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stinata\Desktop\"/>
    </mc:Choice>
  </mc:AlternateContent>
  <bookViews>
    <workbookView xWindow="0" yWindow="0" windowWidth="16380" windowHeight="8190" tabRatio="500"/>
  </bookViews>
  <sheets>
    <sheet name="на публикацию" sheetId="1" r:id="rId1"/>
  </sheets>
  <definedNames>
    <definedName name="_xlnm._FilterDatabase" localSheetId="0">'на публикацию'!$A$60:$BN$5253</definedName>
    <definedName name="_xlnm.Print_Area" localSheetId="0">'на публикацию'!$A$2:$V$5255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2138" i="1" l="1"/>
  <c r="T2138" i="1" s="1"/>
  <c r="U2138" i="1" s="1"/>
  <c r="L4849" i="1"/>
  <c r="L4585" i="1"/>
  <c r="T4585" i="1" s="1"/>
  <c r="U4585" i="1" s="1"/>
  <c r="L5242" i="1" l="1"/>
  <c r="T5242" i="1" s="1"/>
  <c r="U5242" i="1" s="1"/>
  <c r="L5158" i="1"/>
  <c r="T5158" i="1" s="1"/>
  <c r="L5155" i="1"/>
  <c r="T5155" i="1" s="1"/>
  <c r="U5155" i="1" s="1"/>
  <c r="L4970" i="1"/>
  <c r="T4970" i="1" s="1"/>
  <c r="U4970" i="1" s="1"/>
  <c r="L4929" i="1"/>
  <c r="L4912" i="1"/>
  <c r="T4912" i="1" s="1"/>
  <c r="U4912" i="1" s="1"/>
  <c r="L4892" i="1"/>
  <c r="T4892" i="1" s="1"/>
  <c r="U4892" i="1" s="1"/>
  <c r="L4887" i="1"/>
  <c r="L4880" i="1" l="1"/>
  <c r="T4880" i="1" s="1"/>
  <c r="U4880" i="1" s="1"/>
  <c r="L4782" i="1"/>
  <c r="T4782" i="1" s="1"/>
  <c r="L4707" i="1"/>
  <c r="T4707" i="1" s="1"/>
  <c r="U4707" i="1" s="1"/>
  <c r="L4692" i="1"/>
  <c r="T4692" i="1" s="1"/>
  <c r="U4692" i="1" s="1"/>
  <c r="L4675" i="1"/>
  <c r="T4675" i="1" s="1"/>
  <c r="U4675" i="1" s="1"/>
  <c r="L4672" i="1"/>
  <c r="T4672" i="1" s="1"/>
  <c r="U4672" i="1" s="1"/>
  <c r="L4648" i="1"/>
  <c r="T4648" i="1" s="1"/>
  <c r="U4648" i="1" s="1"/>
  <c r="L4619" i="1"/>
  <c r="T4619" i="1" s="1"/>
  <c r="U4619" i="1" s="1"/>
  <c r="L4565" i="1" l="1"/>
  <c r="T4565" i="1" s="1"/>
  <c r="U4565" i="1" s="1"/>
  <c r="L4556" i="1"/>
  <c r="T4556" i="1" s="1"/>
  <c r="U4556" i="1" s="1"/>
  <c r="L4438" i="1" l="1"/>
  <c r="T4438" i="1" s="1"/>
  <c r="U4438" i="1" s="1"/>
  <c r="L4240" i="1" l="1"/>
  <c r="L4192" i="1"/>
  <c r="L4183" i="1"/>
  <c r="T4183" i="1" s="1"/>
  <c r="U4183" i="1" s="1"/>
  <c r="L4151" i="1"/>
  <c r="T4151" i="1" s="1"/>
  <c r="U4151" i="1" s="1"/>
  <c r="I4149" i="1"/>
  <c r="J4149" i="1"/>
  <c r="K4149" i="1"/>
  <c r="M4149" i="1"/>
  <c r="N4149" i="1"/>
  <c r="O4149" i="1"/>
  <c r="P4149" i="1"/>
  <c r="Q4149" i="1"/>
  <c r="S4149" i="1"/>
  <c r="H4149" i="1"/>
  <c r="L4145" i="1"/>
  <c r="L4149" i="1" s="1"/>
  <c r="L4032" i="1"/>
  <c r="T4032" i="1" s="1"/>
  <c r="U4032" i="1" s="1"/>
  <c r="T4145" i="1" l="1"/>
  <c r="U4145" i="1" s="1"/>
  <c r="L3325" i="1"/>
  <c r="L3163" i="1"/>
  <c r="L3158" i="1"/>
  <c r="L3107" i="1"/>
  <c r="T3107" i="1" s="1"/>
  <c r="U3107" i="1" s="1"/>
  <c r="L2945" i="1"/>
  <c r="L2444" i="1"/>
  <c r="T2444" i="1" s="1"/>
  <c r="U2444" i="1" s="1"/>
  <c r="L2369" i="1"/>
  <c r="T2369" i="1" s="1"/>
  <c r="U2369" i="1" s="1"/>
  <c r="L1335" i="1" l="1"/>
  <c r="T1335" i="1" s="1"/>
  <c r="U1335" i="1" s="1"/>
  <c r="I1310" i="1"/>
  <c r="J1310" i="1"/>
  <c r="K1310" i="1"/>
  <c r="M1310" i="1"/>
  <c r="N1310" i="1"/>
  <c r="O1310" i="1"/>
  <c r="P1310" i="1"/>
  <c r="Q1310" i="1"/>
  <c r="S1310" i="1"/>
  <c r="H1310" i="1"/>
  <c r="I1232" i="1"/>
  <c r="J1232" i="1"/>
  <c r="K1232" i="1"/>
  <c r="M1232" i="1"/>
  <c r="N1232" i="1"/>
  <c r="O1232" i="1"/>
  <c r="P1232" i="1"/>
  <c r="Q1232" i="1"/>
  <c r="S1232" i="1"/>
  <c r="H1232" i="1"/>
  <c r="I1102" i="1"/>
  <c r="J1102" i="1"/>
  <c r="K1102" i="1"/>
  <c r="M1102" i="1"/>
  <c r="N1102" i="1"/>
  <c r="O1102" i="1"/>
  <c r="P1102" i="1"/>
  <c r="Q1102" i="1"/>
  <c r="S1102" i="1"/>
  <c r="H1102" i="1"/>
  <c r="I1041" i="1"/>
  <c r="J1041" i="1"/>
  <c r="K1041" i="1"/>
  <c r="M1041" i="1"/>
  <c r="N1041" i="1"/>
  <c r="O1041" i="1"/>
  <c r="P1041" i="1"/>
  <c r="Q1041" i="1"/>
  <c r="S1041" i="1"/>
  <c r="H1041" i="1"/>
  <c r="L854" i="1"/>
  <c r="T854" i="1" s="1"/>
  <c r="U854" i="1" s="1"/>
  <c r="L839" i="1"/>
  <c r="T839" i="1" s="1"/>
  <c r="U839" i="1" s="1"/>
  <c r="L824" i="1"/>
  <c r="T824" i="1" s="1"/>
  <c r="U824" i="1" s="1"/>
  <c r="L809" i="1"/>
  <c r="T809" i="1" s="1"/>
  <c r="U809" i="1" s="1"/>
  <c r="L794" i="1"/>
  <c r="T794" i="1" s="1"/>
  <c r="U794" i="1" s="1"/>
  <c r="L788" i="1"/>
  <c r="L776" i="1"/>
  <c r="T776" i="1" s="1"/>
  <c r="U776" i="1" s="1"/>
  <c r="L698" i="1"/>
  <c r="L669" i="1"/>
  <c r="T669" i="1" s="1"/>
  <c r="U619" i="1"/>
  <c r="L619" i="1"/>
  <c r="L604" i="1"/>
  <c r="T604" i="1" s="1"/>
  <c r="U604" i="1" s="1"/>
  <c r="L601" i="1"/>
  <c r="T601" i="1" s="1"/>
  <c r="U601" i="1" s="1"/>
  <c r="L479" i="1"/>
  <c r="T479" i="1" s="1"/>
  <c r="U479" i="1" s="1"/>
  <c r="L464" i="1"/>
  <c r="T464" i="1" s="1"/>
  <c r="U464" i="1" s="1"/>
  <c r="L462" i="1"/>
  <c r="T462" i="1" s="1"/>
  <c r="U462" i="1" s="1"/>
  <c r="L458" i="1"/>
  <c r="T458" i="1" s="1"/>
  <c r="U458" i="1" s="1"/>
  <c r="L446" i="1"/>
  <c r="T446" i="1" s="1"/>
  <c r="U446" i="1" s="1"/>
  <c r="L440" i="1"/>
  <c r="T440" i="1" s="1"/>
  <c r="U440" i="1" s="1"/>
  <c r="L425" i="1"/>
  <c r="T425" i="1" s="1"/>
  <c r="U425" i="1" s="1"/>
  <c r="L410" i="1"/>
  <c r="T410" i="1" s="1"/>
  <c r="U410" i="1" s="1"/>
  <c r="L389" i="1"/>
  <c r="T389" i="1" s="1"/>
  <c r="U389" i="1" s="1"/>
  <c r="L383" i="1"/>
  <c r="T383" i="1" s="1"/>
  <c r="U383" i="1" s="1"/>
  <c r="L381" i="1"/>
  <c r="T381" i="1" s="1"/>
  <c r="U381" i="1" s="1"/>
  <c r="L349" i="1"/>
  <c r="T349" i="1" s="1"/>
  <c r="U349" i="1" s="1"/>
  <c r="L335" i="1"/>
  <c r="T335" i="1" s="1"/>
  <c r="U335" i="1" s="1"/>
  <c r="L318" i="1"/>
  <c r="T318" i="1" s="1"/>
  <c r="U318" i="1" s="1"/>
  <c r="L304" i="1"/>
  <c r="T304" i="1" s="1"/>
  <c r="U304" i="1" s="1"/>
  <c r="L302" i="1"/>
  <c r="T302" i="1" s="1"/>
  <c r="U302" i="1" s="1"/>
  <c r="L300" i="1"/>
  <c r="T300" i="1" s="1"/>
  <c r="U300" i="1" s="1"/>
  <c r="L291" i="1"/>
  <c r="T291" i="1" s="1"/>
  <c r="U291" i="1" s="1"/>
  <c r="L287" i="1"/>
  <c r="T287" i="1" s="1"/>
  <c r="U287" i="1" s="1"/>
  <c r="L280" i="1"/>
  <c r="T280" i="1" s="1"/>
  <c r="U280" i="1" s="1"/>
  <c r="L270" i="1"/>
  <c r="T270" i="1" s="1"/>
  <c r="U270" i="1" s="1"/>
  <c r="L266" i="1"/>
  <c r="T266" i="1" s="1"/>
  <c r="U266" i="1" s="1"/>
  <c r="L263" i="1"/>
  <c r="T263" i="1" s="1"/>
  <c r="U263" i="1" s="1"/>
  <c r="L261" i="1"/>
  <c r="T261" i="1" s="1"/>
  <c r="U261" i="1" s="1"/>
  <c r="L258" i="1"/>
  <c r="T258" i="1" s="1"/>
  <c r="U258" i="1" s="1"/>
  <c r="L247" i="1"/>
  <c r="T247" i="1" s="1"/>
  <c r="U247" i="1" s="1"/>
  <c r="L242" i="1"/>
  <c r="T242" i="1" s="1"/>
  <c r="I240" i="1"/>
  <c r="J240" i="1"/>
  <c r="K240" i="1"/>
  <c r="M240" i="1"/>
  <c r="N240" i="1"/>
  <c r="O240" i="1"/>
  <c r="P240" i="1"/>
  <c r="Q240" i="1"/>
  <c r="S240" i="1"/>
  <c r="H240" i="1"/>
  <c r="L232" i="1"/>
  <c r="T232" i="1" s="1"/>
  <c r="U232" i="1" s="1"/>
  <c r="L229" i="1"/>
  <c r="T229" i="1" s="1"/>
  <c r="U229" i="1" s="1"/>
  <c r="L227" i="1"/>
  <c r="T227" i="1" s="1"/>
  <c r="U227" i="1" s="1"/>
  <c r="L225" i="1"/>
  <c r="T225" i="1" s="1"/>
  <c r="U225" i="1" s="1"/>
  <c r="L219" i="1"/>
  <c r="T219" i="1" s="1"/>
  <c r="U219" i="1" s="1"/>
  <c r="L216" i="1"/>
  <c r="T216" i="1" s="1"/>
  <c r="U216" i="1" s="1"/>
  <c r="L212" i="1"/>
  <c r="L204" i="1"/>
  <c r="T204" i="1" s="1"/>
  <c r="U204" i="1" s="1"/>
  <c r="L177" i="1" l="1"/>
  <c r="T177" i="1" s="1"/>
  <c r="U177" i="1" s="1"/>
  <c r="L161" i="1"/>
  <c r="L240" i="1" s="1"/>
  <c r="T161" i="1" l="1"/>
  <c r="U161" i="1" s="1"/>
  <c r="K1613" i="1"/>
  <c r="T788" i="1"/>
  <c r="U788" i="1" s="1"/>
  <c r="T698" i="1"/>
  <c r="U698" i="1" s="1"/>
  <c r="U669" i="1"/>
  <c r="T364" i="1"/>
  <c r="U364" i="1" s="1"/>
  <c r="P364" i="1"/>
  <c r="U242" i="1"/>
  <c r="T3709" i="1" l="1"/>
  <c r="U3709" i="1" s="1"/>
  <c r="T3690" i="1"/>
  <c r="U3690" i="1" s="1"/>
  <c r="T3679" i="1"/>
  <c r="U3679" i="1" s="1"/>
  <c r="T3674" i="1"/>
  <c r="T3669" i="1"/>
  <c r="T3663" i="1"/>
  <c r="T3655" i="1"/>
  <c r="L3637" i="1"/>
  <c r="T3637" i="1" s="1"/>
  <c r="U3637" i="1" s="1"/>
  <c r="I3532" i="1"/>
  <c r="J3532" i="1"/>
  <c r="K3532" i="1"/>
  <c r="L3532" i="1"/>
  <c r="M3532" i="1"/>
  <c r="N3532" i="1"/>
  <c r="O3532" i="1"/>
  <c r="P3532" i="1"/>
  <c r="Q3532" i="1"/>
  <c r="S3532" i="1"/>
  <c r="H3532" i="1"/>
  <c r="I3528" i="1"/>
  <c r="J3528" i="1"/>
  <c r="K3528" i="1"/>
  <c r="L3528" i="1"/>
  <c r="M3528" i="1"/>
  <c r="N3528" i="1"/>
  <c r="O3528" i="1"/>
  <c r="P3528" i="1"/>
  <c r="Q3528" i="1"/>
  <c r="S3528" i="1"/>
  <c r="H3528" i="1"/>
  <c r="I3522" i="1"/>
  <c r="J3522" i="1"/>
  <c r="K3522" i="1"/>
  <c r="L3522" i="1"/>
  <c r="M3522" i="1"/>
  <c r="N3522" i="1"/>
  <c r="O3522" i="1"/>
  <c r="P3522" i="1"/>
  <c r="Q3522" i="1"/>
  <c r="S3522" i="1"/>
  <c r="H3522" i="1"/>
  <c r="I3518" i="1"/>
  <c r="J3518" i="1"/>
  <c r="K3518" i="1"/>
  <c r="L3518" i="1"/>
  <c r="M3518" i="1"/>
  <c r="N3518" i="1"/>
  <c r="O3518" i="1"/>
  <c r="P3518" i="1"/>
  <c r="Q3518" i="1"/>
  <c r="S3518" i="1"/>
  <c r="H3518" i="1"/>
  <c r="I3512" i="1"/>
  <c r="J3512" i="1"/>
  <c r="K3512" i="1"/>
  <c r="L3512" i="1"/>
  <c r="M3512" i="1"/>
  <c r="N3512" i="1"/>
  <c r="O3512" i="1"/>
  <c r="P3512" i="1"/>
  <c r="Q3512" i="1"/>
  <c r="S3512" i="1"/>
  <c r="H3512" i="1"/>
  <c r="I3508" i="1"/>
  <c r="J3508" i="1"/>
  <c r="K3508" i="1"/>
  <c r="L3508" i="1"/>
  <c r="M3508" i="1"/>
  <c r="N3508" i="1"/>
  <c r="O3508" i="1"/>
  <c r="P3508" i="1"/>
  <c r="Q3508" i="1"/>
  <c r="S3508" i="1"/>
  <c r="H3508" i="1"/>
  <c r="I3471" i="1"/>
  <c r="J3471" i="1"/>
  <c r="K3471" i="1"/>
  <c r="L3471" i="1"/>
  <c r="M3471" i="1"/>
  <c r="N3471" i="1"/>
  <c r="O3471" i="1"/>
  <c r="P3471" i="1"/>
  <c r="Q3471" i="1"/>
  <c r="S3471" i="1"/>
  <c r="H3471" i="1"/>
  <c r="I3456" i="1"/>
  <c r="J3456" i="1"/>
  <c r="K3456" i="1"/>
  <c r="L3456" i="1"/>
  <c r="M3456" i="1"/>
  <c r="N3456" i="1"/>
  <c r="O3456" i="1"/>
  <c r="P3456" i="1"/>
  <c r="Q3456" i="1"/>
  <c r="S3456" i="1"/>
  <c r="H3456" i="1"/>
  <c r="I3413" i="1"/>
  <c r="J3413" i="1"/>
  <c r="K3413" i="1"/>
  <c r="L3413" i="1"/>
  <c r="M3413" i="1"/>
  <c r="N3413" i="1"/>
  <c r="O3413" i="1"/>
  <c r="P3413" i="1"/>
  <c r="Q3413" i="1"/>
  <c r="S3413" i="1"/>
  <c r="H3413" i="1"/>
  <c r="I3450" i="1"/>
  <c r="J3450" i="1"/>
  <c r="K3450" i="1"/>
  <c r="L3450" i="1"/>
  <c r="M3450" i="1"/>
  <c r="N3450" i="1"/>
  <c r="O3450" i="1"/>
  <c r="P3450" i="1"/>
  <c r="Q3450" i="1"/>
  <c r="S3450" i="1"/>
  <c r="H3450" i="1"/>
  <c r="I3403" i="1" l="1"/>
  <c r="J3403" i="1"/>
  <c r="K3403" i="1"/>
  <c r="L3403" i="1"/>
  <c r="M3403" i="1"/>
  <c r="N3403" i="1"/>
  <c r="O3403" i="1"/>
  <c r="P3403" i="1"/>
  <c r="Q3403" i="1"/>
  <c r="S3403" i="1"/>
  <c r="H3403" i="1"/>
  <c r="I3383" i="1"/>
  <c r="J3383" i="1"/>
  <c r="K3383" i="1"/>
  <c r="L3383" i="1"/>
  <c r="M3383" i="1"/>
  <c r="N3383" i="1"/>
  <c r="O3383" i="1"/>
  <c r="P3383" i="1"/>
  <c r="Q3383" i="1"/>
  <c r="S3383" i="1"/>
  <c r="H3383" i="1"/>
  <c r="I3899" i="1"/>
  <c r="J3899" i="1"/>
  <c r="K3899" i="1"/>
  <c r="L3899" i="1"/>
  <c r="M3899" i="1"/>
  <c r="N3899" i="1"/>
  <c r="O3899" i="1"/>
  <c r="P3899" i="1"/>
  <c r="Q3899" i="1"/>
  <c r="S3899" i="1"/>
  <c r="H3899" i="1"/>
  <c r="I5254" i="1" l="1"/>
  <c r="J5254" i="1"/>
  <c r="K5254" i="1"/>
  <c r="M5254" i="1"/>
  <c r="N5254" i="1"/>
  <c r="O5254" i="1"/>
  <c r="P5254" i="1"/>
  <c r="Q5254" i="1"/>
  <c r="S5254" i="1"/>
  <c r="H5254" i="1"/>
  <c r="L5213" i="1" l="1"/>
  <c r="L5190" i="1"/>
  <c r="T5190" i="1" s="1"/>
  <c r="U5190" i="1" s="1"/>
  <c r="I5208" i="1"/>
  <c r="J5208" i="1"/>
  <c r="K5208" i="1"/>
  <c r="M5208" i="1"/>
  <c r="N5208" i="1"/>
  <c r="O5208" i="1"/>
  <c r="Q5208" i="1"/>
  <c r="S5208" i="1"/>
  <c r="H5208" i="1"/>
  <c r="L5205" i="1"/>
  <c r="T5205" i="1" s="1"/>
  <c r="U5205" i="1" s="1"/>
  <c r="L5202" i="1"/>
  <c r="T5202" i="1" s="1"/>
  <c r="L5199" i="1"/>
  <c r="T5199" i="1" s="1"/>
  <c r="L5196" i="1"/>
  <c r="L5193" i="1"/>
  <c r="T5193" i="1" s="1"/>
  <c r="U5193" i="1" s="1"/>
  <c r="I5182" i="1"/>
  <c r="J5182" i="1"/>
  <c r="K5182" i="1"/>
  <c r="L5182" i="1"/>
  <c r="M5182" i="1"/>
  <c r="N5182" i="1"/>
  <c r="O5182" i="1"/>
  <c r="Q5182" i="1"/>
  <c r="S5182" i="1"/>
  <c r="H5182" i="1"/>
  <c r="I5149" i="1"/>
  <c r="J5149" i="1"/>
  <c r="K5149" i="1"/>
  <c r="L5149" i="1"/>
  <c r="M5149" i="1"/>
  <c r="N5149" i="1"/>
  <c r="O5149" i="1"/>
  <c r="P5149" i="1"/>
  <c r="Q5149" i="1"/>
  <c r="S5149" i="1"/>
  <c r="H5149" i="1"/>
  <c r="I5120" i="1"/>
  <c r="J5120" i="1"/>
  <c r="K5120" i="1"/>
  <c r="L5120" i="1"/>
  <c r="M5120" i="1"/>
  <c r="N5120" i="1"/>
  <c r="O5120" i="1"/>
  <c r="Q5120" i="1"/>
  <c r="S5120" i="1"/>
  <c r="H5120" i="1"/>
  <c r="L5017" i="1"/>
  <c r="T5017" i="1" s="1"/>
  <c r="U5017" i="1" s="1"/>
  <c r="I5015" i="1"/>
  <c r="J5015" i="1"/>
  <c r="K5015" i="1"/>
  <c r="L5015" i="1"/>
  <c r="M5015" i="1"/>
  <c r="N5015" i="1"/>
  <c r="O5015" i="1"/>
  <c r="P5015" i="1"/>
  <c r="Q5015" i="1"/>
  <c r="S5015" i="1"/>
  <c r="H5015" i="1"/>
  <c r="T5213" i="1" l="1"/>
  <c r="U5213" i="1" s="1"/>
  <c r="L5254" i="1"/>
  <c r="L5208" i="1"/>
  <c r="T5196" i="1"/>
  <c r="L4954" i="1"/>
  <c r="T4954" i="1" s="1"/>
  <c r="U4954" i="1" s="1"/>
  <c r="L4951" i="1"/>
  <c r="T4951" i="1" s="1"/>
  <c r="U4951" i="1" s="1"/>
  <c r="L4945" i="1"/>
  <c r="T4945" i="1" s="1"/>
  <c r="U4945" i="1" s="1"/>
  <c r="L4942" i="1"/>
  <c r="T4942" i="1" s="1"/>
  <c r="U4942" i="1" s="1"/>
  <c r="L4937" i="1" l="1"/>
  <c r="T4937" i="1" s="1"/>
  <c r="U4937" i="1" s="1"/>
  <c r="T4929" i="1"/>
  <c r="T4915" i="1" l="1"/>
  <c r="U4915" i="1" s="1"/>
  <c r="P4915" i="1"/>
  <c r="I4910" i="1"/>
  <c r="J4910" i="1"/>
  <c r="K4910" i="1"/>
  <c r="M4910" i="1"/>
  <c r="N4910" i="1"/>
  <c r="O4910" i="1"/>
  <c r="P4910" i="1"/>
  <c r="Q4910" i="1"/>
  <c r="S4910" i="1"/>
  <c r="H4910" i="1"/>
  <c r="L4908" i="1"/>
  <c r="T4908" i="1" s="1"/>
  <c r="U4908" i="1" s="1"/>
  <c r="T4887" i="1"/>
  <c r="U4887" i="1" s="1"/>
  <c r="I4885" i="1"/>
  <c r="J4885" i="1"/>
  <c r="K4885" i="1"/>
  <c r="M4885" i="1"/>
  <c r="N4885" i="1"/>
  <c r="O4885" i="1"/>
  <c r="P4885" i="1"/>
  <c r="Q4885" i="1"/>
  <c r="S4885" i="1"/>
  <c r="H4885" i="1"/>
  <c r="L4874" i="1"/>
  <c r="L4885" i="1" s="1"/>
  <c r="I4866" i="1"/>
  <c r="J4866" i="1"/>
  <c r="K4866" i="1"/>
  <c r="M4866" i="1"/>
  <c r="N4866" i="1"/>
  <c r="O4866" i="1"/>
  <c r="Q4866" i="1"/>
  <c r="S4866" i="1"/>
  <c r="H4866" i="1"/>
  <c r="L4863" i="1"/>
  <c r="T4863" i="1" s="1"/>
  <c r="U4863" i="1" s="1"/>
  <c r="L4860" i="1"/>
  <c r="T4860" i="1" s="1"/>
  <c r="U4860" i="1" s="1"/>
  <c r="T4849" i="1"/>
  <c r="U4849" i="1" s="1"/>
  <c r="L4840" i="1"/>
  <c r="T4840" i="1" s="1"/>
  <c r="U4840" i="1" s="1"/>
  <c r="L4833" i="1"/>
  <c r="T4833" i="1" s="1"/>
  <c r="U4833" i="1" s="1"/>
  <c r="L4830" i="1"/>
  <c r="T4830" i="1" s="1"/>
  <c r="U4830" i="1" s="1"/>
  <c r="I4817" i="1"/>
  <c r="J4817" i="1"/>
  <c r="K4817" i="1"/>
  <c r="L4817" i="1"/>
  <c r="M4817" i="1"/>
  <c r="N4817" i="1"/>
  <c r="O4817" i="1"/>
  <c r="P4817" i="1"/>
  <c r="Q4817" i="1"/>
  <c r="S4817" i="1"/>
  <c r="H4817" i="1"/>
  <c r="L4366" i="1"/>
  <c r="T4366" i="1" s="1"/>
  <c r="U4366" i="1" s="1"/>
  <c r="L4308" i="1"/>
  <c r="T4308" i="1" s="1"/>
  <c r="U4308" i="1" s="1"/>
  <c r="I4306" i="1"/>
  <c r="J4306" i="1"/>
  <c r="K4306" i="1"/>
  <c r="L4306" i="1"/>
  <c r="M4306" i="1"/>
  <c r="N4306" i="1"/>
  <c r="O4306" i="1"/>
  <c r="P4306" i="1"/>
  <c r="Q4306" i="1"/>
  <c r="S4306" i="1"/>
  <c r="H4306" i="1"/>
  <c r="I4277" i="1"/>
  <c r="J4277" i="1"/>
  <c r="K4277" i="1"/>
  <c r="M4277" i="1"/>
  <c r="N4277" i="1"/>
  <c r="O4277" i="1"/>
  <c r="P4277" i="1"/>
  <c r="Q4277" i="1"/>
  <c r="S4277" i="1"/>
  <c r="H4277" i="1"/>
  <c r="L4266" i="1"/>
  <c r="T4266" i="1" s="1"/>
  <c r="U4266" i="1" s="1"/>
  <c r="L4257" i="1"/>
  <c r="L4910" i="1" l="1"/>
  <c r="T4874" i="1"/>
  <c r="U4874" i="1" s="1"/>
  <c r="L4866" i="1"/>
  <c r="L4277" i="1"/>
  <c r="T4257" i="1"/>
  <c r="U4257" i="1" s="1"/>
  <c r="I4220" i="1"/>
  <c r="J4220" i="1"/>
  <c r="K4220" i="1"/>
  <c r="M4220" i="1"/>
  <c r="N4220" i="1"/>
  <c r="O4220" i="1"/>
  <c r="P4220" i="1"/>
  <c r="Q4220" i="1"/>
  <c r="S4220" i="1"/>
  <c r="H4220" i="1"/>
  <c r="L4209" i="1"/>
  <c r="L4220" i="1" s="1"/>
  <c r="I4207" i="1"/>
  <c r="J4207" i="1"/>
  <c r="K4207" i="1"/>
  <c r="L4207" i="1"/>
  <c r="M4207" i="1"/>
  <c r="N4207" i="1"/>
  <c r="O4207" i="1"/>
  <c r="P4207" i="1"/>
  <c r="Q4207" i="1"/>
  <c r="S4207" i="1"/>
  <c r="H4207" i="1"/>
  <c r="T4209" i="1" l="1"/>
  <c r="U4209" i="1" s="1"/>
  <c r="I4168" i="1"/>
  <c r="J4168" i="1"/>
  <c r="K4168" i="1"/>
  <c r="L4168" i="1"/>
  <c r="M4168" i="1"/>
  <c r="N4168" i="1"/>
  <c r="O4168" i="1"/>
  <c r="P4168" i="1"/>
  <c r="Q4168" i="1"/>
  <c r="S4168" i="1"/>
  <c r="H4168" i="1"/>
  <c r="S4084" i="1"/>
  <c r="I4084" i="1"/>
  <c r="J4084" i="1"/>
  <c r="K4084" i="1"/>
  <c r="L4084" i="1"/>
  <c r="M4084" i="1"/>
  <c r="N4084" i="1"/>
  <c r="O4084" i="1"/>
  <c r="P4084" i="1"/>
  <c r="Q4084" i="1"/>
  <c r="H4084" i="1"/>
  <c r="I4079" i="1"/>
  <c r="J4079" i="1"/>
  <c r="K4079" i="1"/>
  <c r="L4079" i="1"/>
  <c r="M4079" i="1"/>
  <c r="N4079" i="1"/>
  <c r="O4079" i="1"/>
  <c r="P4079" i="1"/>
  <c r="Q4079" i="1"/>
  <c r="S4079" i="1"/>
  <c r="H4079" i="1"/>
  <c r="I4075" i="1"/>
  <c r="J4075" i="1"/>
  <c r="K4075" i="1"/>
  <c r="L4075" i="1"/>
  <c r="M4075" i="1"/>
  <c r="N4075" i="1"/>
  <c r="O4075" i="1"/>
  <c r="P4075" i="1"/>
  <c r="Q4075" i="1"/>
  <c r="S4075" i="1"/>
  <c r="H4075" i="1"/>
  <c r="I4064" i="1"/>
  <c r="J4064" i="1"/>
  <c r="K4064" i="1"/>
  <c r="L4064" i="1"/>
  <c r="M4064" i="1"/>
  <c r="N4064" i="1"/>
  <c r="O4064" i="1"/>
  <c r="Q4064" i="1"/>
  <c r="S4064" i="1"/>
  <c r="H4064" i="1"/>
  <c r="P4063" i="1"/>
  <c r="P4062" i="1"/>
  <c r="T4063" i="1"/>
  <c r="U4063" i="1" s="1"/>
  <c r="T4062" i="1"/>
  <c r="U4062" i="1" s="1"/>
  <c r="I4060" i="1"/>
  <c r="J4060" i="1"/>
  <c r="K4060" i="1"/>
  <c r="L4060" i="1"/>
  <c r="M4060" i="1"/>
  <c r="N4060" i="1"/>
  <c r="O4060" i="1"/>
  <c r="Q4060" i="1"/>
  <c r="S4060" i="1"/>
  <c r="H4060" i="1"/>
  <c r="P4064" i="1" l="1"/>
  <c r="T4059" i="1"/>
  <c r="U4059" i="1" s="1"/>
  <c r="P4059" i="1"/>
  <c r="P4060" i="1" s="1"/>
  <c r="I4044" i="1"/>
  <c r="J4044" i="1"/>
  <c r="K4044" i="1"/>
  <c r="L4044" i="1"/>
  <c r="M4044" i="1"/>
  <c r="N4044" i="1"/>
  <c r="O4044" i="1"/>
  <c r="Q4044" i="1"/>
  <c r="S4044" i="1"/>
  <c r="H4044" i="1"/>
  <c r="T4043" i="1"/>
  <c r="U4043" i="1" s="1"/>
  <c r="P4043" i="1"/>
  <c r="T4026" i="1"/>
  <c r="U4026" i="1" s="1"/>
  <c r="P4026" i="1"/>
  <c r="S4024" i="1"/>
  <c r="I4024" i="1"/>
  <c r="J4024" i="1"/>
  <c r="K4024" i="1"/>
  <c r="L4024" i="1"/>
  <c r="M4024" i="1"/>
  <c r="N4024" i="1"/>
  <c r="O4024" i="1"/>
  <c r="P4024" i="1"/>
  <c r="Q4024" i="1"/>
  <c r="Q4169" i="1" s="1"/>
  <c r="H4024" i="1"/>
  <c r="L3322" i="1"/>
  <c r="T3322" i="1" s="1"/>
  <c r="U3322" i="1" s="1"/>
  <c r="I3320" i="1"/>
  <c r="J3320" i="1"/>
  <c r="K3320" i="1"/>
  <c r="L3320" i="1"/>
  <c r="M3320" i="1"/>
  <c r="N3320" i="1"/>
  <c r="O3320" i="1"/>
  <c r="P3320" i="1"/>
  <c r="Q3320" i="1"/>
  <c r="S3320" i="1"/>
  <c r="H3320" i="1"/>
  <c r="L3287" i="1"/>
  <c r="T3287" i="1" s="1"/>
  <c r="U3287" i="1" s="1"/>
  <c r="L3263" i="1"/>
  <c r="T3263" i="1" s="1"/>
  <c r="U3263" i="1" s="1"/>
  <c r="L3260" i="1"/>
  <c r="T3260" i="1" s="1"/>
  <c r="U3260" i="1" s="1"/>
  <c r="L3257" i="1"/>
  <c r="T3257" i="1" s="1"/>
  <c r="U3257" i="1" s="1"/>
  <c r="L3248" i="1"/>
  <c r="T3248" i="1" s="1"/>
  <c r="U3248" i="1" s="1"/>
  <c r="L3245" i="1"/>
  <c r="T3245" i="1" s="1"/>
  <c r="U3245" i="1" s="1"/>
  <c r="L3242" i="1"/>
  <c r="T3242" i="1" s="1"/>
  <c r="U3242" i="1" s="1"/>
  <c r="L3239" i="1"/>
  <c r="T3239" i="1" s="1"/>
  <c r="U3239" i="1" s="1"/>
  <c r="L3236" i="1"/>
  <c r="T3236" i="1" s="1"/>
  <c r="U3236" i="1" s="1"/>
  <c r="L3233" i="1"/>
  <c r="T3233" i="1" s="1"/>
  <c r="U3233" i="1" s="1"/>
  <c r="L3230" i="1"/>
  <c r="T3230" i="1" s="1"/>
  <c r="U3230" i="1" s="1"/>
  <c r="L3226" i="1"/>
  <c r="T3226" i="1" s="1"/>
  <c r="U3226" i="1" s="1"/>
  <c r="L3221" i="1"/>
  <c r="T3221" i="1" s="1"/>
  <c r="U3221" i="1" s="1"/>
  <c r="L3215" i="1"/>
  <c r="T3215" i="1" s="1"/>
  <c r="U3215" i="1" s="1"/>
  <c r="L3210" i="1"/>
  <c r="T3210" i="1" s="1"/>
  <c r="U3210" i="1" s="1"/>
  <c r="L3207" i="1"/>
  <c r="T3207" i="1" s="1"/>
  <c r="U3207" i="1" s="1"/>
  <c r="L3185" i="1"/>
  <c r="T3185" i="1" s="1"/>
  <c r="U3185" i="1" s="1"/>
  <c r="I3183" i="1"/>
  <c r="J3183" i="1"/>
  <c r="K3183" i="1"/>
  <c r="L3183" i="1"/>
  <c r="M3183" i="1"/>
  <c r="N3183" i="1"/>
  <c r="O3183" i="1"/>
  <c r="P3183" i="1"/>
  <c r="Q3183" i="1"/>
  <c r="S3183" i="1"/>
  <c r="H3183" i="1"/>
  <c r="L3151" i="1"/>
  <c r="T3151" i="1" s="1"/>
  <c r="U3151" i="1" s="1"/>
  <c r="L3099" i="1"/>
  <c r="T3099" i="1" s="1"/>
  <c r="U3099" i="1" s="1"/>
  <c r="L3096" i="1"/>
  <c r="T3096" i="1" s="1"/>
  <c r="U3096" i="1" s="1"/>
  <c r="L3093" i="1"/>
  <c r="T3093" i="1" s="1"/>
  <c r="U3093" i="1" s="1"/>
  <c r="L3079" i="1"/>
  <c r="T3079" i="1" s="1"/>
  <c r="U3079" i="1" s="1"/>
  <c r="L3071" i="1"/>
  <c r="T3071" i="1" s="1"/>
  <c r="U3071" i="1" s="1"/>
  <c r="L3034" i="1"/>
  <c r="T3034" i="1" s="1"/>
  <c r="U3034" i="1" s="1"/>
  <c r="L3031" i="1"/>
  <c r="T3031" i="1" s="1"/>
  <c r="U3031" i="1" s="1"/>
  <c r="L3028" i="1"/>
  <c r="T3028" i="1" s="1"/>
  <c r="U3028" i="1" s="1"/>
  <c r="L3025" i="1"/>
  <c r="T3025" i="1" s="1"/>
  <c r="U3025" i="1" s="1"/>
  <c r="L3022" i="1"/>
  <c r="T3022" i="1" s="1"/>
  <c r="U3022" i="1" s="1"/>
  <c r="L3019" i="1"/>
  <c r="T3019" i="1" s="1"/>
  <c r="U3019" i="1" s="1"/>
  <c r="H4169" i="1" l="1"/>
  <c r="I4169" i="1"/>
  <c r="M4169" i="1"/>
  <c r="J4169" i="1"/>
  <c r="N4169" i="1"/>
  <c r="L4169" i="1"/>
  <c r="S4169" i="1"/>
  <c r="K4169" i="1"/>
  <c r="O4169" i="1"/>
  <c r="P4044" i="1"/>
  <c r="P4169" i="1" s="1"/>
  <c r="I3017" i="1"/>
  <c r="J3017" i="1"/>
  <c r="K3017" i="1"/>
  <c r="M3017" i="1"/>
  <c r="N3017" i="1"/>
  <c r="O3017" i="1"/>
  <c r="P3017" i="1"/>
  <c r="Q3017" i="1"/>
  <c r="S3017" i="1"/>
  <c r="H3017" i="1"/>
  <c r="L2921" i="1"/>
  <c r="T2921" i="1" s="1"/>
  <c r="U2921" i="1" s="1"/>
  <c r="L2675" i="1" l="1"/>
  <c r="I2610" i="1"/>
  <c r="J2610" i="1"/>
  <c r="K2610" i="1"/>
  <c r="L2610" i="1"/>
  <c r="M2610" i="1"/>
  <c r="N2610" i="1"/>
  <c r="O2610" i="1"/>
  <c r="P2610" i="1"/>
  <c r="Q2610" i="1"/>
  <c r="S2610" i="1"/>
  <c r="H2610" i="1"/>
  <c r="T2675" i="1" l="1"/>
  <c r="U2675" i="1" s="1"/>
  <c r="L3017" i="1"/>
  <c r="L2519" i="1"/>
  <c r="T2519" i="1" s="1"/>
  <c r="U2519" i="1" s="1"/>
  <c r="L2505" i="1"/>
  <c r="T2505" i="1" s="1"/>
  <c r="U2505" i="1" s="1"/>
  <c r="L2455" i="1"/>
  <c r="T2455" i="1" s="1"/>
  <c r="U2455" i="1" s="1"/>
  <c r="I2453" i="1"/>
  <c r="J2453" i="1"/>
  <c r="K2453" i="1"/>
  <c r="M2453" i="1"/>
  <c r="N2453" i="1"/>
  <c r="O2453" i="1"/>
  <c r="P2453" i="1"/>
  <c r="Q2453" i="1"/>
  <c r="S2453" i="1"/>
  <c r="H2453" i="1"/>
  <c r="L2414" i="1"/>
  <c r="T2414" i="1" s="1"/>
  <c r="U2414" i="1" s="1"/>
  <c r="I2411" i="1"/>
  <c r="J2411" i="1"/>
  <c r="K2411" i="1"/>
  <c r="L2411" i="1"/>
  <c r="M2411" i="1"/>
  <c r="N2411" i="1"/>
  <c r="O2411" i="1"/>
  <c r="P2411" i="1"/>
  <c r="Q2411" i="1"/>
  <c r="S2411" i="1"/>
  <c r="H2411" i="1"/>
  <c r="S2400" i="1"/>
  <c r="Q2400" i="1"/>
  <c r="P2400" i="1"/>
  <c r="O2400" i="1"/>
  <c r="N2400" i="1"/>
  <c r="M2400" i="1"/>
  <c r="L2400" i="1"/>
  <c r="K2400" i="1"/>
  <c r="J2400" i="1"/>
  <c r="I2400" i="1"/>
  <c r="H2400" i="1"/>
  <c r="I2395" i="1"/>
  <c r="J2395" i="1"/>
  <c r="K2395" i="1"/>
  <c r="L2395" i="1"/>
  <c r="M2395" i="1"/>
  <c r="N2395" i="1"/>
  <c r="O2395" i="1"/>
  <c r="P2395" i="1"/>
  <c r="Q2395" i="1"/>
  <c r="S2395" i="1"/>
  <c r="H2395" i="1"/>
  <c r="I2333" i="1"/>
  <c r="J2333" i="1"/>
  <c r="K2333" i="1"/>
  <c r="L2333" i="1"/>
  <c r="M2333" i="1"/>
  <c r="N2333" i="1"/>
  <c r="O2333" i="1"/>
  <c r="Q2333" i="1"/>
  <c r="S2333" i="1"/>
  <c r="H2333" i="1"/>
  <c r="I2387" i="1"/>
  <c r="J2387" i="1"/>
  <c r="K2387" i="1"/>
  <c r="M2387" i="1"/>
  <c r="N2387" i="1"/>
  <c r="O2387" i="1"/>
  <c r="P2387" i="1"/>
  <c r="Q2387" i="1"/>
  <c r="S2387" i="1"/>
  <c r="H2387" i="1"/>
  <c r="L2384" i="1"/>
  <c r="T2384" i="1" s="1"/>
  <c r="U2384" i="1" s="1"/>
  <c r="L2382" i="1"/>
  <c r="I2380" i="1"/>
  <c r="J2380" i="1"/>
  <c r="K2380" i="1"/>
  <c r="M2380" i="1"/>
  <c r="N2380" i="1"/>
  <c r="O2380" i="1"/>
  <c r="P2380" i="1"/>
  <c r="Q2380" i="1"/>
  <c r="S2380" i="1"/>
  <c r="H2380" i="1"/>
  <c r="L2377" i="1"/>
  <c r="L2380" i="1" s="1"/>
  <c r="I2375" i="1"/>
  <c r="J2375" i="1"/>
  <c r="K2375" i="1"/>
  <c r="M2375" i="1"/>
  <c r="N2375" i="1"/>
  <c r="O2375" i="1"/>
  <c r="P2375" i="1"/>
  <c r="Q2375" i="1"/>
  <c r="S2375" i="1"/>
  <c r="H2375" i="1"/>
  <c r="L2373" i="1"/>
  <c r="T2373" i="1" s="1"/>
  <c r="U2373" i="1" s="1"/>
  <c r="I2367" i="1"/>
  <c r="J2367" i="1"/>
  <c r="K2367" i="1"/>
  <c r="M2367" i="1"/>
  <c r="N2367" i="1"/>
  <c r="O2367" i="1"/>
  <c r="P2367" i="1"/>
  <c r="Q2367" i="1"/>
  <c r="R2367" i="1"/>
  <c r="S2367" i="1"/>
  <c r="H2367" i="1"/>
  <c r="L2355" i="1"/>
  <c r="T2355" i="1" s="1"/>
  <c r="U2355" i="1" s="1"/>
  <c r="L2344" i="1"/>
  <c r="T2344" i="1" s="1"/>
  <c r="U2344" i="1" s="1"/>
  <c r="L2335" i="1"/>
  <c r="T2335" i="1" s="1"/>
  <c r="U2335" i="1" s="1"/>
  <c r="T2326" i="1"/>
  <c r="U2326" i="1" s="1"/>
  <c r="P2326" i="1"/>
  <c r="T2323" i="1"/>
  <c r="U2323" i="1" s="1"/>
  <c r="P2323" i="1"/>
  <c r="K2412" i="1" l="1"/>
  <c r="L2453" i="1"/>
  <c r="P2333" i="1"/>
  <c r="O2412" i="1"/>
  <c r="N2412" i="1"/>
  <c r="L2412" i="1"/>
  <c r="H2412" i="1"/>
  <c r="L2387" i="1"/>
  <c r="S2412" i="1"/>
  <c r="J2412" i="1"/>
  <c r="M2412" i="1"/>
  <c r="Q2412" i="1"/>
  <c r="I2412" i="1"/>
  <c r="P2412" i="1"/>
  <c r="T2382" i="1"/>
  <c r="U2382" i="1" s="1"/>
  <c r="T2377" i="1"/>
  <c r="U2377" i="1" s="1"/>
  <c r="L2375" i="1"/>
  <c r="L2367" i="1"/>
  <c r="L2309" i="1"/>
  <c r="T2309" i="1" s="1"/>
  <c r="U2309" i="1" s="1"/>
  <c r="L2312" i="1"/>
  <c r="T2312" i="1" s="1"/>
  <c r="U2312" i="1" s="1"/>
  <c r="L2315" i="1"/>
  <c r="T2315" i="1" s="1"/>
  <c r="U2315" i="1" s="1"/>
  <c r="L2306" i="1"/>
  <c r="T2306" i="1" s="1"/>
  <c r="U2306" i="1" s="1"/>
  <c r="L2289" i="1"/>
  <c r="T2289" i="1" s="1"/>
  <c r="U2289" i="1" s="1"/>
  <c r="L2292" i="1"/>
  <c r="T2292" i="1" s="1"/>
  <c r="U2292" i="1" s="1"/>
  <c r="L2295" i="1"/>
  <c r="T2295" i="1" s="1"/>
  <c r="U2295" i="1" s="1"/>
  <c r="L2298" i="1"/>
  <c r="T2298" i="1" s="1"/>
  <c r="U2298" i="1" s="1"/>
  <c r="L2301" i="1"/>
  <c r="T2301" i="1" s="1"/>
  <c r="U2301" i="1" s="1"/>
  <c r="L2286" i="1"/>
  <c r="T2286" i="1" s="1"/>
  <c r="U2286" i="1" s="1"/>
  <c r="L2272" i="1"/>
  <c r="T2272" i="1" s="1"/>
  <c r="U2272" i="1" s="1"/>
  <c r="L2267" i="1"/>
  <c r="T2267" i="1" s="1"/>
  <c r="U2267" i="1" s="1"/>
  <c r="L2262" i="1"/>
  <c r="T2262" i="1" s="1"/>
  <c r="U2262" i="1" s="1"/>
  <c r="L2257" i="1"/>
  <c r="T2257" i="1" s="1"/>
  <c r="U2257" i="1" s="1"/>
  <c r="L2254" i="1"/>
  <c r="T2254" i="1" s="1"/>
  <c r="U2254" i="1" s="1"/>
  <c r="L2251" i="1"/>
  <c r="T2251" i="1" s="1"/>
  <c r="U2251" i="1" s="1"/>
  <c r="L2246" i="1"/>
  <c r="T2246" i="1" s="1"/>
  <c r="U2246" i="1" s="1"/>
  <c r="L2229" i="1"/>
  <c r="T2229" i="1" s="1"/>
  <c r="U2229" i="1" s="1"/>
  <c r="L2221" i="1"/>
  <c r="T2221" i="1" s="1"/>
  <c r="U2221" i="1" s="1"/>
  <c r="L2224" i="1"/>
  <c r="T2224" i="1" s="1"/>
  <c r="U2224" i="1" s="1"/>
  <c r="L2218" i="1"/>
  <c r="T2218" i="1" s="1"/>
  <c r="U2218" i="1" s="1"/>
  <c r="L2210" i="1"/>
  <c r="T2210" i="1" s="1"/>
  <c r="U2210" i="1" s="1"/>
  <c r="L2205" i="1"/>
  <c r="T2205" i="1" s="1"/>
  <c r="U2205" i="1" s="1"/>
  <c r="L2202" i="1"/>
  <c r="T2202" i="1" s="1"/>
  <c r="U2202" i="1" s="1"/>
  <c r="L2197" i="1"/>
  <c r="T2197" i="1" s="1"/>
  <c r="U2197" i="1" s="1"/>
  <c r="L2191" i="1"/>
  <c r="T2191" i="1" s="1"/>
  <c r="U2191" i="1" s="1"/>
  <c r="L2185" i="1"/>
  <c r="T2185" i="1" s="1"/>
  <c r="U2185" i="1" s="1"/>
  <c r="L2177" i="1"/>
  <c r="T2177" i="1" s="1"/>
  <c r="U2177" i="1" s="1"/>
  <c r="L2180" i="1"/>
  <c r="T2180" i="1" s="1"/>
  <c r="U2180" i="1" s="1"/>
  <c r="L2174" i="1"/>
  <c r="T2174" i="1" s="1"/>
  <c r="U2174" i="1" s="1"/>
  <c r="L2168" i="1"/>
  <c r="T2168" i="1" s="1"/>
  <c r="U2168" i="1" s="1"/>
  <c r="L2141" i="1"/>
  <c r="T2141" i="1" s="1"/>
  <c r="U2141" i="1" s="1"/>
  <c r="L2144" i="1"/>
  <c r="T2144" i="1" s="1"/>
  <c r="U2144" i="1" s="1"/>
  <c r="L2147" i="1"/>
  <c r="T2147" i="1" s="1"/>
  <c r="U2147" i="1" s="1"/>
  <c r="L2150" i="1"/>
  <c r="T2150" i="1" s="1"/>
  <c r="U2150" i="1" s="1"/>
  <c r="L2153" i="1"/>
  <c r="T2153" i="1" s="1"/>
  <c r="U2153" i="1" s="1"/>
  <c r="L2156" i="1"/>
  <c r="T2156" i="1" s="1"/>
  <c r="U2156" i="1" s="1"/>
  <c r="L2159" i="1"/>
  <c r="T2159" i="1" s="1"/>
  <c r="U2159" i="1" s="1"/>
  <c r="L2162" i="1"/>
  <c r="T2162" i="1" s="1"/>
  <c r="U2162" i="1" s="1"/>
  <c r="L2165" i="1"/>
  <c r="T2165" i="1" s="1"/>
  <c r="U2165" i="1" s="1"/>
  <c r="L2121" i="1"/>
  <c r="T2121" i="1" s="1"/>
  <c r="U2121" i="1" s="1"/>
  <c r="L2118" i="1"/>
  <c r="T2118" i="1" s="1"/>
  <c r="U2118" i="1" s="1"/>
  <c r="L2103" i="1"/>
  <c r="T2103" i="1" s="1"/>
  <c r="U2103" i="1" s="1"/>
  <c r="L2091" i="1"/>
  <c r="T2091" i="1" s="1"/>
  <c r="U2091" i="1" s="1"/>
  <c r="L2076" i="1"/>
  <c r="T2076" i="1" s="1"/>
  <c r="U2076" i="1" s="1"/>
  <c r="L2061" i="1"/>
  <c r="T2061" i="1" s="1"/>
  <c r="U2061" i="1" s="1"/>
  <c r="L2049" i="1"/>
  <c r="T2049" i="1" s="1"/>
  <c r="U2049" i="1" s="1"/>
  <c r="L2034" i="1"/>
  <c r="T2034" i="1" s="1"/>
  <c r="U2034" i="1" s="1"/>
  <c r="L2019" i="1"/>
  <c r="T2019" i="1" s="1"/>
  <c r="U2019" i="1" s="1"/>
  <c r="L2004" i="1"/>
  <c r="T2004" i="1" s="1"/>
  <c r="U2004" i="1" s="1"/>
  <c r="L1989" i="1"/>
  <c r="T1989" i="1" s="1"/>
  <c r="U1989" i="1" s="1"/>
  <c r="L1986" i="1"/>
  <c r="T1986" i="1" s="1"/>
  <c r="U1986" i="1" s="1"/>
  <c r="L1983" i="1"/>
  <c r="T1983" i="1" s="1"/>
  <c r="U1983" i="1" s="1"/>
  <c r="L1968" i="1"/>
  <c r="T1968" i="1" s="1"/>
  <c r="U1968" i="1" s="1"/>
  <c r="L1959" i="1"/>
  <c r="T1959" i="1" s="1"/>
  <c r="U1959" i="1" s="1"/>
  <c r="L1953" i="1"/>
  <c r="T1953" i="1" s="1"/>
  <c r="U1953" i="1" s="1"/>
  <c r="L1956" i="1"/>
  <c r="T1956" i="1" s="1"/>
  <c r="U1956" i="1" s="1"/>
  <c r="L1950" i="1"/>
  <c r="T1950" i="1" s="1"/>
  <c r="U1950" i="1" s="1"/>
  <c r="L1938" i="1"/>
  <c r="T1938" i="1" s="1"/>
  <c r="U1938" i="1" s="1"/>
  <c r="L1923" i="1"/>
  <c r="T1923" i="1" s="1"/>
  <c r="U1923" i="1" s="1"/>
  <c r="L1911" i="1"/>
  <c r="T1911" i="1" s="1"/>
  <c r="U1911" i="1" s="1"/>
  <c r="L1896" i="1"/>
  <c r="T1896" i="1" s="1"/>
  <c r="U1896" i="1" s="1"/>
  <c r="L1893" i="1"/>
  <c r="T1893" i="1" s="1"/>
  <c r="U1893" i="1" s="1"/>
  <c r="L1881" i="1"/>
  <c r="T1881" i="1" s="1"/>
  <c r="U1881" i="1" s="1"/>
  <c r="L1869" i="1"/>
  <c r="T1869" i="1" s="1"/>
  <c r="U1869" i="1" s="1"/>
  <c r="L1857" i="1"/>
  <c r="T1857" i="1" s="1"/>
  <c r="U1857" i="1" s="1"/>
  <c r="L1845" i="1"/>
  <c r="T1845" i="1" s="1"/>
  <c r="U1845" i="1" s="1"/>
  <c r="L1827" i="1"/>
  <c r="T1827" i="1" s="1"/>
  <c r="U1827" i="1" s="1"/>
  <c r="L1809" i="1"/>
  <c r="T1809" i="1" s="1"/>
  <c r="U1809" i="1" s="1"/>
  <c r="L1791" i="1"/>
  <c r="T1791" i="1" s="1"/>
  <c r="U1791" i="1" s="1"/>
  <c r="L1776" i="1"/>
  <c r="T1776" i="1" s="1"/>
  <c r="U1776" i="1" s="1"/>
  <c r="L1764" i="1"/>
  <c r="T1764" i="1" s="1"/>
  <c r="U1764" i="1" s="1"/>
  <c r="L1749" i="1"/>
  <c r="T1749" i="1" s="1"/>
  <c r="U1749" i="1" s="1"/>
  <c r="L1746" i="1"/>
  <c r="T1746" i="1" s="1"/>
  <c r="U1746" i="1" s="1"/>
  <c r="L1743" i="1"/>
  <c r="T1743" i="1" s="1"/>
  <c r="U1743" i="1" s="1"/>
  <c r="L1731" i="1"/>
  <c r="T1731" i="1" s="1"/>
  <c r="U1731" i="1" s="1"/>
  <c r="L1716" i="1"/>
  <c r="T1716" i="1" s="1"/>
  <c r="U1716" i="1" s="1"/>
  <c r="L1701" i="1"/>
  <c r="T1701" i="1" s="1"/>
  <c r="U1701" i="1" s="1"/>
  <c r="L1686" i="1"/>
  <c r="T1686" i="1" s="1"/>
  <c r="U1686" i="1" s="1"/>
  <c r="L1671" i="1"/>
  <c r="T1671" i="1" s="1"/>
  <c r="U1671" i="1" s="1"/>
  <c r="L1665" i="1" l="1"/>
  <c r="T1665" i="1" s="1"/>
  <c r="U1665" i="1" s="1"/>
  <c r="L1668" i="1"/>
  <c r="T1668" i="1" s="1"/>
  <c r="U1668" i="1" s="1"/>
  <c r="L1662" i="1"/>
  <c r="T1662" i="1" s="1"/>
  <c r="U1662" i="1" s="1"/>
  <c r="L1648" i="1"/>
  <c r="T1648" i="1" s="1"/>
  <c r="U1648" i="1" s="1"/>
  <c r="L1633" i="1"/>
  <c r="T1633" i="1" s="1"/>
  <c r="U1633" i="1" s="1"/>
  <c r="L1621" i="1"/>
  <c r="T1621" i="1" s="1"/>
  <c r="U1621" i="1" s="1"/>
  <c r="L1618" i="1"/>
  <c r="T1618" i="1" s="1"/>
  <c r="U1618" i="1" s="1"/>
  <c r="L1615" i="1"/>
  <c r="T1615" i="1" s="1"/>
  <c r="U1615" i="1" s="1"/>
  <c r="L1601" i="1"/>
  <c r="T1601" i="1" s="1"/>
  <c r="U1601" i="1" s="1"/>
  <c r="L1589" i="1"/>
  <c r="T1589" i="1" s="1"/>
  <c r="U1589" i="1" s="1"/>
  <c r="L1574" i="1"/>
  <c r="T1574" i="1" s="1"/>
  <c r="U1574" i="1" s="1"/>
  <c r="L1571" i="1"/>
  <c r="T1571" i="1" s="1"/>
  <c r="U1571" i="1" s="1"/>
  <c r="L1557" i="1"/>
  <c r="T1557" i="1" s="1"/>
  <c r="U1557" i="1" s="1"/>
  <c r="L1554" i="1"/>
  <c r="T1554" i="1" s="1"/>
  <c r="U1554" i="1" s="1"/>
  <c r="L1539" i="1"/>
  <c r="T1539" i="1" s="1"/>
  <c r="U1539" i="1" s="1"/>
  <c r="L1527" i="1"/>
  <c r="T1527" i="1" s="1"/>
  <c r="U1527" i="1" s="1"/>
  <c r="L1524" i="1"/>
  <c r="T1524" i="1" s="1"/>
  <c r="U1524" i="1" s="1"/>
  <c r="L1510" i="1"/>
  <c r="T1510" i="1" s="1"/>
  <c r="U1510" i="1" s="1"/>
  <c r="L1513" i="1"/>
  <c r="T1513" i="1" s="1"/>
  <c r="U1513" i="1" s="1"/>
  <c r="L1516" i="1"/>
  <c r="T1516" i="1" s="1"/>
  <c r="U1516" i="1" s="1"/>
  <c r="L1519" i="1"/>
  <c r="T1519" i="1" s="1"/>
  <c r="U1519" i="1" s="1"/>
  <c r="L1507" i="1"/>
  <c r="T1507" i="1" s="1"/>
  <c r="U1507" i="1" s="1"/>
  <c r="L1493" i="1"/>
  <c r="T1493" i="1" s="1"/>
  <c r="U1493" i="1" s="1"/>
  <c r="L1490" i="1"/>
  <c r="T1490" i="1" s="1"/>
  <c r="U1490" i="1" s="1"/>
  <c r="L1478" i="1"/>
  <c r="T1478" i="1" s="1"/>
  <c r="U1478" i="1" s="1"/>
  <c r="L1466" i="1"/>
  <c r="T1466" i="1" s="1"/>
  <c r="U1466" i="1" s="1"/>
  <c r="L1457" i="1"/>
  <c r="T1457" i="1" s="1"/>
  <c r="U1457" i="1" s="1"/>
  <c r="L1451" i="1"/>
  <c r="T1451" i="1" s="1"/>
  <c r="U1451" i="1" s="1"/>
  <c r="L1445" i="1"/>
  <c r="T1445" i="1" s="1"/>
  <c r="U1445" i="1" s="1"/>
  <c r="I1449" i="1"/>
  <c r="J1449" i="1"/>
  <c r="K1449" i="1"/>
  <c r="M1449" i="1"/>
  <c r="N1449" i="1"/>
  <c r="O1449" i="1"/>
  <c r="P1449" i="1"/>
  <c r="Q1449" i="1"/>
  <c r="H1449" i="1"/>
  <c r="S1449" i="1"/>
  <c r="S1443" i="1"/>
  <c r="I1443" i="1"/>
  <c r="J1443" i="1"/>
  <c r="K1443" i="1"/>
  <c r="M1443" i="1"/>
  <c r="N1443" i="1"/>
  <c r="O1443" i="1"/>
  <c r="P1443" i="1"/>
  <c r="Q1443" i="1"/>
  <c r="H1443" i="1"/>
  <c r="L1431" i="1"/>
  <c r="T1431" i="1" s="1"/>
  <c r="U1431" i="1" s="1"/>
  <c r="L1425" i="1"/>
  <c r="T1425" i="1" s="1"/>
  <c r="U1425" i="1" s="1"/>
  <c r="L1420" i="1"/>
  <c r="T1420" i="1" s="1"/>
  <c r="U1420" i="1" s="1"/>
  <c r="L1415" i="1"/>
  <c r="T1415" i="1" s="1"/>
  <c r="U1415" i="1" s="1"/>
  <c r="L1412" i="1"/>
  <c r="T1412" i="1" s="1"/>
  <c r="U1412" i="1" s="1"/>
  <c r="L1400" i="1"/>
  <c r="T1400" i="1" s="1"/>
  <c r="U1400" i="1" s="1"/>
  <c r="L1397" i="1"/>
  <c r="T1397" i="1" s="1"/>
  <c r="U1397" i="1" s="1"/>
  <c r="L1392" i="1"/>
  <c r="T1392" i="1" s="1"/>
  <c r="U1392" i="1" s="1"/>
  <c r="L1386" i="1"/>
  <c r="T1386" i="1" s="1"/>
  <c r="U1386" i="1" s="1"/>
  <c r="L1378" i="1"/>
  <c r="T1378" i="1" s="1"/>
  <c r="U1378" i="1" s="1"/>
  <c r="L1381" i="1"/>
  <c r="T1381" i="1" s="1"/>
  <c r="U1381" i="1" s="1"/>
  <c r="L1375" i="1"/>
  <c r="T1375" i="1" s="1"/>
  <c r="U1375" i="1" s="1"/>
  <c r="L1366" i="1"/>
  <c r="T1366" i="1" s="1"/>
  <c r="U1366" i="1" s="1"/>
  <c r="L1363" i="1"/>
  <c r="T1363" i="1" s="1"/>
  <c r="U1363" i="1" s="1"/>
  <c r="L1347" i="1"/>
  <c r="T1347" i="1" s="1"/>
  <c r="U1347" i="1" s="1"/>
  <c r="L1350" i="1"/>
  <c r="T1350" i="1" s="1"/>
  <c r="U1350" i="1" s="1"/>
  <c r="L1353" i="1"/>
  <c r="T1353" i="1" s="1"/>
  <c r="U1353" i="1" s="1"/>
  <c r="L1356" i="1"/>
  <c r="T1356" i="1" s="1"/>
  <c r="U1356" i="1" s="1"/>
  <c r="L1344" i="1"/>
  <c r="T1344" i="1" s="1"/>
  <c r="U1344" i="1" s="1"/>
  <c r="L1338" i="1"/>
  <c r="T1338" i="1" s="1"/>
  <c r="U1338" i="1" s="1"/>
  <c r="L1330" i="1"/>
  <c r="T1330" i="1" s="1"/>
  <c r="U1330" i="1" s="1"/>
  <c r="L1327" i="1"/>
  <c r="T1327" i="1" s="1"/>
  <c r="U1327" i="1" s="1"/>
  <c r="L1312" i="1"/>
  <c r="T1312" i="1" s="1"/>
  <c r="U1312" i="1" s="1"/>
  <c r="L1306" i="1"/>
  <c r="T1306" i="1" s="1"/>
  <c r="U1306" i="1" s="1"/>
  <c r="L1308" i="1"/>
  <c r="T1308" i="1" s="1"/>
  <c r="U1308" i="1" s="1"/>
  <c r="L1300" i="1"/>
  <c r="L1281" i="1"/>
  <c r="T1281" i="1" s="1"/>
  <c r="U1281" i="1" s="1"/>
  <c r="L1277" i="1"/>
  <c r="T1277" i="1" s="1"/>
  <c r="U1277" i="1" s="1"/>
  <c r="L1275" i="1"/>
  <c r="T1275" i="1" s="1"/>
  <c r="U1275" i="1" s="1"/>
  <c r="L1273" i="1"/>
  <c r="T1273" i="1" s="1"/>
  <c r="U1273" i="1" s="1"/>
  <c r="L1269" i="1"/>
  <c r="T1269" i="1" s="1"/>
  <c r="U1269" i="1" s="1"/>
  <c r="L1265" i="1"/>
  <c r="T1265" i="1" s="1"/>
  <c r="U1265" i="1" s="1"/>
  <c r="L1262" i="1"/>
  <c r="T1262" i="1" s="1"/>
  <c r="U1262" i="1" s="1"/>
  <c r="L1256" i="1"/>
  <c r="T1256" i="1" s="1"/>
  <c r="U1256" i="1" s="1"/>
  <c r="L1258" i="1"/>
  <c r="T1258" i="1" s="1"/>
  <c r="U1258" i="1" s="1"/>
  <c r="L1260" i="1"/>
  <c r="T1260" i="1" s="1"/>
  <c r="U1260" i="1" s="1"/>
  <c r="L1248" i="1"/>
  <c r="T1248" i="1" s="1"/>
  <c r="U1248" i="1" s="1"/>
  <c r="L1249" i="1"/>
  <c r="T1249" i="1" s="1"/>
  <c r="U1249" i="1" s="1"/>
  <c r="L1251" i="1"/>
  <c r="T1251" i="1" s="1"/>
  <c r="U1251" i="1" s="1"/>
  <c r="L1253" i="1"/>
  <c r="T1253" i="1" s="1"/>
  <c r="U1253" i="1" s="1"/>
  <c r="L1255" i="1"/>
  <c r="T1255" i="1" s="1"/>
  <c r="U1255" i="1" s="1"/>
  <c r="L1244" i="1"/>
  <c r="T1244" i="1" s="1"/>
  <c r="U1244" i="1" s="1"/>
  <c r="L1246" i="1"/>
  <c r="T1246" i="1" s="1"/>
  <c r="U1246" i="1" s="1"/>
  <c r="L1242" i="1"/>
  <c r="T1242" i="1" s="1"/>
  <c r="U1242" i="1" s="1"/>
  <c r="L1238" i="1"/>
  <c r="T1238" i="1" s="1"/>
  <c r="U1238" i="1" s="1"/>
  <c r="L1234" i="1"/>
  <c r="T1234" i="1" s="1"/>
  <c r="U1234" i="1" s="1"/>
  <c r="L1229" i="1"/>
  <c r="T1229" i="1" s="1"/>
  <c r="U1229" i="1" s="1"/>
  <c r="L1220" i="1"/>
  <c r="T1220" i="1" s="1"/>
  <c r="U1220" i="1" s="1"/>
  <c r="L1218" i="1"/>
  <c r="T1218" i="1" s="1"/>
  <c r="U1218" i="1" s="1"/>
  <c r="L1216" i="1"/>
  <c r="T1216" i="1" s="1"/>
  <c r="U1216" i="1" s="1"/>
  <c r="L1203" i="1"/>
  <c r="T1203" i="1" s="1"/>
  <c r="U1203" i="1" s="1"/>
  <c r="L1207" i="1"/>
  <c r="T1207" i="1" s="1"/>
  <c r="U1207" i="1" s="1"/>
  <c r="L1210" i="1"/>
  <c r="T1210" i="1" s="1"/>
  <c r="U1210" i="1" s="1"/>
  <c r="L1214" i="1"/>
  <c r="T1214" i="1" s="1"/>
  <c r="U1214" i="1" s="1"/>
  <c r="L1200" i="1"/>
  <c r="L1182" i="1"/>
  <c r="T1182" i="1" s="1"/>
  <c r="U1182" i="1" s="1"/>
  <c r="L1179" i="1"/>
  <c r="T1179" i="1" s="1"/>
  <c r="U1179" i="1" s="1"/>
  <c r="L1176" i="1"/>
  <c r="T1176" i="1" s="1"/>
  <c r="U1176" i="1" s="1"/>
  <c r="L1173" i="1"/>
  <c r="T1173" i="1" s="1"/>
  <c r="U1173" i="1" s="1"/>
  <c r="L1170" i="1"/>
  <c r="T1170" i="1" s="1"/>
  <c r="U1170" i="1" s="1"/>
  <c r="L1167" i="1"/>
  <c r="T1167" i="1" s="1"/>
  <c r="U1167" i="1" s="1"/>
  <c r="L1151" i="1"/>
  <c r="T1151" i="1" s="1"/>
  <c r="U1151" i="1" s="1"/>
  <c r="L1154" i="1"/>
  <c r="T1154" i="1" s="1"/>
  <c r="U1154" i="1" s="1"/>
  <c r="L1157" i="1"/>
  <c r="T1157" i="1" s="1"/>
  <c r="U1157" i="1" s="1"/>
  <c r="L1160" i="1"/>
  <c r="T1160" i="1" s="1"/>
  <c r="U1160" i="1" s="1"/>
  <c r="L1148" i="1"/>
  <c r="T1148" i="1" s="1"/>
  <c r="U1148" i="1" s="1"/>
  <c r="L1163" i="1"/>
  <c r="T1163" i="1" s="1"/>
  <c r="U1163" i="1" s="1"/>
  <c r="L1143" i="1"/>
  <c r="T1143" i="1" s="1"/>
  <c r="U1143" i="1" s="1"/>
  <c r="L1140" i="1"/>
  <c r="T1140" i="1" s="1"/>
  <c r="U1140" i="1" s="1"/>
  <c r="L1134" i="1"/>
  <c r="T1134" i="1" s="1"/>
  <c r="U1134" i="1" s="1"/>
  <c r="L1137" i="1"/>
  <c r="T1137" i="1" s="1"/>
  <c r="U1137" i="1" s="1"/>
  <c r="L1131" i="1"/>
  <c r="T1131" i="1" s="1"/>
  <c r="U1131" i="1" s="1"/>
  <c r="L1121" i="1"/>
  <c r="T1121" i="1" s="1"/>
  <c r="U1121" i="1" s="1"/>
  <c r="L1113" i="1"/>
  <c r="T1113" i="1" s="1"/>
  <c r="U1113" i="1" s="1"/>
  <c r="L1116" i="1"/>
  <c r="T1116" i="1" s="1"/>
  <c r="U1116" i="1" s="1"/>
  <c r="L1110" i="1"/>
  <c r="T1110" i="1" s="1"/>
  <c r="U1110" i="1" s="1"/>
  <c r="S1108" i="1"/>
  <c r="I1108" i="1"/>
  <c r="J1108" i="1"/>
  <c r="K1108" i="1"/>
  <c r="M1108" i="1"/>
  <c r="N1108" i="1"/>
  <c r="O1108" i="1"/>
  <c r="P1108" i="1"/>
  <c r="Q1108" i="1"/>
  <c r="H1108" i="1"/>
  <c r="L1104" i="1"/>
  <c r="L1088" i="1"/>
  <c r="T1088" i="1" s="1"/>
  <c r="U1088" i="1" s="1"/>
  <c r="L1083" i="1"/>
  <c r="T1083" i="1" s="1"/>
  <c r="U1083" i="1" s="1"/>
  <c r="L1074" i="1"/>
  <c r="T1074" i="1" s="1"/>
  <c r="U1074" i="1" s="1"/>
  <c r="L1077" i="1"/>
  <c r="T1077" i="1" s="1"/>
  <c r="U1077" i="1" s="1"/>
  <c r="L1080" i="1"/>
  <c r="T1080" i="1" s="1"/>
  <c r="U1080" i="1" s="1"/>
  <c r="L1071" i="1"/>
  <c r="T1300" i="1" l="1"/>
  <c r="U1300" i="1" s="1"/>
  <c r="L1310" i="1"/>
  <c r="T1200" i="1"/>
  <c r="U1200" i="1" s="1"/>
  <c r="L1232" i="1"/>
  <c r="T1071" i="1"/>
  <c r="U1071" i="1" s="1"/>
  <c r="L1102" i="1"/>
  <c r="L1449" i="1"/>
  <c r="L1443" i="1"/>
  <c r="L1108" i="1"/>
  <c r="T1104" i="1"/>
  <c r="U1104" i="1" s="1"/>
  <c r="L1063" i="1"/>
  <c r="T1063" i="1" s="1"/>
  <c r="U1063" i="1" s="1"/>
  <c r="L1060" i="1"/>
  <c r="T1060" i="1" s="1"/>
  <c r="U1060" i="1" s="1"/>
  <c r="L1057" i="1"/>
  <c r="T1057" i="1" s="1"/>
  <c r="U1057" i="1" s="1"/>
  <c r="L1051" i="1"/>
  <c r="T1051" i="1" s="1"/>
  <c r="U1051" i="1" s="1"/>
  <c r="L1047" i="1"/>
  <c r="T1047" i="1" s="1"/>
  <c r="U1047" i="1" s="1"/>
  <c r="L1043" i="1"/>
  <c r="T1043" i="1" s="1"/>
  <c r="U1043" i="1" s="1"/>
  <c r="L1024" i="1"/>
  <c r="T1024" i="1" s="1"/>
  <c r="U1024" i="1" s="1"/>
  <c r="L1006" i="1"/>
  <c r="L993" i="1"/>
  <c r="T993" i="1" s="1"/>
  <c r="U993" i="1" s="1"/>
  <c r="L996" i="1"/>
  <c r="T996" i="1" s="1"/>
  <c r="U996" i="1" s="1"/>
  <c r="L999" i="1"/>
  <c r="T999" i="1" s="1"/>
  <c r="U999" i="1" s="1"/>
  <c r="L1002" i="1"/>
  <c r="T1002" i="1" s="1"/>
  <c r="U1002" i="1" s="1"/>
  <c r="L989" i="1"/>
  <c r="T989" i="1" s="1"/>
  <c r="U989" i="1" s="1"/>
  <c r="L981" i="1"/>
  <c r="T981" i="1" s="1"/>
  <c r="U981" i="1" s="1"/>
  <c r="L984" i="1"/>
  <c r="T984" i="1" s="1"/>
  <c r="U984" i="1" s="1"/>
  <c r="L978" i="1"/>
  <c r="T978" i="1" s="1"/>
  <c r="U978" i="1" s="1"/>
  <c r="L972" i="1"/>
  <c r="T972" i="1" s="1"/>
  <c r="U972" i="1" s="1"/>
  <c r="L969" i="1"/>
  <c r="T969" i="1" s="1"/>
  <c r="U969" i="1" s="1"/>
  <c r="L956" i="1"/>
  <c r="T956" i="1" s="1"/>
  <c r="U956" i="1" s="1"/>
  <c r="L953" i="1"/>
  <c r="T953" i="1" s="1"/>
  <c r="U953" i="1" s="1"/>
  <c r="L949" i="1"/>
  <c r="T949" i="1" s="1"/>
  <c r="U949" i="1" s="1"/>
  <c r="L937" i="1"/>
  <c r="T937" i="1" s="1"/>
  <c r="U937" i="1" s="1"/>
  <c r="L934" i="1"/>
  <c r="T934" i="1" s="1"/>
  <c r="U934" i="1" s="1"/>
  <c r="L927" i="1"/>
  <c r="T927" i="1" s="1"/>
  <c r="U927" i="1" s="1"/>
  <c r="L930" i="1"/>
  <c r="T930" i="1" s="1"/>
  <c r="U930" i="1" s="1"/>
  <c r="L924" i="1"/>
  <c r="T924" i="1" s="1"/>
  <c r="U924" i="1" s="1"/>
  <c r="H922" i="1"/>
  <c r="I922" i="1"/>
  <c r="J922" i="1"/>
  <c r="K922" i="1"/>
  <c r="M922" i="1"/>
  <c r="N922" i="1"/>
  <c r="O922" i="1"/>
  <c r="P922" i="1"/>
  <c r="Q922" i="1"/>
  <c r="S922" i="1"/>
  <c r="L920" i="1"/>
  <c r="T920" i="1" s="1"/>
  <c r="U920" i="1" s="1"/>
  <c r="L915" i="1"/>
  <c r="T915" i="1" s="1"/>
  <c r="U915" i="1" s="1"/>
  <c r="L913" i="1"/>
  <c r="T913" i="1" s="1"/>
  <c r="U913" i="1" s="1"/>
  <c r="L911" i="1"/>
  <c r="T911" i="1" s="1"/>
  <c r="U911" i="1" s="1"/>
  <c r="L905" i="1"/>
  <c r="T905" i="1" s="1"/>
  <c r="U905" i="1" s="1"/>
  <c r="L902" i="1"/>
  <c r="T902" i="1" s="1"/>
  <c r="U902" i="1" s="1"/>
  <c r="L900" i="1"/>
  <c r="T900" i="1" s="1"/>
  <c r="U900" i="1" s="1"/>
  <c r="L888" i="1"/>
  <c r="T888" i="1" s="1"/>
  <c r="U888" i="1" s="1"/>
  <c r="L880" i="1"/>
  <c r="T880" i="1" s="1"/>
  <c r="U880" i="1" s="1"/>
  <c r="T1006" i="1" l="1"/>
  <c r="U1006" i="1" s="1"/>
  <c r="L1041" i="1"/>
  <c r="L874" i="1"/>
  <c r="T874" i="1" s="1"/>
  <c r="U874" i="1" s="1"/>
  <c r="L877" i="1"/>
  <c r="T877" i="1" s="1"/>
  <c r="U877" i="1" s="1"/>
  <c r="L871" i="1"/>
  <c r="S82" i="1"/>
  <c r="Q82" i="1"/>
  <c r="P82" i="1"/>
  <c r="O82" i="1"/>
  <c r="N82" i="1"/>
  <c r="M82" i="1"/>
  <c r="K82" i="1"/>
  <c r="J82" i="1"/>
  <c r="I82" i="1"/>
  <c r="H82" i="1"/>
  <c r="T871" i="1" l="1"/>
  <c r="U871" i="1" s="1"/>
  <c r="L922" i="1"/>
  <c r="L146" i="1"/>
  <c r="L149" i="1"/>
  <c r="T149" i="1" s="1"/>
  <c r="U149" i="1" s="1"/>
  <c r="L152" i="1"/>
  <c r="T152" i="1" s="1"/>
  <c r="U152" i="1" s="1"/>
  <c r="L155" i="1"/>
  <c r="T155" i="1" s="1"/>
  <c r="U155" i="1" s="1"/>
  <c r="L143" i="1"/>
  <c r="T143" i="1" s="1"/>
  <c r="U143" i="1" s="1"/>
  <c r="L134" i="1"/>
  <c r="T134" i="1" s="1"/>
  <c r="U134" i="1" s="1"/>
  <c r="L129" i="1"/>
  <c r="T129" i="1" s="1"/>
  <c r="U129" i="1" s="1"/>
  <c r="L124" i="1"/>
  <c r="T124" i="1" s="1"/>
  <c r="U124" i="1" s="1"/>
  <c r="L121" i="1"/>
  <c r="T121" i="1" s="1"/>
  <c r="U121" i="1" s="1"/>
  <c r="L116" i="1"/>
  <c r="T116" i="1" s="1"/>
  <c r="U116" i="1" s="1"/>
  <c r="L101" i="1"/>
  <c r="T101" i="1" s="1"/>
  <c r="U101" i="1" s="1"/>
  <c r="L96" i="1"/>
  <c r="T96" i="1" s="1"/>
  <c r="U96" i="1" s="1"/>
  <c r="L90" i="1"/>
  <c r="T90" i="1" s="1"/>
  <c r="U90" i="1" s="1"/>
  <c r="L87" i="1"/>
  <c r="T87" i="1" s="1"/>
  <c r="U87" i="1" s="1"/>
  <c r="L84" i="1"/>
  <c r="T84" i="1" s="1"/>
  <c r="U84" i="1" s="1"/>
  <c r="S42" i="1"/>
  <c r="L79" i="1"/>
  <c r="T79" i="1" s="1"/>
  <c r="U79" i="1" s="1"/>
  <c r="L77" i="1"/>
  <c r="T77" i="1" s="1"/>
  <c r="U77" i="1" s="1"/>
  <c r="L71" i="1"/>
  <c r="T71" i="1" s="1"/>
  <c r="U71" i="1" s="1"/>
  <c r="L74" i="1"/>
  <c r="T74" i="1" s="1"/>
  <c r="U74" i="1" s="1"/>
  <c r="L62" i="1"/>
  <c r="T62" i="1" s="1"/>
  <c r="U62" i="1" s="1"/>
  <c r="L65" i="1"/>
  <c r="T65" i="1" s="1"/>
  <c r="U65" i="1" s="1"/>
  <c r="L68" i="1"/>
  <c r="T68" i="1" s="1"/>
  <c r="U68" i="1" s="1"/>
  <c r="L59" i="1"/>
  <c r="T59" i="1" s="1"/>
  <c r="U59" i="1" s="1"/>
  <c r="L47" i="1"/>
  <c r="T47" i="1" s="1"/>
  <c r="U47" i="1" s="1"/>
  <c r="L44" i="1"/>
  <c r="L39" i="1"/>
  <c r="T39" i="1" s="1"/>
  <c r="U39" i="1" s="1"/>
  <c r="L36" i="1"/>
  <c r="T36" i="1" s="1"/>
  <c r="U36" i="1" s="1"/>
  <c r="L21" i="1"/>
  <c r="T21" i="1" s="1"/>
  <c r="U21" i="1" s="1"/>
  <c r="L18" i="1"/>
  <c r="T18" i="1" s="1"/>
  <c r="U18" i="1" s="1"/>
  <c r="L15" i="1"/>
  <c r="T15" i="1" s="1"/>
  <c r="U15" i="1" s="1"/>
  <c r="S451" i="1"/>
  <c r="Q451" i="1"/>
  <c r="P451" i="1"/>
  <c r="O451" i="1"/>
  <c r="N451" i="1"/>
  <c r="M451" i="1"/>
  <c r="L451" i="1"/>
  <c r="K451" i="1"/>
  <c r="J451" i="1"/>
  <c r="I451" i="1"/>
  <c r="H451" i="1"/>
  <c r="S158" i="1"/>
  <c r="Q158" i="1"/>
  <c r="P158" i="1"/>
  <c r="O158" i="1"/>
  <c r="N158" i="1"/>
  <c r="M158" i="1"/>
  <c r="K158" i="1"/>
  <c r="J158" i="1"/>
  <c r="I158" i="1"/>
  <c r="H158" i="1"/>
  <c r="S127" i="1"/>
  <c r="P127" i="1"/>
  <c r="N127" i="1"/>
  <c r="M127" i="1"/>
  <c r="K127" i="1"/>
  <c r="J127" i="1"/>
  <c r="I127" i="1"/>
  <c r="H127" i="1"/>
  <c r="H99" i="1"/>
  <c r="I99" i="1"/>
  <c r="J99" i="1"/>
  <c r="K99" i="1"/>
  <c r="M99" i="1"/>
  <c r="N99" i="1"/>
  <c r="O99" i="1"/>
  <c r="P99" i="1"/>
  <c r="Q99" i="1"/>
  <c r="S99" i="1"/>
  <c r="L99" i="1" l="1"/>
  <c r="T44" i="1"/>
  <c r="U44" i="1" s="1"/>
  <c r="L82" i="1"/>
  <c r="L127" i="1"/>
  <c r="L158" i="1"/>
  <c r="T146" i="1"/>
  <c r="U146" i="1" s="1"/>
  <c r="S94" i="1"/>
  <c r="Q94" i="1"/>
  <c r="P94" i="1"/>
  <c r="O94" i="1"/>
  <c r="N94" i="1"/>
  <c r="M94" i="1"/>
  <c r="L94" i="1"/>
  <c r="K94" i="1"/>
  <c r="J94" i="1"/>
  <c r="I94" i="1"/>
  <c r="H94" i="1"/>
  <c r="Q42" i="1" l="1"/>
  <c r="P42" i="1"/>
  <c r="O42" i="1"/>
  <c r="N42" i="1"/>
  <c r="M42" i="1"/>
  <c r="L42" i="1"/>
  <c r="K42" i="1"/>
  <c r="J42" i="1"/>
  <c r="I42" i="1"/>
  <c r="H42" i="1"/>
  <c r="U5202" i="1"/>
  <c r="U5199" i="1"/>
  <c r="U5196" i="1"/>
  <c r="U5187" i="1"/>
  <c r="P5187" i="1"/>
  <c r="U5184" i="1"/>
  <c r="P5184" i="1"/>
  <c r="U5158" i="1"/>
  <c r="P5182" i="1"/>
  <c r="U5096" i="1"/>
  <c r="P5096" i="1"/>
  <c r="U5072" i="1"/>
  <c r="P5072" i="1"/>
  <c r="S5020" i="1"/>
  <c r="Q5020" i="1"/>
  <c r="P5020" i="1"/>
  <c r="O5020" i="1"/>
  <c r="N5020" i="1"/>
  <c r="M5020" i="1"/>
  <c r="L5020" i="1"/>
  <c r="K5020" i="1"/>
  <c r="J5020" i="1"/>
  <c r="I5020" i="1"/>
  <c r="H5020" i="1"/>
  <c r="S4982" i="1"/>
  <c r="Q4982" i="1"/>
  <c r="P4982" i="1"/>
  <c r="O4982" i="1"/>
  <c r="N4982" i="1"/>
  <c r="M4982" i="1"/>
  <c r="L4982" i="1"/>
  <c r="K4982" i="1"/>
  <c r="J4982" i="1"/>
  <c r="I4982" i="1"/>
  <c r="H4982" i="1"/>
  <c r="S4960" i="1"/>
  <c r="Q4960" i="1"/>
  <c r="P4960" i="1"/>
  <c r="O4960" i="1"/>
  <c r="N4960" i="1"/>
  <c r="M4960" i="1"/>
  <c r="L4960" i="1"/>
  <c r="K4960" i="1"/>
  <c r="J4960" i="1"/>
  <c r="I4960" i="1"/>
  <c r="H4960" i="1"/>
  <c r="S4940" i="1"/>
  <c r="Q4940" i="1"/>
  <c r="P4940" i="1"/>
  <c r="O4940" i="1"/>
  <c r="N4940" i="1"/>
  <c r="M4940" i="1"/>
  <c r="L4940" i="1"/>
  <c r="K4940" i="1"/>
  <c r="J4940" i="1"/>
  <c r="I4940" i="1"/>
  <c r="H4940" i="1"/>
  <c r="S4935" i="1"/>
  <c r="Q4935" i="1"/>
  <c r="O4935" i="1"/>
  <c r="N4935" i="1"/>
  <c r="M4935" i="1"/>
  <c r="L4935" i="1"/>
  <c r="K4935" i="1"/>
  <c r="J4935" i="1"/>
  <c r="I4935" i="1"/>
  <c r="H4935" i="1"/>
  <c r="U4929" i="1"/>
  <c r="S4918" i="1"/>
  <c r="Q4918" i="1"/>
  <c r="P4918" i="1"/>
  <c r="O4918" i="1"/>
  <c r="N4918" i="1"/>
  <c r="M4918" i="1"/>
  <c r="L4918" i="1"/>
  <c r="K4918" i="1"/>
  <c r="J4918" i="1"/>
  <c r="I4918" i="1"/>
  <c r="H4918" i="1"/>
  <c r="S4894" i="1"/>
  <c r="Q4894" i="1"/>
  <c r="P4894" i="1"/>
  <c r="O4894" i="1"/>
  <c r="N4894" i="1"/>
  <c r="M4894" i="1"/>
  <c r="L4894" i="1"/>
  <c r="K4894" i="1"/>
  <c r="J4894" i="1"/>
  <c r="I4894" i="1"/>
  <c r="H4894" i="1"/>
  <c r="U4856" i="1"/>
  <c r="P4856" i="1"/>
  <c r="P4866" i="1" s="1"/>
  <c r="S4822" i="1"/>
  <c r="Q4822" i="1"/>
  <c r="P4822" i="1"/>
  <c r="O4822" i="1"/>
  <c r="N4822" i="1"/>
  <c r="M4822" i="1"/>
  <c r="L4822" i="1"/>
  <c r="K4822" i="1"/>
  <c r="J4822" i="1"/>
  <c r="I4822" i="1"/>
  <c r="H4822" i="1"/>
  <c r="S4803" i="1"/>
  <c r="Q4803" i="1"/>
  <c r="O4803" i="1"/>
  <c r="N4803" i="1"/>
  <c r="M4803" i="1"/>
  <c r="L4803" i="1"/>
  <c r="K4803" i="1"/>
  <c r="J4803" i="1"/>
  <c r="I4803" i="1"/>
  <c r="H4803" i="1"/>
  <c r="P4800" i="1"/>
  <c r="U4797" i="1"/>
  <c r="P4797" i="1"/>
  <c r="U4794" i="1"/>
  <c r="P4794" i="1"/>
  <c r="U4791" i="1"/>
  <c r="P4791" i="1"/>
  <c r="U4788" i="1"/>
  <c r="P4788" i="1"/>
  <c r="U4785" i="1"/>
  <c r="P4785" i="1"/>
  <c r="U4782" i="1"/>
  <c r="U4779" i="1"/>
  <c r="P4779" i="1"/>
  <c r="U4772" i="1"/>
  <c r="P4772" i="1"/>
  <c r="U4766" i="1"/>
  <c r="P4766" i="1"/>
  <c r="U4760" i="1"/>
  <c r="P4760" i="1"/>
  <c r="U4757" i="1"/>
  <c r="P4757" i="1"/>
  <c r="U4751" i="1"/>
  <c r="P4751" i="1"/>
  <c r="P4738" i="1"/>
  <c r="U4735" i="1"/>
  <c r="P4735" i="1"/>
  <c r="S4730" i="1"/>
  <c r="Q4730" i="1"/>
  <c r="P4730" i="1"/>
  <c r="O4730" i="1"/>
  <c r="N4730" i="1"/>
  <c r="M4730" i="1"/>
  <c r="L4730" i="1"/>
  <c r="K4730" i="1"/>
  <c r="J4730" i="1"/>
  <c r="I4730" i="1"/>
  <c r="H4730" i="1"/>
  <c r="T4231" i="1"/>
  <c r="U4231" i="1" s="1"/>
  <c r="T4228" i="1"/>
  <c r="U4228" i="1" s="1"/>
  <c r="T4225" i="1"/>
  <c r="U4225" i="1" s="1"/>
  <c r="T4218" i="1"/>
  <c r="U4218" i="1" s="1"/>
  <c r="S4006" i="1"/>
  <c r="L4006" i="1"/>
  <c r="K4006" i="1"/>
  <c r="J4006" i="1"/>
  <c r="I4006" i="1"/>
  <c r="H4006" i="1"/>
  <c r="P3999" i="1"/>
  <c r="P4006" i="1" s="1"/>
  <c r="S3997" i="1"/>
  <c r="L3997" i="1"/>
  <c r="K3997" i="1"/>
  <c r="J3997" i="1"/>
  <c r="I3997" i="1"/>
  <c r="H3997" i="1"/>
  <c r="P3995" i="1"/>
  <c r="P3997" i="1" s="1"/>
  <c r="S3993" i="1"/>
  <c r="Q3993" i="1"/>
  <c r="O3993" i="1"/>
  <c r="N3993" i="1"/>
  <c r="M3993" i="1"/>
  <c r="L3993" i="1"/>
  <c r="K3993" i="1"/>
  <c r="J3993" i="1"/>
  <c r="I3993" i="1"/>
  <c r="H3993" i="1"/>
  <c r="T3992" i="1"/>
  <c r="U3992" i="1" s="1"/>
  <c r="P3992" i="1"/>
  <c r="P3987" i="1"/>
  <c r="T3987" i="1" s="1"/>
  <c r="U3987" i="1" s="1"/>
  <c r="P3982" i="1"/>
  <c r="T3982" i="1" s="1"/>
  <c r="U3982" i="1" s="1"/>
  <c r="P3977" i="1"/>
  <c r="T3977" i="1" s="1"/>
  <c r="U3977" i="1" s="1"/>
  <c r="P3972" i="1"/>
  <c r="T3972" i="1" s="1"/>
  <c r="U3972" i="1" s="1"/>
  <c r="P3970" i="1"/>
  <c r="T3970" i="1" s="1"/>
  <c r="U3970" i="1" s="1"/>
  <c r="P3969" i="1"/>
  <c r="T3969" i="1" s="1"/>
  <c r="U3969" i="1" s="1"/>
  <c r="P3965" i="1"/>
  <c r="T3965" i="1" s="1"/>
  <c r="U3965" i="1" s="1"/>
  <c r="P3961" i="1"/>
  <c r="T3961" i="1" s="1"/>
  <c r="U3961" i="1" s="1"/>
  <c r="P3960" i="1"/>
  <c r="S3958" i="1"/>
  <c r="L3958" i="1"/>
  <c r="K3958" i="1"/>
  <c r="J3958" i="1"/>
  <c r="I3958" i="1"/>
  <c r="H3958" i="1"/>
  <c r="P3952" i="1"/>
  <c r="T3952" i="1" s="1"/>
  <c r="U3952" i="1" s="1"/>
  <c r="P3948" i="1"/>
  <c r="T3948" i="1" s="1"/>
  <c r="U3948" i="1" s="1"/>
  <c r="P3944" i="1"/>
  <c r="S3942" i="1"/>
  <c r="L3942" i="1"/>
  <c r="K3942" i="1"/>
  <c r="J3942" i="1"/>
  <c r="I3942" i="1"/>
  <c r="H3942" i="1"/>
  <c r="P3937" i="1"/>
  <c r="P3942" i="1" s="1"/>
  <c r="S3935" i="1"/>
  <c r="Q3935" i="1"/>
  <c r="O3935" i="1"/>
  <c r="N3935" i="1"/>
  <c r="M3935" i="1"/>
  <c r="K3935" i="1"/>
  <c r="J3935" i="1"/>
  <c r="I3935" i="1"/>
  <c r="H3935" i="1"/>
  <c r="P3930" i="1"/>
  <c r="T3930" i="1" s="1"/>
  <c r="U3930" i="1" s="1"/>
  <c r="P3925" i="1"/>
  <c r="T3925" i="1" s="1"/>
  <c r="U3925" i="1" s="1"/>
  <c r="P3920" i="1"/>
  <c r="T3920" i="1" s="1"/>
  <c r="U3920" i="1" s="1"/>
  <c r="P3915" i="1"/>
  <c r="T3915" i="1" s="1"/>
  <c r="U3915" i="1" s="1"/>
  <c r="T3910" i="1"/>
  <c r="U3910" i="1" s="1"/>
  <c r="L3910" i="1"/>
  <c r="L3935" i="1" s="1"/>
  <c r="P3905" i="1"/>
  <c r="S3902" i="1"/>
  <c r="L3902" i="1"/>
  <c r="K3902" i="1"/>
  <c r="J3902" i="1"/>
  <c r="I3902" i="1"/>
  <c r="H3902" i="1"/>
  <c r="P3901" i="1"/>
  <c r="P3902" i="1" s="1"/>
  <c r="S3895" i="1"/>
  <c r="L3895" i="1"/>
  <c r="K3895" i="1"/>
  <c r="J3895" i="1"/>
  <c r="I3895" i="1"/>
  <c r="H3895" i="1"/>
  <c r="P3889" i="1"/>
  <c r="P3895" i="1" s="1"/>
  <c r="S3887" i="1"/>
  <c r="O3887" i="1"/>
  <c r="N3887" i="1"/>
  <c r="M3887" i="1"/>
  <c r="K3887" i="1"/>
  <c r="J3887" i="1"/>
  <c r="I3887" i="1"/>
  <c r="H3887" i="1"/>
  <c r="L3886" i="1"/>
  <c r="L3887" i="1" s="1"/>
  <c r="S3884" i="1"/>
  <c r="Q3884" i="1"/>
  <c r="Q3903" i="1" s="1"/>
  <c r="O3884" i="1"/>
  <c r="N3884" i="1"/>
  <c r="M3884" i="1"/>
  <c r="L3884" i="1"/>
  <c r="K3884" i="1"/>
  <c r="J3884" i="1"/>
  <c r="I3884" i="1"/>
  <c r="H3884" i="1"/>
  <c r="P3879" i="1"/>
  <c r="T3879" i="1" s="1"/>
  <c r="U3879" i="1" s="1"/>
  <c r="T3872" i="1"/>
  <c r="U3872" i="1" s="1"/>
  <c r="P3872" i="1"/>
  <c r="S3867" i="1"/>
  <c r="Q3867" i="1"/>
  <c r="P3867" i="1"/>
  <c r="O3867" i="1"/>
  <c r="N3867" i="1"/>
  <c r="M3867" i="1"/>
  <c r="L3867" i="1"/>
  <c r="K3867" i="1"/>
  <c r="J3867" i="1"/>
  <c r="I3867" i="1"/>
  <c r="H3867" i="1"/>
  <c r="S3864" i="1"/>
  <c r="Q3864" i="1"/>
  <c r="P3864" i="1"/>
  <c r="O3864" i="1"/>
  <c r="N3864" i="1"/>
  <c r="M3864" i="1"/>
  <c r="L3864" i="1"/>
  <c r="K3864" i="1"/>
  <c r="J3864" i="1"/>
  <c r="I3864" i="1"/>
  <c r="H3864" i="1"/>
  <c r="S3860" i="1"/>
  <c r="Q3860" i="1"/>
  <c r="P3860" i="1"/>
  <c r="O3860" i="1"/>
  <c r="N3860" i="1"/>
  <c r="M3860" i="1"/>
  <c r="L3860" i="1"/>
  <c r="K3860" i="1"/>
  <c r="J3860" i="1"/>
  <c r="I3860" i="1"/>
  <c r="H3860" i="1"/>
  <c r="S3857" i="1"/>
  <c r="Q3857" i="1"/>
  <c r="P3857" i="1"/>
  <c r="O3857" i="1"/>
  <c r="N3857" i="1"/>
  <c r="M3857" i="1"/>
  <c r="L3857" i="1"/>
  <c r="K3857" i="1"/>
  <c r="J3857" i="1"/>
  <c r="I3857" i="1"/>
  <c r="H3857" i="1"/>
  <c r="S3854" i="1"/>
  <c r="Q3854" i="1"/>
  <c r="P3854" i="1"/>
  <c r="O3854" i="1"/>
  <c r="N3854" i="1"/>
  <c r="M3854" i="1"/>
  <c r="L3854" i="1"/>
  <c r="K3854" i="1"/>
  <c r="J3854" i="1"/>
  <c r="I3854" i="1"/>
  <c r="H3854" i="1"/>
  <c r="S3847" i="1"/>
  <c r="Q3847" i="1"/>
  <c r="P3847" i="1"/>
  <c r="O3847" i="1"/>
  <c r="N3847" i="1"/>
  <c r="M3847" i="1"/>
  <c r="L3847" i="1"/>
  <c r="K3847" i="1"/>
  <c r="J3847" i="1"/>
  <c r="I3847" i="1"/>
  <c r="H3847" i="1"/>
  <c r="S3840" i="1"/>
  <c r="Q3840" i="1"/>
  <c r="P3840" i="1"/>
  <c r="O3840" i="1"/>
  <c r="N3840" i="1"/>
  <c r="M3840" i="1"/>
  <c r="L3840" i="1"/>
  <c r="K3840" i="1"/>
  <c r="J3840" i="1"/>
  <c r="I3840" i="1"/>
  <c r="H3840" i="1"/>
  <c r="S3827" i="1"/>
  <c r="Q3827" i="1"/>
  <c r="P3827" i="1"/>
  <c r="O3827" i="1"/>
  <c r="N3827" i="1"/>
  <c r="M3827" i="1"/>
  <c r="L3827" i="1"/>
  <c r="K3827" i="1"/>
  <c r="J3827" i="1"/>
  <c r="I3827" i="1"/>
  <c r="H3827" i="1"/>
  <c r="S3807" i="1"/>
  <c r="Q3807" i="1"/>
  <c r="P3807" i="1"/>
  <c r="O3807" i="1"/>
  <c r="N3807" i="1"/>
  <c r="M3807" i="1"/>
  <c r="L3807" i="1"/>
  <c r="K3807" i="1"/>
  <c r="J3807" i="1"/>
  <c r="I3807" i="1"/>
  <c r="H3807" i="1"/>
  <c r="S3788" i="1"/>
  <c r="Q3788" i="1"/>
  <c r="P3788" i="1"/>
  <c r="O3788" i="1"/>
  <c r="N3788" i="1"/>
  <c r="M3788" i="1"/>
  <c r="L3788" i="1"/>
  <c r="K3788" i="1"/>
  <c r="J3788" i="1"/>
  <c r="I3788" i="1"/>
  <c r="H3788" i="1"/>
  <c r="S3783" i="1"/>
  <c r="Q3783" i="1"/>
  <c r="P3783" i="1"/>
  <c r="O3783" i="1"/>
  <c r="N3783" i="1"/>
  <c r="M3783" i="1"/>
  <c r="L3783" i="1"/>
  <c r="K3783" i="1"/>
  <c r="J3783" i="1"/>
  <c r="I3783" i="1"/>
  <c r="H3783" i="1"/>
  <c r="S3775" i="1"/>
  <c r="Q3775" i="1"/>
  <c r="P3775" i="1"/>
  <c r="O3775" i="1"/>
  <c r="N3775" i="1"/>
  <c r="M3775" i="1"/>
  <c r="L3775" i="1"/>
  <c r="K3775" i="1"/>
  <c r="J3775" i="1"/>
  <c r="I3775" i="1"/>
  <c r="H3775" i="1"/>
  <c r="S3772" i="1"/>
  <c r="Q3772" i="1"/>
  <c r="P3772" i="1"/>
  <c r="O3772" i="1"/>
  <c r="N3772" i="1"/>
  <c r="M3772" i="1"/>
  <c r="L3772" i="1"/>
  <c r="K3772" i="1"/>
  <c r="J3772" i="1"/>
  <c r="I3772" i="1"/>
  <c r="H3772" i="1"/>
  <c r="S3763" i="1"/>
  <c r="Q3763" i="1"/>
  <c r="P3763" i="1"/>
  <c r="O3763" i="1"/>
  <c r="N3763" i="1"/>
  <c r="M3763" i="1"/>
  <c r="L3763" i="1"/>
  <c r="K3763" i="1"/>
  <c r="J3763" i="1"/>
  <c r="I3763" i="1"/>
  <c r="H3763" i="1"/>
  <c r="S3748" i="1"/>
  <c r="Q3748" i="1"/>
  <c r="P3748" i="1"/>
  <c r="O3748" i="1"/>
  <c r="N3748" i="1"/>
  <c r="M3748" i="1"/>
  <c r="L3748" i="1"/>
  <c r="K3748" i="1"/>
  <c r="J3748" i="1"/>
  <c r="I3748" i="1"/>
  <c r="H3748" i="1"/>
  <c r="S3733" i="1"/>
  <c r="L3733" i="1"/>
  <c r="K3733" i="1"/>
  <c r="J3733" i="1"/>
  <c r="I3733" i="1"/>
  <c r="H3733" i="1"/>
  <c r="P3731" i="1"/>
  <c r="P3733" i="1" s="1"/>
  <c r="S3729" i="1"/>
  <c r="K3729" i="1"/>
  <c r="J3729" i="1"/>
  <c r="I3729" i="1"/>
  <c r="H3729" i="1"/>
  <c r="U3728" i="1"/>
  <c r="L3728" i="1"/>
  <c r="P3728" i="1" s="1"/>
  <c r="P3729" i="1" s="1"/>
  <c r="S3726" i="1"/>
  <c r="L3726" i="1"/>
  <c r="K3726" i="1"/>
  <c r="J3726" i="1"/>
  <c r="I3726" i="1"/>
  <c r="H3726" i="1"/>
  <c r="U3725" i="1"/>
  <c r="P3725" i="1"/>
  <c r="P3726" i="1" s="1"/>
  <c r="S3723" i="1"/>
  <c r="L3723" i="1"/>
  <c r="K3723" i="1"/>
  <c r="J3723" i="1"/>
  <c r="I3723" i="1"/>
  <c r="H3723" i="1"/>
  <c r="U3722" i="1"/>
  <c r="P3722" i="1"/>
  <c r="U3721" i="1"/>
  <c r="P3721" i="1"/>
  <c r="S3719" i="1"/>
  <c r="L3719" i="1"/>
  <c r="K3719" i="1"/>
  <c r="J3719" i="1"/>
  <c r="I3719" i="1"/>
  <c r="H3719" i="1"/>
  <c r="U3718" i="1"/>
  <c r="P3718" i="1"/>
  <c r="P3719" i="1" s="1"/>
  <c r="S3716" i="1"/>
  <c r="L3716" i="1"/>
  <c r="K3716" i="1"/>
  <c r="J3716" i="1"/>
  <c r="I3716" i="1"/>
  <c r="H3716" i="1"/>
  <c r="U3715" i="1"/>
  <c r="P3715" i="1"/>
  <c r="P3716" i="1" s="1"/>
  <c r="S3713" i="1"/>
  <c r="Q3713" i="1"/>
  <c r="O3713" i="1"/>
  <c r="N3713" i="1"/>
  <c r="M3713" i="1"/>
  <c r="L3713" i="1"/>
  <c r="K3713" i="1"/>
  <c r="J3713" i="1"/>
  <c r="I3713" i="1"/>
  <c r="H3713" i="1"/>
  <c r="P3709" i="1"/>
  <c r="P3705" i="1"/>
  <c r="P3701" i="1"/>
  <c r="P3696" i="1"/>
  <c r="P3695" i="1"/>
  <c r="P3690" i="1"/>
  <c r="U3688" i="1"/>
  <c r="P3688" i="1"/>
  <c r="U3684" i="1"/>
  <c r="P3684" i="1"/>
  <c r="P3679" i="1"/>
  <c r="U3674" i="1"/>
  <c r="P3674" i="1"/>
  <c r="U3669" i="1"/>
  <c r="P3669" i="1"/>
  <c r="U3663" i="1"/>
  <c r="P3663" i="1"/>
  <c r="U3659" i="1"/>
  <c r="P3659" i="1"/>
  <c r="U3658" i="1"/>
  <c r="P3658" i="1"/>
  <c r="U3655" i="1"/>
  <c r="P3655" i="1"/>
  <c r="P3654" i="1"/>
  <c r="P3652" i="1"/>
  <c r="S3649" i="1"/>
  <c r="Q3649" i="1"/>
  <c r="O3649" i="1"/>
  <c r="N3649" i="1"/>
  <c r="M3649" i="1"/>
  <c r="L3649" i="1"/>
  <c r="K3649" i="1"/>
  <c r="J3649" i="1"/>
  <c r="I3649" i="1"/>
  <c r="H3649" i="1"/>
  <c r="P3644" i="1"/>
  <c r="P3649" i="1" s="1"/>
  <c r="S3642" i="1"/>
  <c r="Q3642" i="1"/>
  <c r="O3642" i="1"/>
  <c r="N3642" i="1"/>
  <c r="M3642" i="1"/>
  <c r="L3642" i="1"/>
  <c r="K3642" i="1"/>
  <c r="J3642" i="1"/>
  <c r="I3642" i="1"/>
  <c r="H3642" i="1"/>
  <c r="P3632" i="1"/>
  <c r="P3627" i="1"/>
  <c r="P3622" i="1"/>
  <c r="P3615" i="1"/>
  <c r="P3610" i="1"/>
  <c r="U3606" i="1"/>
  <c r="P3606" i="1"/>
  <c r="S3600" i="1"/>
  <c r="Q3600" i="1"/>
  <c r="P3600" i="1"/>
  <c r="O3600" i="1"/>
  <c r="N3600" i="1"/>
  <c r="M3600" i="1"/>
  <c r="L3600" i="1"/>
  <c r="K3600" i="1"/>
  <c r="J3600" i="1"/>
  <c r="I3600" i="1"/>
  <c r="H3600" i="1"/>
  <c r="S3597" i="1"/>
  <c r="Q3597" i="1"/>
  <c r="P3597" i="1"/>
  <c r="O3597" i="1"/>
  <c r="N3597" i="1"/>
  <c r="M3597" i="1"/>
  <c r="L3597" i="1"/>
  <c r="K3597" i="1"/>
  <c r="J3597" i="1"/>
  <c r="I3597" i="1"/>
  <c r="H3597" i="1"/>
  <c r="S3582" i="1"/>
  <c r="Q3582" i="1"/>
  <c r="P3582" i="1"/>
  <c r="O3582" i="1"/>
  <c r="N3582" i="1"/>
  <c r="M3582" i="1"/>
  <c r="L3582" i="1"/>
  <c r="K3582" i="1"/>
  <c r="J3582" i="1"/>
  <c r="I3582" i="1"/>
  <c r="H3582" i="1"/>
  <c r="S3571" i="1"/>
  <c r="Q3571" i="1"/>
  <c r="P3571" i="1"/>
  <c r="O3571" i="1"/>
  <c r="N3571" i="1"/>
  <c r="M3571" i="1"/>
  <c r="L3571" i="1"/>
  <c r="K3571" i="1"/>
  <c r="J3571" i="1"/>
  <c r="I3571" i="1"/>
  <c r="H3571" i="1"/>
  <c r="S3559" i="1"/>
  <c r="Q3559" i="1"/>
  <c r="P3559" i="1"/>
  <c r="O3559" i="1"/>
  <c r="N3559" i="1"/>
  <c r="M3559" i="1"/>
  <c r="L3559" i="1"/>
  <c r="K3559" i="1"/>
  <c r="J3559" i="1"/>
  <c r="I3559" i="1"/>
  <c r="H3559" i="1"/>
  <c r="S3548" i="1"/>
  <c r="Q3548" i="1"/>
  <c r="P3548" i="1"/>
  <c r="O3548" i="1"/>
  <c r="N3548" i="1"/>
  <c r="M3548" i="1"/>
  <c r="L3548" i="1"/>
  <c r="K3548" i="1"/>
  <c r="J3548" i="1"/>
  <c r="I3548" i="1"/>
  <c r="H3548" i="1"/>
  <c r="S3423" i="1"/>
  <c r="S3472" i="1" s="1"/>
  <c r="S3533" i="1" s="1"/>
  <c r="Q3423" i="1"/>
  <c r="Q3472" i="1" s="1"/>
  <c r="Q3533" i="1" s="1"/>
  <c r="P3423" i="1"/>
  <c r="P3472" i="1" s="1"/>
  <c r="P3533" i="1" s="1"/>
  <c r="O3423" i="1"/>
  <c r="O3472" i="1" s="1"/>
  <c r="O3533" i="1" s="1"/>
  <c r="N3423" i="1"/>
  <c r="N3472" i="1" s="1"/>
  <c r="N3533" i="1" s="1"/>
  <c r="M3423" i="1"/>
  <c r="M3472" i="1" s="1"/>
  <c r="M3533" i="1" s="1"/>
  <c r="L3423" i="1"/>
  <c r="L3472" i="1" s="1"/>
  <c r="L3533" i="1" s="1"/>
  <c r="K3423" i="1"/>
  <c r="K3472" i="1" s="1"/>
  <c r="K3533" i="1" s="1"/>
  <c r="J3423" i="1"/>
  <c r="J3472" i="1" s="1"/>
  <c r="J3533" i="1" s="1"/>
  <c r="I3423" i="1"/>
  <c r="I3472" i="1" s="1"/>
  <c r="I3533" i="1" s="1"/>
  <c r="H3423" i="1"/>
  <c r="H3472" i="1" s="1"/>
  <c r="H3533" i="1" s="1"/>
  <c r="S3327" i="1"/>
  <c r="Q3327" i="1"/>
  <c r="P3327" i="1"/>
  <c r="O3327" i="1"/>
  <c r="N3327" i="1"/>
  <c r="M3327" i="1"/>
  <c r="L3327" i="1"/>
  <c r="K3327" i="1"/>
  <c r="J3327" i="1"/>
  <c r="I3327" i="1"/>
  <c r="H3327" i="1"/>
  <c r="S3312" i="1"/>
  <c r="Q3312" i="1"/>
  <c r="P3312" i="1"/>
  <c r="O3312" i="1"/>
  <c r="N3312" i="1"/>
  <c r="M3312" i="1"/>
  <c r="L3312" i="1"/>
  <c r="K3312" i="1"/>
  <c r="J3312" i="1"/>
  <c r="I3312" i="1"/>
  <c r="H3312" i="1"/>
  <c r="S3304" i="1"/>
  <c r="Q3304" i="1"/>
  <c r="P3304" i="1"/>
  <c r="O3304" i="1"/>
  <c r="N3304" i="1"/>
  <c r="M3304" i="1"/>
  <c r="L3304" i="1"/>
  <c r="K3304" i="1"/>
  <c r="J3304" i="1"/>
  <c r="I3304" i="1"/>
  <c r="H3304" i="1"/>
  <c r="S3267" i="1"/>
  <c r="Q3267" i="1"/>
  <c r="P3267" i="1"/>
  <c r="O3267" i="1"/>
  <c r="N3267" i="1"/>
  <c r="M3267" i="1"/>
  <c r="L3267" i="1"/>
  <c r="K3267" i="1"/>
  <c r="J3267" i="1"/>
  <c r="I3267" i="1"/>
  <c r="H3267" i="1"/>
  <c r="S3224" i="1"/>
  <c r="Q3224" i="1"/>
  <c r="P3224" i="1"/>
  <c r="O3224" i="1"/>
  <c r="N3224" i="1"/>
  <c r="M3224" i="1"/>
  <c r="L3224" i="1"/>
  <c r="K3224" i="1"/>
  <c r="J3224" i="1"/>
  <c r="I3224" i="1"/>
  <c r="H3224" i="1"/>
  <c r="S3213" i="1"/>
  <c r="Q3213" i="1"/>
  <c r="P3213" i="1"/>
  <c r="O3213" i="1"/>
  <c r="N3213" i="1"/>
  <c r="M3213" i="1"/>
  <c r="L3213" i="1"/>
  <c r="K3213" i="1"/>
  <c r="J3213" i="1"/>
  <c r="I3213" i="1"/>
  <c r="H3213" i="1"/>
  <c r="S3205" i="1"/>
  <c r="Q3205" i="1"/>
  <c r="P3205" i="1"/>
  <c r="O3205" i="1"/>
  <c r="N3205" i="1"/>
  <c r="M3205" i="1"/>
  <c r="L3205" i="1"/>
  <c r="K3205" i="1"/>
  <c r="J3205" i="1"/>
  <c r="I3205" i="1"/>
  <c r="H3205" i="1"/>
  <c r="S3188" i="1"/>
  <c r="Q3188" i="1"/>
  <c r="P3188" i="1"/>
  <c r="O3188" i="1"/>
  <c r="N3188" i="1"/>
  <c r="M3188" i="1"/>
  <c r="L3188" i="1"/>
  <c r="K3188" i="1"/>
  <c r="J3188" i="1"/>
  <c r="I3188" i="1"/>
  <c r="H3188" i="1"/>
  <c r="S3175" i="1"/>
  <c r="Q3175" i="1"/>
  <c r="P3175" i="1"/>
  <c r="O3175" i="1"/>
  <c r="N3175" i="1"/>
  <c r="M3175" i="1"/>
  <c r="L3175" i="1"/>
  <c r="K3175" i="1"/>
  <c r="J3175" i="1"/>
  <c r="I3175" i="1"/>
  <c r="H3175" i="1"/>
  <c r="S3161" i="1"/>
  <c r="Q3161" i="1"/>
  <c r="P3161" i="1"/>
  <c r="O3161" i="1"/>
  <c r="N3161" i="1"/>
  <c r="M3161" i="1"/>
  <c r="L3161" i="1"/>
  <c r="K3161" i="1"/>
  <c r="J3161" i="1"/>
  <c r="I3161" i="1"/>
  <c r="H3161" i="1"/>
  <c r="S3156" i="1"/>
  <c r="Q3156" i="1"/>
  <c r="P3156" i="1"/>
  <c r="O3156" i="1"/>
  <c r="N3156" i="1"/>
  <c r="M3156" i="1"/>
  <c r="L3156" i="1"/>
  <c r="K3156" i="1"/>
  <c r="J3156" i="1"/>
  <c r="I3156" i="1"/>
  <c r="H3156" i="1"/>
  <c r="S3137" i="1"/>
  <c r="Q3137" i="1"/>
  <c r="P3137" i="1"/>
  <c r="O3137" i="1"/>
  <c r="N3137" i="1"/>
  <c r="M3137" i="1"/>
  <c r="L3137" i="1"/>
  <c r="K3137" i="1"/>
  <c r="J3137" i="1"/>
  <c r="I3137" i="1"/>
  <c r="H3137" i="1"/>
  <c r="S3105" i="1"/>
  <c r="Q3105" i="1"/>
  <c r="P3105" i="1"/>
  <c r="O3105" i="1"/>
  <c r="N3105" i="1"/>
  <c r="M3105" i="1"/>
  <c r="L3105" i="1"/>
  <c r="K3105" i="1"/>
  <c r="J3105" i="1"/>
  <c r="I3105" i="1"/>
  <c r="H3105" i="1"/>
  <c r="S3091" i="1"/>
  <c r="Q3091" i="1"/>
  <c r="P3091" i="1"/>
  <c r="O3091" i="1"/>
  <c r="N3091" i="1"/>
  <c r="M3091" i="1"/>
  <c r="L3091" i="1"/>
  <c r="K3091" i="1"/>
  <c r="J3091" i="1"/>
  <c r="I3091" i="1"/>
  <c r="H3091" i="1"/>
  <c r="S3074" i="1"/>
  <c r="Q3074" i="1"/>
  <c r="P3074" i="1"/>
  <c r="O3074" i="1"/>
  <c r="N3074" i="1"/>
  <c r="M3074" i="1"/>
  <c r="L3074" i="1"/>
  <c r="K3074" i="1"/>
  <c r="J3074" i="1"/>
  <c r="I3074" i="1"/>
  <c r="H3074" i="1"/>
  <c r="S3069" i="1"/>
  <c r="Q3069" i="1"/>
  <c r="P3069" i="1"/>
  <c r="O3069" i="1"/>
  <c r="N3069" i="1"/>
  <c r="M3069" i="1"/>
  <c r="L3069" i="1"/>
  <c r="K3069" i="1"/>
  <c r="J3069" i="1"/>
  <c r="I3069" i="1"/>
  <c r="H3069" i="1"/>
  <c r="S3055" i="1"/>
  <c r="Q3055" i="1"/>
  <c r="P3055" i="1"/>
  <c r="O3055" i="1"/>
  <c r="N3055" i="1"/>
  <c r="M3055" i="1"/>
  <c r="L3055" i="1"/>
  <c r="K3055" i="1"/>
  <c r="J3055" i="1"/>
  <c r="I3055" i="1"/>
  <c r="H3055" i="1"/>
  <c r="S2560" i="1"/>
  <c r="Q2560" i="1"/>
  <c r="P2560" i="1"/>
  <c r="O2560" i="1"/>
  <c r="N2560" i="1"/>
  <c r="M2560" i="1"/>
  <c r="L2560" i="1"/>
  <c r="K2560" i="1"/>
  <c r="J2560" i="1"/>
  <c r="I2560" i="1"/>
  <c r="H2560" i="1"/>
  <c r="S2479" i="1"/>
  <c r="Q2479" i="1"/>
  <c r="P2479" i="1"/>
  <c r="O2479" i="1"/>
  <c r="N2479" i="1"/>
  <c r="M2479" i="1"/>
  <c r="L2479" i="1"/>
  <c r="K2479" i="1"/>
  <c r="J2479" i="1"/>
  <c r="I2479" i="1"/>
  <c r="H2479" i="1"/>
  <c r="S2318" i="1"/>
  <c r="Q2318" i="1"/>
  <c r="P2318" i="1"/>
  <c r="O2318" i="1"/>
  <c r="N2318" i="1"/>
  <c r="M2318" i="1"/>
  <c r="L2318" i="1"/>
  <c r="K2318" i="1"/>
  <c r="J2318" i="1"/>
  <c r="I2318" i="1"/>
  <c r="H2318" i="1"/>
  <c r="S2304" i="1"/>
  <c r="Q2304" i="1"/>
  <c r="P2304" i="1"/>
  <c r="O2304" i="1"/>
  <c r="N2304" i="1"/>
  <c r="M2304" i="1"/>
  <c r="L2304" i="1"/>
  <c r="K2304" i="1"/>
  <c r="J2304" i="1"/>
  <c r="I2304" i="1"/>
  <c r="H2304" i="1"/>
  <c r="S2284" i="1"/>
  <c r="Q2284" i="1"/>
  <c r="P2284" i="1"/>
  <c r="O2284" i="1"/>
  <c r="N2284" i="1"/>
  <c r="M2284" i="1"/>
  <c r="L2284" i="1"/>
  <c r="K2284" i="1"/>
  <c r="J2284" i="1"/>
  <c r="I2284" i="1"/>
  <c r="H2284" i="1"/>
  <c r="S2270" i="1"/>
  <c r="Q2270" i="1"/>
  <c r="P2270" i="1"/>
  <c r="O2270" i="1"/>
  <c r="N2270" i="1"/>
  <c r="M2270" i="1"/>
  <c r="L2270" i="1"/>
  <c r="K2270" i="1"/>
  <c r="J2270" i="1"/>
  <c r="I2270" i="1"/>
  <c r="H2270" i="1"/>
  <c r="S2265" i="1"/>
  <c r="Q2265" i="1"/>
  <c r="P2265" i="1"/>
  <c r="O2265" i="1"/>
  <c r="N2265" i="1"/>
  <c r="M2265" i="1"/>
  <c r="L2265" i="1"/>
  <c r="K2265" i="1"/>
  <c r="J2265" i="1"/>
  <c r="I2265" i="1"/>
  <c r="H2265" i="1"/>
  <c r="S2260" i="1"/>
  <c r="Q2260" i="1"/>
  <c r="P2260" i="1"/>
  <c r="O2260" i="1"/>
  <c r="N2260" i="1"/>
  <c r="M2260" i="1"/>
  <c r="L2260" i="1"/>
  <c r="K2260" i="1"/>
  <c r="J2260" i="1"/>
  <c r="I2260" i="1"/>
  <c r="H2260" i="1"/>
  <c r="S2252" i="1"/>
  <c r="Q2252" i="1"/>
  <c r="P2252" i="1"/>
  <c r="O2252" i="1"/>
  <c r="N2252" i="1"/>
  <c r="M2252" i="1"/>
  <c r="L2252" i="1"/>
  <c r="K2252" i="1"/>
  <c r="J2252" i="1"/>
  <c r="I2252" i="1"/>
  <c r="H2252" i="1"/>
  <c r="S2249" i="1"/>
  <c r="Q2249" i="1"/>
  <c r="P2249" i="1"/>
  <c r="O2249" i="1"/>
  <c r="N2249" i="1"/>
  <c r="M2249" i="1"/>
  <c r="L2249" i="1"/>
  <c r="K2249" i="1"/>
  <c r="J2249" i="1"/>
  <c r="I2249" i="1"/>
  <c r="H2249" i="1"/>
  <c r="S2244" i="1"/>
  <c r="Q2244" i="1"/>
  <c r="P2244" i="1"/>
  <c r="O2244" i="1"/>
  <c r="N2244" i="1"/>
  <c r="M2244" i="1"/>
  <c r="L2244" i="1"/>
  <c r="K2244" i="1"/>
  <c r="J2244" i="1"/>
  <c r="I2244" i="1"/>
  <c r="H2244" i="1"/>
  <c r="S2227" i="1"/>
  <c r="Q2227" i="1"/>
  <c r="P2227" i="1"/>
  <c r="O2227" i="1"/>
  <c r="N2227" i="1"/>
  <c r="M2227" i="1"/>
  <c r="L2227" i="1"/>
  <c r="K2227" i="1"/>
  <c r="J2227" i="1"/>
  <c r="I2227" i="1"/>
  <c r="H2227" i="1"/>
  <c r="S2216" i="1"/>
  <c r="Q2216" i="1"/>
  <c r="P2216" i="1"/>
  <c r="O2216" i="1"/>
  <c r="N2216" i="1"/>
  <c r="M2216" i="1"/>
  <c r="L2216" i="1"/>
  <c r="K2216" i="1"/>
  <c r="J2216" i="1"/>
  <c r="I2216" i="1"/>
  <c r="H2216" i="1"/>
  <c r="S2208" i="1"/>
  <c r="Q2208" i="1"/>
  <c r="P2208" i="1"/>
  <c r="O2208" i="1"/>
  <c r="N2208" i="1"/>
  <c r="M2208" i="1"/>
  <c r="L2208" i="1"/>
  <c r="K2208" i="1"/>
  <c r="J2208" i="1"/>
  <c r="I2208" i="1"/>
  <c r="H2208" i="1"/>
  <c r="S2200" i="1"/>
  <c r="Q2200" i="1"/>
  <c r="P2200" i="1"/>
  <c r="O2200" i="1"/>
  <c r="N2200" i="1"/>
  <c r="M2200" i="1"/>
  <c r="L2200" i="1"/>
  <c r="K2200" i="1"/>
  <c r="J2200" i="1"/>
  <c r="I2200" i="1"/>
  <c r="H2200" i="1"/>
  <c r="S2183" i="1"/>
  <c r="Q2183" i="1"/>
  <c r="P2183" i="1"/>
  <c r="O2183" i="1"/>
  <c r="N2183" i="1"/>
  <c r="M2183" i="1"/>
  <c r="L2183" i="1"/>
  <c r="K2183" i="1"/>
  <c r="J2183" i="1"/>
  <c r="I2183" i="1"/>
  <c r="H2183" i="1"/>
  <c r="S2136" i="1"/>
  <c r="Q2136" i="1"/>
  <c r="P2136" i="1"/>
  <c r="O2136" i="1"/>
  <c r="N2136" i="1"/>
  <c r="M2136" i="1"/>
  <c r="L2136" i="1"/>
  <c r="K2136" i="1"/>
  <c r="J2136" i="1"/>
  <c r="I2136" i="1"/>
  <c r="H2136" i="1"/>
  <c r="S1660" i="1"/>
  <c r="Q1660" i="1"/>
  <c r="P1660" i="1"/>
  <c r="O1660" i="1"/>
  <c r="N1660" i="1"/>
  <c r="M1660" i="1"/>
  <c r="L1660" i="1"/>
  <c r="K1660" i="1"/>
  <c r="J1660" i="1"/>
  <c r="I1660" i="1"/>
  <c r="H1660" i="1"/>
  <c r="S1613" i="1"/>
  <c r="Q1613" i="1"/>
  <c r="P1613" i="1"/>
  <c r="O1613" i="1"/>
  <c r="N1613" i="1"/>
  <c r="M1613" i="1"/>
  <c r="L1613" i="1"/>
  <c r="J1613" i="1"/>
  <c r="I1613" i="1"/>
  <c r="H1613" i="1"/>
  <c r="S1522" i="1"/>
  <c r="Q1522" i="1"/>
  <c r="P1522" i="1"/>
  <c r="O1522" i="1"/>
  <c r="N1522" i="1"/>
  <c r="M1522" i="1"/>
  <c r="L1522" i="1"/>
  <c r="K1522" i="1"/>
  <c r="J1522" i="1"/>
  <c r="I1522" i="1"/>
  <c r="H1522" i="1"/>
  <c r="S1505" i="1"/>
  <c r="Q1505" i="1"/>
  <c r="P1505" i="1"/>
  <c r="O1505" i="1"/>
  <c r="N1505" i="1"/>
  <c r="M1505" i="1"/>
  <c r="L1505" i="1"/>
  <c r="K1505" i="1"/>
  <c r="J1505" i="1"/>
  <c r="I1505" i="1"/>
  <c r="H1505" i="1"/>
  <c r="S1454" i="1"/>
  <c r="Q1454" i="1"/>
  <c r="P1454" i="1"/>
  <c r="O1454" i="1"/>
  <c r="N1454" i="1"/>
  <c r="M1454" i="1"/>
  <c r="L1454" i="1"/>
  <c r="K1454" i="1"/>
  <c r="J1454" i="1"/>
  <c r="I1454" i="1"/>
  <c r="H1454" i="1"/>
  <c r="S1423" i="1"/>
  <c r="Q1423" i="1"/>
  <c r="P1423" i="1"/>
  <c r="O1423" i="1"/>
  <c r="N1423" i="1"/>
  <c r="M1423" i="1"/>
  <c r="L1423" i="1"/>
  <c r="K1423" i="1"/>
  <c r="J1423" i="1"/>
  <c r="I1423" i="1"/>
  <c r="H1423" i="1"/>
  <c r="S1418" i="1"/>
  <c r="Q1418" i="1"/>
  <c r="P1418" i="1"/>
  <c r="O1418" i="1"/>
  <c r="N1418" i="1"/>
  <c r="M1418" i="1"/>
  <c r="L1418" i="1"/>
  <c r="K1418" i="1"/>
  <c r="J1418" i="1"/>
  <c r="I1418" i="1"/>
  <c r="H1418" i="1"/>
  <c r="S1395" i="1"/>
  <c r="Q1395" i="1"/>
  <c r="P1395" i="1"/>
  <c r="O1395" i="1"/>
  <c r="N1395" i="1"/>
  <c r="M1395" i="1"/>
  <c r="L1395" i="1"/>
  <c r="K1395" i="1"/>
  <c r="J1395" i="1"/>
  <c r="I1395" i="1"/>
  <c r="H1395" i="1"/>
  <c r="S1384" i="1"/>
  <c r="Q1384" i="1"/>
  <c r="P1384" i="1"/>
  <c r="O1384" i="1"/>
  <c r="N1384" i="1"/>
  <c r="M1384" i="1"/>
  <c r="L1384" i="1"/>
  <c r="K1384" i="1"/>
  <c r="J1384" i="1"/>
  <c r="I1384" i="1"/>
  <c r="H1384" i="1"/>
  <c r="S1358" i="1"/>
  <c r="Q1358" i="1"/>
  <c r="P1358" i="1"/>
  <c r="O1358" i="1"/>
  <c r="N1358" i="1"/>
  <c r="M1358" i="1"/>
  <c r="L1358" i="1"/>
  <c r="K1358" i="1"/>
  <c r="J1358" i="1"/>
  <c r="I1358" i="1"/>
  <c r="H1358" i="1"/>
  <c r="S1333" i="1"/>
  <c r="Q1333" i="1"/>
  <c r="P1333" i="1"/>
  <c r="O1333" i="1"/>
  <c r="N1333" i="1"/>
  <c r="M1333" i="1"/>
  <c r="L1333" i="1"/>
  <c r="K1333" i="1"/>
  <c r="J1333" i="1"/>
  <c r="I1333" i="1"/>
  <c r="H1333" i="1"/>
  <c r="S1296" i="1"/>
  <c r="Q1296" i="1"/>
  <c r="P1296" i="1"/>
  <c r="O1296" i="1"/>
  <c r="N1296" i="1"/>
  <c r="M1296" i="1"/>
  <c r="L1296" i="1"/>
  <c r="K1296" i="1"/>
  <c r="J1296" i="1"/>
  <c r="I1296" i="1"/>
  <c r="H1296" i="1"/>
  <c r="S1184" i="1"/>
  <c r="Q1184" i="1"/>
  <c r="P1184" i="1"/>
  <c r="O1184" i="1"/>
  <c r="N1184" i="1"/>
  <c r="M1184" i="1"/>
  <c r="L1184" i="1"/>
  <c r="K1184" i="1"/>
  <c r="J1184" i="1"/>
  <c r="I1184" i="1"/>
  <c r="H1184" i="1"/>
  <c r="S1165" i="1"/>
  <c r="Q1165" i="1"/>
  <c r="P1165" i="1"/>
  <c r="O1165" i="1"/>
  <c r="N1165" i="1"/>
  <c r="M1165" i="1"/>
  <c r="L1165" i="1"/>
  <c r="K1165" i="1"/>
  <c r="J1165" i="1"/>
  <c r="I1165" i="1"/>
  <c r="H1165" i="1"/>
  <c r="S1146" i="1"/>
  <c r="Q1146" i="1"/>
  <c r="P1146" i="1"/>
  <c r="O1146" i="1"/>
  <c r="N1146" i="1"/>
  <c r="M1146" i="1"/>
  <c r="L1146" i="1"/>
  <c r="K1146" i="1"/>
  <c r="J1146" i="1"/>
  <c r="I1146" i="1"/>
  <c r="H1146" i="1"/>
  <c r="S1119" i="1"/>
  <c r="Q1119" i="1"/>
  <c r="P1119" i="1"/>
  <c r="O1119" i="1"/>
  <c r="N1119" i="1"/>
  <c r="M1119" i="1"/>
  <c r="L1119" i="1"/>
  <c r="K1119" i="1"/>
  <c r="J1119" i="1"/>
  <c r="I1119" i="1"/>
  <c r="H1119" i="1"/>
  <c r="S1069" i="1"/>
  <c r="Q1069" i="1"/>
  <c r="P1069" i="1"/>
  <c r="O1069" i="1"/>
  <c r="N1069" i="1"/>
  <c r="M1069" i="1"/>
  <c r="L1069" i="1"/>
  <c r="K1069" i="1"/>
  <c r="J1069" i="1"/>
  <c r="I1069" i="1"/>
  <c r="H1069" i="1"/>
  <c r="S1055" i="1"/>
  <c r="Q1055" i="1"/>
  <c r="P1055" i="1"/>
  <c r="O1055" i="1"/>
  <c r="N1055" i="1"/>
  <c r="M1055" i="1"/>
  <c r="L1055" i="1"/>
  <c r="K1055" i="1"/>
  <c r="J1055" i="1"/>
  <c r="I1055" i="1"/>
  <c r="H1055" i="1"/>
  <c r="S1004" i="1"/>
  <c r="Q1004" i="1"/>
  <c r="P1004" i="1"/>
  <c r="O1004" i="1"/>
  <c r="N1004" i="1"/>
  <c r="M1004" i="1"/>
  <c r="L1004" i="1"/>
  <c r="K1004" i="1"/>
  <c r="J1004" i="1"/>
  <c r="I1004" i="1"/>
  <c r="H1004" i="1"/>
  <c r="S987" i="1"/>
  <c r="Q987" i="1"/>
  <c r="P987" i="1"/>
  <c r="O987" i="1"/>
  <c r="N987" i="1"/>
  <c r="M987" i="1"/>
  <c r="L987" i="1"/>
  <c r="K987" i="1"/>
  <c r="J987" i="1"/>
  <c r="I987" i="1"/>
  <c r="H987" i="1"/>
  <c r="S967" i="1"/>
  <c r="Q967" i="1"/>
  <c r="P967" i="1"/>
  <c r="O967" i="1"/>
  <c r="N967" i="1"/>
  <c r="M967" i="1"/>
  <c r="L967" i="1"/>
  <c r="K967" i="1"/>
  <c r="J967" i="1"/>
  <c r="I967" i="1"/>
  <c r="H967" i="1"/>
  <c r="S932" i="1"/>
  <c r="Q932" i="1"/>
  <c r="P932" i="1"/>
  <c r="O932" i="1"/>
  <c r="N932" i="1"/>
  <c r="M932" i="1"/>
  <c r="L932" i="1"/>
  <c r="K932" i="1"/>
  <c r="J932" i="1"/>
  <c r="I932" i="1"/>
  <c r="H932" i="1"/>
  <c r="S869" i="1"/>
  <c r="R869" i="1"/>
  <c r="Q869" i="1"/>
  <c r="P869" i="1"/>
  <c r="O869" i="1"/>
  <c r="N869" i="1"/>
  <c r="M869" i="1"/>
  <c r="L869" i="1"/>
  <c r="K869" i="1"/>
  <c r="J869" i="1"/>
  <c r="I869" i="1"/>
  <c r="H869" i="1"/>
  <c r="S385" i="1"/>
  <c r="Q385" i="1"/>
  <c r="P385" i="1"/>
  <c r="O385" i="1"/>
  <c r="N385" i="1"/>
  <c r="M385" i="1"/>
  <c r="L385" i="1"/>
  <c r="K385" i="1"/>
  <c r="J385" i="1"/>
  <c r="I385" i="1"/>
  <c r="H385" i="1"/>
  <c r="S295" i="1"/>
  <c r="Q295" i="1"/>
  <c r="P295" i="1"/>
  <c r="O295" i="1"/>
  <c r="N295" i="1"/>
  <c r="M295" i="1"/>
  <c r="L295" i="1"/>
  <c r="K295" i="1"/>
  <c r="J295" i="1"/>
  <c r="I295" i="1"/>
  <c r="H295" i="1"/>
  <c r="S132" i="1"/>
  <c r="S159" i="1" s="1"/>
  <c r="Q132" i="1"/>
  <c r="P132" i="1"/>
  <c r="O132" i="1"/>
  <c r="N132" i="1"/>
  <c r="M132" i="1"/>
  <c r="L132" i="1"/>
  <c r="K132" i="1"/>
  <c r="J132" i="1"/>
  <c r="I132" i="1"/>
  <c r="H132" i="1"/>
  <c r="Q127" i="1"/>
  <c r="O127" i="1"/>
  <c r="H3650" i="1" l="1"/>
  <c r="Q3650" i="1"/>
  <c r="H159" i="1"/>
  <c r="L3650" i="1"/>
  <c r="L159" i="1"/>
  <c r="L1359" i="1" s="1"/>
  <c r="K159" i="1"/>
  <c r="K1359" i="1" s="1"/>
  <c r="M159" i="1"/>
  <c r="M1359" i="1" s="1"/>
  <c r="N159" i="1"/>
  <c r="N1359" i="1" s="1"/>
  <c r="O159" i="1"/>
  <c r="O1359" i="1" s="1"/>
  <c r="P159" i="1"/>
  <c r="P1359" i="1" s="1"/>
  <c r="I159" i="1"/>
  <c r="I1359" i="1" s="1"/>
  <c r="Q159" i="1"/>
  <c r="J159" i="1"/>
  <c r="J1359" i="1" s="1"/>
  <c r="M3650" i="1"/>
  <c r="M3734" i="1" s="1"/>
  <c r="I3650" i="1"/>
  <c r="I3734" i="1" s="1"/>
  <c r="S3650" i="1"/>
  <c r="S3734" i="1" s="1"/>
  <c r="N3650" i="1"/>
  <c r="N3734" i="1" s="1"/>
  <c r="O3650" i="1"/>
  <c r="O3734" i="1" s="1"/>
  <c r="J3650" i="1"/>
  <c r="J3734" i="1" s="1"/>
  <c r="K3650" i="1"/>
  <c r="K3734" i="1" s="1"/>
  <c r="H3601" i="1"/>
  <c r="M3903" i="1"/>
  <c r="M4007" i="1" s="1"/>
  <c r="L3903" i="1"/>
  <c r="L4007" i="1" s="1"/>
  <c r="L5255" i="1"/>
  <c r="K3903" i="1"/>
  <c r="K4007" i="1" s="1"/>
  <c r="N3903" i="1"/>
  <c r="N4007" i="1" s="1"/>
  <c r="N5255" i="1"/>
  <c r="M5255" i="1"/>
  <c r="O3903" i="1"/>
  <c r="O4007" i="1" s="1"/>
  <c r="O5255" i="1"/>
  <c r="H3903" i="1"/>
  <c r="H4007" i="1" s="1"/>
  <c r="H5255" i="1"/>
  <c r="I3903" i="1"/>
  <c r="I4007" i="1" s="1"/>
  <c r="S3903" i="1"/>
  <c r="S4007" i="1" s="1"/>
  <c r="I5255" i="1"/>
  <c r="Q5255" i="1"/>
  <c r="J3903" i="1"/>
  <c r="J4007" i="1" s="1"/>
  <c r="J5255" i="1"/>
  <c r="S5255" i="1"/>
  <c r="K5255" i="1"/>
  <c r="P5208" i="1"/>
  <c r="P5120" i="1"/>
  <c r="H1455" i="1"/>
  <c r="H2388" i="1" s="1"/>
  <c r="K1455" i="1"/>
  <c r="K2388" i="1" s="1"/>
  <c r="N1455" i="1"/>
  <c r="N2388" i="1" s="1"/>
  <c r="I1455" i="1"/>
  <c r="I2388" i="1" s="1"/>
  <c r="Q1455" i="1"/>
  <c r="Q2388" i="1" s="1"/>
  <c r="M1455" i="1"/>
  <c r="M2388" i="1" s="1"/>
  <c r="O1455" i="1"/>
  <c r="O2388" i="1" s="1"/>
  <c r="P1455" i="1"/>
  <c r="P2388" i="1" s="1"/>
  <c r="L1455" i="1"/>
  <c r="L2388" i="1" s="1"/>
  <c r="J1455" i="1"/>
  <c r="J2388" i="1" s="1"/>
  <c r="S1455" i="1"/>
  <c r="S2388" i="1" s="1"/>
  <c r="P3958" i="1"/>
  <c r="H1359" i="1"/>
  <c r="M3601" i="1"/>
  <c r="M3602" i="1" s="1"/>
  <c r="M3789" i="1"/>
  <c r="M3790" i="1" s="1"/>
  <c r="P4935" i="1"/>
  <c r="Q1359" i="1"/>
  <c r="J3789" i="1"/>
  <c r="J3790" i="1" s="1"/>
  <c r="S3789" i="1"/>
  <c r="S3790" i="1" s="1"/>
  <c r="O3861" i="1"/>
  <c r="O3868" i="1" s="1"/>
  <c r="K3861" i="1"/>
  <c r="K3868" i="1" s="1"/>
  <c r="Q4007" i="1"/>
  <c r="P3935" i="1"/>
  <c r="J3861" i="1"/>
  <c r="J3868" i="1" s="1"/>
  <c r="S3861" i="1"/>
  <c r="S3868" i="1" s="1"/>
  <c r="T3901" i="1"/>
  <c r="U3901" i="1" s="1"/>
  <c r="P3884" i="1"/>
  <c r="S1359" i="1"/>
  <c r="K3789" i="1"/>
  <c r="K3790" i="1" s="1"/>
  <c r="O3601" i="1"/>
  <c r="O3602" i="1" s="1"/>
  <c r="N3601" i="1"/>
  <c r="N3602" i="1" s="1"/>
  <c r="L3789" i="1"/>
  <c r="L3790" i="1" s="1"/>
  <c r="I3861" i="1"/>
  <c r="I3868" i="1" s="1"/>
  <c r="Q3861" i="1"/>
  <c r="Q3868" i="1" s="1"/>
  <c r="T3937" i="1"/>
  <c r="U3937" i="1" s="1"/>
  <c r="T3944" i="1"/>
  <c r="U3944" i="1" s="1"/>
  <c r="H3861" i="1"/>
  <c r="H3868" i="1" s="1"/>
  <c r="H3602" i="1"/>
  <c r="P3601" i="1"/>
  <c r="P3602" i="1" s="1"/>
  <c r="P3723" i="1"/>
  <c r="L3729" i="1"/>
  <c r="K3328" i="1"/>
  <c r="I3601" i="1"/>
  <c r="I3602" i="1" s="1"/>
  <c r="Q3601" i="1"/>
  <c r="Q3602" i="1" s="1"/>
  <c r="P3993" i="1"/>
  <c r="L3328" i="1"/>
  <c r="P3713" i="1"/>
  <c r="P3861" i="1"/>
  <c r="P3868" i="1" s="1"/>
  <c r="P4803" i="1"/>
  <c r="M3328" i="1"/>
  <c r="N3328" i="1"/>
  <c r="H3328" i="1"/>
  <c r="P3328" i="1"/>
  <c r="J3601" i="1"/>
  <c r="J3602" i="1" s="1"/>
  <c r="S3601" i="1"/>
  <c r="S3602" i="1" s="1"/>
  <c r="O3789" i="1"/>
  <c r="O3790" i="1" s="1"/>
  <c r="N3789" i="1"/>
  <c r="N3790" i="1" s="1"/>
  <c r="L3861" i="1"/>
  <c r="L3868" i="1" s="1"/>
  <c r="T3960" i="1"/>
  <c r="U3960" i="1" s="1"/>
  <c r="I3328" i="1"/>
  <c r="Q3328" i="1"/>
  <c r="K3601" i="1"/>
  <c r="K3602" i="1" s="1"/>
  <c r="P3642" i="1"/>
  <c r="P3650" i="1" s="1"/>
  <c r="H3734" i="1"/>
  <c r="Q3734" i="1"/>
  <c r="H3789" i="1"/>
  <c r="H3790" i="1" s="1"/>
  <c r="P3789" i="1"/>
  <c r="P3790" i="1" s="1"/>
  <c r="M3861" i="1"/>
  <c r="M3868" i="1" s="1"/>
  <c r="T3999" i="1"/>
  <c r="U3999" i="1" s="1"/>
  <c r="J3328" i="1"/>
  <c r="S3328" i="1"/>
  <c r="L3601" i="1"/>
  <c r="L3602" i="1" s="1"/>
  <c r="I3789" i="1"/>
  <c r="I3790" i="1" s="1"/>
  <c r="Q3789" i="1"/>
  <c r="Q3790" i="1" s="1"/>
  <c r="N3861" i="1"/>
  <c r="N3868" i="1" s="1"/>
  <c r="P3886" i="1"/>
  <c r="P3887" i="1" s="1"/>
  <c r="O3328" i="1"/>
  <c r="T3905" i="1"/>
  <c r="U3905" i="1" s="1"/>
  <c r="T3889" i="1"/>
  <c r="U3889" i="1" s="1"/>
  <c r="T3995" i="1"/>
  <c r="U3995" i="1" s="1"/>
  <c r="H3329" i="1" l="1"/>
  <c r="P5255" i="1"/>
  <c r="H3735" i="1"/>
  <c r="P3903" i="1"/>
  <c r="P4007" i="1" s="1"/>
  <c r="P4008" i="1" s="1"/>
  <c r="K3329" i="1"/>
  <c r="N3329" i="1"/>
  <c r="I3329" i="1"/>
  <c r="S3329" i="1"/>
  <c r="M3329" i="1"/>
  <c r="J3329" i="1"/>
  <c r="L3329" i="1"/>
  <c r="O3329" i="1"/>
  <c r="P3329" i="1"/>
  <c r="Q3329" i="1"/>
  <c r="O4008" i="1"/>
  <c r="M3735" i="1"/>
  <c r="K4008" i="1"/>
  <c r="K3735" i="1"/>
  <c r="N3735" i="1"/>
  <c r="M4008" i="1"/>
  <c r="S4008" i="1"/>
  <c r="J4008" i="1"/>
  <c r="N4008" i="1"/>
  <c r="S3735" i="1"/>
  <c r="L4008" i="1"/>
  <c r="L3734" i="1"/>
  <c r="L3735" i="1" s="1"/>
  <c r="Q4008" i="1"/>
  <c r="Q3735" i="1"/>
  <c r="O3735" i="1"/>
  <c r="I3735" i="1"/>
  <c r="I4008" i="1"/>
  <c r="H4008" i="1"/>
  <c r="J3735" i="1"/>
  <c r="P3734" i="1"/>
  <c r="P3735" i="1" s="1"/>
  <c r="T3886" i="1"/>
  <c r="U3886" i="1" s="1"/>
  <c r="H4009" i="1" l="1"/>
  <c r="L4009" i="1"/>
  <c r="O4009" i="1"/>
  <c r="M4009" i="1"/>
  <c r="K4009" i="1"/>
  <c r="N4009" i="1"/>
  <c r="S4009" i="1"/>
  <c r="J4009" i="1"/>
  <c r="Q4009" i="1"/>
  <c r="P4009" i="1"/>
  <c r="I4009" i="1"/>
</calcChain>
</file>

<file path=xl/sharedStrings.xml><?xml version="1.0" encoding="utf-8"?>
<sst xmlns="http://schemas.openxmlformats.org/spreadsheetml/2006/main" count="10050" uniqueCount="1521">
  <si>
    <t>ИЗМЕНЕНИЯ</t>
  </si>
  <si>
    <t>которые вносятся в краткосрочный план реализации региональной программы капитального ремонта общего имущества в многоквартирных домах, расположенных на территории Архангельской области, на 2026 - 2028 годы</t>
  </si>
  <si>
    <t>№
п/п</t>
  </si>
  <si>
    <t>Адрес многоквартирного дома</t>
  </si>
  <si>
    <t>Год</t>
  </si>
  <si>
    <t>Материал стен</t>
  </si>
  <si>
    <t>Количество этажей</t>
  </si>
  <si>
    <t>Количество подъездов</t>
  </si>
  <si>
    <t>Общая площадь многоквартирного дома, всего</t>
  </si>
  <si>
    <t>Площадь помещений многоквартирного дома</t>
  </si>
  <si>
    <t>Количество жителей, проживающих в многоквартирном доме на дату утверждения краткосрочного плана</t>
  </si>
  <si>
    <t>Стоимость капитального ремонта</t>
  </si>
  <si>
    <t>вид работ (услуг) по капитальному ремонту многоквартирного дома</t>
  </si>
  <si>
    <t>Количество видов работ (услуг) по капитальному ремонту многоквартирных домов, указанных в графе 18</t>
  </si>
  <si>
    <t>Удельная стоимость капитального ремонта 1 кв. м общей площади помещений в многоквартирном доме</t>
  </si>
  <si>
    <t>Предельная стоимость капитального ремонта 1 кв. м общей площади помещений в многоквартирном доме</t>
  </si>
  <si>
    <t>Плановая дата завершения работ</t>
  </si>
  <si>
    <t>ввода в эксплуатацию</t>
  </si>
  <si>
    <t>завершения последнего капитального ремонта</t>
  </si>
  <si>
    <t>всего</t>
  </si>
  <si>
    <t>в том числе жилых помещений, находящихся в собственности граждан</t>
  </si>
  <si>
    <t>за счет средств Фонда содействия реформированию жилищно-коммунального хозяйства</t>
  </si>
  <si>
    <t>за счет средств областного бюджета</t>
  </si>
  <si>
    <t>за счет средств местного бюджета</t>
  </si>
  <si>
    <t>за счет средств собственников помещений в многоквартирном доме</t>
  </si>
  <si>
    <t>кв. м</t>
  </si>
  <si>
    <t>чел.</t>
  </si>
  <si>
    <t>руб.</t>
  </si>
  <si>
    <t>шт.</t>
  </si>
  <si>
    <t>руб./кв. м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</si>
  <si>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</si>
  <si>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</si>
  <si>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</si>
  <si>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</si>
  <si>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</si>
  <si>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</si>
  <si>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</si>
  <si>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</si>
  <si>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</si>
  <si>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</si>
  <si>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</si>
  <si>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</si>
  <si>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</si>
  <si>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</si>
  <si>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</si>
  <si>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</si>
  <si>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</si>
  <si>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</si>
  <si>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</si>
  <si>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</si>
  <si>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</si>
  <si>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</si>
  <si>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I. ОСНОВНОЙ ПЕРЕЧЕНЬ МКД, формирующих фонды капитального ремонта на счете регионального оператора</t>
  </si>
  <si>
    <t>2026 год</t>
  </si>
  <si>
    <t xml:space="preserve">Городской округ "Город Архангельск" </t>
  </si>
  <si>
    <t>Октябрьский территориальный округ городского округа «Город Архангельск»</t>
  </si>
  <si>
    <t>г. Архангельск, пр-кт. Дзержинского, д. 25, корп. 2</t>
  </si>
  <si>
    <t>Ремонт, замена, модернизация лифтов, ремонт лифтовых шахт, машинных и блочных помещений</t>
  </si>
  <si>
    <t>Ремонт, замена, модернизация лифтов, ремонт лифтовых шахт, машинных и блочных помещений - ПРОЕКТИРОВАНИЕ</t>
  </si>
  <si>
    <t>Ремонт, замена, модернизация лифтов, ремонт лифтовых шахт, машинных и блочных помещений - СТРОИТЕЛЬНЫЙ КОНТРОЛЬ</t>
  </si>
  <si>
    <t>г. Архангельск, пр-кт. Ломоносова, д. 219</t>
  </si>
  <si>
    <t>г. Архангельск, пр-кт. Советских космонавтов, д. 188</t>
  </si>
  <si>
    <t>Ремонт внутридомовых инженерных систем водоотведения</t>
  </si>
  <si>
    <t>Ремонт внутридомовых инженерных систем водоотведения - ПРОЕКТИРОВАНИЕ</t>
  </si>
  <si>
    <t>Ремонт внутридомовых инженерных систем водоотведения - СТРОИТЕЛЬНЫЙ КОНТРОЛЬ</t>
  </si>
  <si>
    <t>Ремонт внутридомовых инженерных систем горячего водоснабжения</t>
  </si>
  <si>
    <t>Ремонт внутридомовых инженерных систем горячего водоснабжения - ПРОЕКТИРОВАНИЕ</t>
  </si>
  <si>
    <t>Ремонт внутридомовых инженерных систем горячего водоснабжения - СТРОИТЕЛЬНЫЙ КОНТРОЛЬ</t>
  </si>
  <si>
    <t>Ремонт внутридомовых инженерных систем теплоснабжения</t>
  </si>
  <si>
    <t>Ремонт внутридомовых инженерных систем теплоснабжения - ПРОЕКТИРОВАНИЕ</t>
  </si>
  <si>
    <t>Ремонт внутридомовых инженерных систем теплоснабжения - СТРОИТЕЛЬНЫЙ КОНТРОЛЬ</t>
  </si>
  <si>
    <t>Ремонт внутридомовых инженерных систем холодного водоснабжения</t>
  </si>
  <si>
    <t>Ремонт внутридомовых инженерных систем холодного водоснабжения - ПРОЕКТИРОВАНИЕ</t>
  </si>
  <si>
    <t>Ремонт внутридомовых инженерных систем холодного водоснабжения - СТРОИТЕЛЬНЫЙ КОНТРОЛЬ</t>
  </si>
  <si>
    <t>Ремонт крыши</t>
  </si>
  <si>
    <t>Ремонт крыши - ПРОЕКТИРОВАНИЕ</t>
  </si>
  <si>
    <t>Ремонт крыши - СТРОИТЕЛЬНЫЙ КОНТРОЛЬ</t>
  </si>
  <si>
    <t>г. Архангельск, пр-кт. Троицкий, д. 157</t>
  </si>
  <si>
    <t>г. Архангельск, ул. Садовая, д. 54</t>
  </si>
  <si>
    <t>Итого по "Октябрьский территориальный округ городского округа «Город Архангельск»" -  5 МКД</t>
  </si>
  <si>
    <t>*</t>
  </si>
  <si>
    <t>Ломоносовский территориальный округ городского округа «Город Архангельск»</t>
  </si>
  <si>
    <t>г. Архангельск, ул. 23-й Гвардейской дивизии, д. 10</t>
  </si>
  <si>
    <t>г. Архангельск, ул. Выучейского, д. 66</t>
  </si>
  <si>
    <t>Деревянные</t>
  </si>
  <si>
    <t>Ремонт фундамента</t>
  </si>
  <si>
    <t>Ремонт фундамента - СТРОИТЕЛЬНЫЙ КОНТРОЛЬ</t>
  </si>
  <si>
    <t>Услуги и (или) работы по оценке технического состояния многоквартирного дома</t>
  </si>
  <si>
    <t>г. Архангельск, ул. Выучейского, д. 90</t>
  </si>
  <si>
    <t>г. Архангельск, ул. Г. Суфтина, д. 2</t>
  </si>
  <si>
    <t>г. Архангельск, ул. Котласская, д. 16</t>
  </si>
  <si>
    <t>г. Архангельск, ул. Розы Люксембург, д. 70, корп. 2</t>
  </si>
  <si>
    <t>г. Архангельск, ул. Розы Люксембург, д. 71</t>
  </si>
  <si>
    <t>г. Архангельск, ул. Розы Люксембург, д. 76</t>
  </si>
  <si>
    <t>г. Архангельск, ул. Урицкого, д. 51</t>
  </si>
  <si>
    <t>Территориальный округ Майская Горка городского округа «Город Архангельск»</t>
  </si>
  <si>
    <t>г. Архангельск, ул. Полины Осипенко, д. 7, корп. 1</t>
  </si>
  <si>
    <t>Панельные</t>
  </si>
  <si>
    <t>г. Архангельск, ул. Федора Абрамова, д. 9, корп. 1</t>
  </si>
  <si>
    <t>Ремонт внутридомовых инженерных систем газоснабжения</t>
  </si>
  <si>
    <t>Ремонт внутридомовых инженерных систем газоснабжения - ПРОЕКТИРОВАНИЕ</t>
  </si>
  <si>
    <t>Ремонт внутридомовых инженерных систем газоснабжения - СТРОИТЕЛЬНЫЙ КОНТРОЛЬ</t>
  </si>
  <si>
    <t>Ремонт внутридомовых инженерных систем электроснабжения</t>
  </si>
  <si>
    <t>Ремонт внутридомовых инженерных систем электроснабжения - ПРОЕКТИРОВАНИЕ</t>
  </si>
  <si>
    <t>Ремонт внутридомовых инженерных систем электроснабжения - СТРОИТЕЛЬНЫЙ КОНТРОЛЬ</t>
  </si>
  <si>
    <t>Ремонт фасада</t>
  </si>
  <si>
    <t>Ремонт фасада - ПРОЕКТИРОВАНИЕ</t>
  </si>
  <si>
    <t>Ремонт фасада - СТРОИТЕЛЬНЫЙ КОНТРОЛЬ</t>
  </si>
  <si>
    <t>Соломбальский территориальный округ городского округа «Город Архангельск»</t>
  </si>
  <si>
    <t>Маймаксанский территориальный округ городского округа «Город Архангельск»</t>
  </si>
  <si>
    <t>г. Архангельск, ул. Герцена, д. 5</t>
  </si>
  <si>
    <t>Кирп./ шлакоблочные</t>
  </si>
  <si>
    <t>г. Архангельск, ул. Гидролизная, д. 16</t>
  </si>
  <si>
    <t>г. Архангельск, ул. Победы, д. 114, корп. 2</t>
  </si>
  <si>
    <t>г. Архангельск, ул. Победы, д. 116, корп. 2</t>
  </si>
  <si>
    <t>Северный территориальный округ городского округа «Город Архангельск»</t>
  </si>
  <si>
    <t>г. Архангельск, ул. Партизанская, д. 66</t>
  </si>
  <si>
    <t>Ремонт подвальных помещений, относящихся к общему имуществу в многоквартирном доме</t>
  </si>
  <si>
    <t>Ремонт подвальных помещений, относящихся к общему имуществу в многоквартирном доме - ПРОЕКТИРОВАНИЕ</t>
  </si>
  <si>
    <t>Ремонт подвальных помещений, относящихся к общему имуществу в многоквартирном доме - СТРОИТЕЛЬНЫЙ КОНТРОЛЬ</t>
  </si>
  <si>
    <t>Итого по "Северный территориальный округ городского округа «Город Архангельск»" -  3 МКД</t>
  </si>
  <si>
    <t>Исакогорский территориальный округ городского округа «Город Архангельск»</t>
  </si>
  <si>
    <t>г. Архангельск, п. Турдеевск, ул. Таежная, д. 17</t>
  </si>
  <si>
    <t>г. Архангельск, п. Турдеевск, ул. Центральная, д. 19</t>
  </si>
  <si>
    <t>г. Архангельск, ул. Адмирала Макарова, д. 12, корп. 1</t>
  </si>
  <si>
    <t>г. Архангельск, ул. Зеньковича, д. 18</t>
  </si>
  <si>
    <t>г. Архангельск, ул. Павла Орлова, д. 7</t>
  </si>
  <si>
    <t>Итого по "Исакогорский территориальный округ городского округа «Город Архангельск»" -  6 МКД</t>
  </si>
  <si>
    <t>Цигломенский территориальный округ городского округа «Город Архангельск»</t>
  </si>
  <si>
    <t>Городской округ Архангельской области «Город Коряжма»</t>
  </si>
  <si>
    <t xml:space="preserve"> г. Коряжма, пр-кт. Имени М.В.Ломоносова, д. 8</t>
  </si>
  <si>
    <t>г. Коряжма, пр-кт. Ленина, д. 45Б</t>
  </si>
  <si>
    <t>г. Коряжма, пр-кт. Ленина, д. 51</t>
  </si>
  <si>
    <t>г. Коряжма, ул. Архангельская, д. 5</t>
  </si>
  <si>
    <t>г. Коряжма, ул. Имени М.Х.Сафьяна, д. 19</t>
  </si>
  <si>
    <t>г. Коряжма, ул. Имени М.Х.Сафьяна, д. 3</t>
  </si>
  <si>
    <t>г. Коряжма, ул. Лермонтова, д. 16</t>
  </si>
  <si>
    <t>г. Коряжма, ул. Лермонтова, д. 5</t>
  </si>
  <si>
    <t>г. Коряжма, ул. Набережная им Н.Островского, д. 10</t>
  </si>
  <si>
    <t>г. Коряжма, ул. Набережная им Н.Островского, д. 12</t>
  </si>
  <si>
    <t>г. Коряжма, ул. Набережная им Н.Островского, д. 44</t>
  </si>
  <si>
    <t>г. Коряжма, ул. Набережная им Н.Островского, д. 48</t>
  </si>
  <si>
    <t>г. Коряжма, ул. Советская, д. 17</t>
  </si>
  <si>
    <t>г. Коряжма, ул. Театральная, д. 7</t>
  </si>
  <si>
    <t>Городской округ Архангельской области «Котлас»</t>
  </si>
  <si>
    <t>р-н. Котласский, г. Котлас, рп. Вычегодский, ул. Театральная, д. 15</t>
  </si>
  <si>
    <t>р-н. Котласский, г. Котлас, ул. Багратиона, д. 69</t>
  </si>
  <si>
    <t>р-н. Котласский, г. Котлас, ул. Кирова, д. 28</t>
  </si>
  <si>
    <t>р-н. Котласский, г. Котлас, ул. Кирова, д. 30</t>
  </si>
  <si>
    <t>р-н. Котласский, г. Котлас, ул. Попова, д. 39</t>
  </si>
  <si>
    <t>р-н. Котласский, г. Котлас, ул. Советская, д. 70</t>
  </si>
  <si>
    <t>р-н. Котласский, г. Котлас, ул. Чернышевского, д. 16</t>
  </si>
  <si>
    <t>Городской округ Архангельской области «Город Новодвинск»</t>
  </si>
  <si>
    <t>г. Новодвинск, ул. 50-летия Октября, д. 7, корп. 1</t>
  </si>
  <si>
    <t>г. Новодвинск, ул. Двинская, д. 30</t>
  </si>
  <si>
    <t>г. Новодвинск, ул. Двинская, д. 42</t>
  </si>
  <si>
    <t>г. Новодвинск, ул. Космонавтов, д. 3</t>
  </si>
  <si>
    <t>г. Новодвинск, ул. Мельникова, д. 12, корп. 1</t>
  </si>
  <si>
    <t>г. Новодвинск, ул. Советов, д. 1, корп. 1</t>
  </si>
  <si>
    <t>г. Новодвинск, ул. Советов, д. 3</t>
  </si>
  <si>
    <t>г. Новодвинск, ул. Уборевича, д. 2</t>
  </si>
  <si>
    <t>г. Новодвинск, ул. Уборевича, д. 36</t>
  </si>
  <si>
    <t>г. Новодвинск, ул. Уборевича, д. 42</t>
  </si>
  <si>
    <t>г. Новодвинск, ул. Уборевича, д. 45</t>
  </si>
  <si>
    <t>г. Новодвинск, ул. Уборевича, д. 47</t>
  </si>
  <si>
    <t>г. Новодвинск, ул. Ударников, д. 13</t>
  </si>
  <si>
    <t>г. Новодвинск, ул. Фронтовых бригад, д. 5, корп. 1</t>
  </si>
  <si>
    <t>Городской округ Архангельской области «Мирный»</t>
  </si>
  <si>
    <t>г. Мирный, ул. Ленина, д. 9</t>
  </si>
  <si>
    <t>г. Мирный, ул. Ломоносова, д. 12</t>
  </si>
  <si>
    <t>г. Мирный, ул. Мира, д. 12</t>
  </si>
  <si>
    <t>г. Мирный, ул. Мира, д. 16</t>
  </si>
  <si>
    <t>г. Мирный, ул. Неделина, д. 22</t>
  </si>
  <si>
    <t>г. Мирный, ул. Овчинникова, д. 22</t>
  </si>
  <si>
    <t>Муниципальный округ Архангельской области "Город Северодвинск"</t>
  </si>
  <si>
    <t>г. Северодвинск, пр-кт. Ленина, д. 44А</t>
  </si>
  <si>
    <t>г. Северодвинск, пр-кт. Труда, д. 15</t>
  </si>
  <si>
    <t>г. Северодвинск, пр-кт. Труда, д. 19</t>
  </si>
  <si>
    <t>г. Северодвинск, пр-кт. Труда, д. 22</t>
  </si>
  <si>
    <t>г. Северодвинск, пр-кт. Труда, д. 24</t>
  </si>
  <si>
    <t>г. Северодвинск, пр-кт. Труда, д. 41</t>
  </si>
  <si>
    <t>г. Северодвинск, ул. Гагарина, д. 9</t>
  </si>
  <si>
    <t>г. Северодвинск, ул. Георгия Седова, д. 19</t>
  </si>
  <si>
    <t>г. Северодвинск, ул. Индустриальная, д. 59</t>
  </si>
  <si>
    <t>г. Северодвинск, ул. Индустриальная, д. 66</t>
  </si>
  <si>
    <t>г. Северодвинск, ул. Индустриальная, д. 79</t>
  </si>
  <si>
    <t>г. Северодвинск, ул. Капитана Воронина, д. 38</t>
  </si>
  <si>
    <t>г. Северодвинск, ул. Карла Маркса, д. 3</t>
  </si>
  <si>
    <t>г. Северодвинск, ул. Кирилкина, д. 6/1</t>
  </si>
  <si>
    <t>г. Северодвинск, ул. Комсомольская, д. 31</t>
  </si>
  <si>
    <t>г. Северодвинск, ул. Комсомольская, д. 41</t>
  </si>
  <si>
    <t>г. Северодвинск, ул. Коновалова, д. 12А</t>
  </si>
  <si>
    <t>г. Северодвинск, ул. Коновалова, д. 2А</t>
  </si>
  <si>
    <t>г. Северодвинск, ул. Лесная, д. 54А</t>
  </si>
  <si>
    <t>г. Северодвинск, ул. Ломоносова, д. 102А</t>
  </si>
  <si>
    <t>г. Северодвинск, ул. Первомайская, д. 55</t>
  </si>
  <si>
    <t>г. Северодвинск, ул. Первомайская, д. 58</t>
  </si>
  <si>
    <t>23</t>
  </si>
  <si>
    <t>г. Северодвинск, ул. Первомайская, д. 68</t>
  </si>
  <si>
    <t>24</t>
  </si>
  <si>
    <t>г. Северодвинск, ул. Портовая, д. 17</t>
  </si>
  <si>
    <t>25</t>
  </si>
  <si>
    <t>г. Северодвинск, ул. Советская, д. 52</t>
  </si>
  <si>
    <t>26</t>
  </si>
  <si>
    <t>г. Северодвинск, ул. Юбилейная, д. 49/48</t>
  </si>
  <si>
    <t>г. Северодвинск, ул. Юбилейная, д. 57А</t>
  </si>
  <si>
    <t>г. Северодвинск, ул. Юбилейная, д. 61</t>
  </si>
  <si>
    <t>г. Северодвинск, ул. Южная, д. 18</t>
  </si>
  <si>
    <t>г. Северодвинск, ул. Южная, д. 2</t>
  </si>
  <si>
    <t>р-н. Вельский, г. Вельск, ул. Гагарина, д. 47а</t>
  </si>
  <si>
    <t>р-н. Вельский, г. Вельск, ул. Гайдара, д. 24</t>
  </si>
  <si>
    <t>р-н. Вельский, г. Вельск, ул. Гайдара, д. 7</t>
  </si>
  <si>
    <t>р-н. Вельский, п. Аргуновский, ул. Комсомольская, д. 22</t>
  </si>
  <si>
    <t>р-н. Вельский, п. Аргуновский, ул. Юбилейная, д. 23</t>
  </si>
  <si>
    <t>р-н. Вельский, п. Пасьва, ул. Лесная, д. 22</t>
  </si>
  <si>
    <t>р-н. Вельский, п. Усть-Шоноша, ул. Новая, д. 6</t>
  </si>
  <si>
    <t>р-н. Вельский, рп. Кулой, ул. Комсомольская, д. 43</t>
  </si>
  <si>
    <t>р-н. Вельский, рп. Кулой, ул. Комсомольская, д. 49</t>
  </si>
  <si>
    <t>р-н. Вельский, рп. Кулой, ул. Мира, д. 5</t>
  </si>
  <si>
    <t>Верхнетоемский муниципальный округ Архангельской области</t>
  </si>
  <si>
    <t>р-н. Верхнетоемский, д. Игумновская, д. 1</t>
  </si>
  <si>
    <t>р-н. Верхнетоемский, с. Верхняя Тойма, ул. Центральная, д. 12</t>
  </si>
  <si>
    <t>Вилегодский муниципальный округ Архангельской области</t>
  </si>
  <si>
    <t>р-н. Вилегодский, д. Мухонская, ул. СХТ, д. 4</t>
  </si>
  <si>
    <t>р-н. Вилегодский, с. Вилегодск, д. 26</t>
  </si>
  <si>
    <t>р-н. Вилегодский, с. Ильинско-Подомское, ул. Комсомольская, д. 16</t>
  </si>
  <si>
    <t>р-н. Вилегодский, с. Ильинско-Подомское, ул. Садовая, д. 4</t>
  </si>
  <si>
    <t>р-н. Вилегодский, с. Ильинско-Подомское, ул. Спортивная, д. 8</t>
  </si>
  <si>
    <t>Итого по Вилегодскому муниципальному округу Архангельской области количество МКД: 5</t>
  </si>
  <si>
    <t>Виноградовский муниципальный округ Архангельской области</t>
  </si>
  <si>
    <t>р-н. Виноградовский, п. Березник, мкр. Телевышка, д. 1</t>
  </si>
  <si>
    <t>р-н. Виноградовский, п. Березник, ул. 8 Марта, д. 27</t>
  </si>
  <si>
    <t>р-н. Виноградовский, п. Березник, ул. Профсоюзная, д. 4</t>
  </si>
  <si>
    <t>р-н. Виноградовский, п. Березник, ул. Птицына, д. 5</t>
  </si>
  <si>
    <t>р-н. Виноградовский, п. Березник, ул. Хаджи-Мурата, д. 34А</t>
  </si>
  <si>
    <t>Итого по Виноградовскому муниципальному округу Архангельской области количество МКД: 6</t>
  </si>
  <si>
    <t>Каргопольский муниципальный округ Архангельской области</t>
  </si>
  <si>
    <t>р-н. Каргопольский, г. Каргополь, пер. 1-й Загородный, д. 19</t>
  </si>
  <si>
    <t>р-н. Каргопольский, г. Каргополь, ул. 3 Интернационала, д. 28</t>
  </si>
  <si>
    <t>р-н. Каргопольский, г. Каргополь, ул. Чапаева, д. 3</t>
  </si>
  <si>
    <t>р-н. Каргопольский, г. Каргополь, ул. Чеснокова, д. 48а</t>
  </si>
  <si>
    <t>р-н. Каргопольский, д. Шелоховская, ул. Советская, д. 6А</t>
  </si>
  <si>
    <t>Итого по Каргопольскому муниципальному округу Архангельской области количество МКД: 5</t>
  </si>
  <si>
    <t>Коношский муниципальный район Архангельской области</t>
  </si>
  <si>
    <t>р-н. Коношский, рп. Коноша, пр-кт. Октябрьский, д. 101</t>
  </si>
  <si>
    <t>р-н. Коношский, рп. Коноша, ул. Советская, д. 20</t>
  </si>
  <si>
    <t>Котласский муниципальный округ Архангельской области</t>
  </si>
  <si>
    <t>р-н. Котласский, г. Сольвычегодск, ул. Октябрьская, д. 7</t>
  </si>
  <si>
    <t>Ремонт фундамента - ПРОЕКТИРОВАНИЕ</t>
  </si>
  <si>
    <t>р-н. Котласский, г. Сольвычегодск, ул. Октябрьская, д. 8</t>
  </si>
  <si>
    <t>р-н. Котласский, г. Сольвычегодск, ул. Пролетарская, д. 5</t>
  </si>
  <si>
    <t>Красноборский муниципальный округ Архангельской области</t>
  </si>
  <si>
    <t>р-н. Красноборский, д. Фроловская, ул. Дружбы, д. 12</t>
  </si>
  <si>
    <t>р-н. Красноборский, с. Красноборск, ул. Гагарина, д. 11А</t>
  </si>
  <si>
    <t>р-н. Красноборский, с. Красноборск, ул. Красная, д. 35</t>
  </si>
  <si>
    <t>Итого по Красноборскому муниципальному округу Архангельской области количество МКД:  3</t>
  </si>
  <si>
    <t>Ленский муниципальный район Архангельской области</t>
  </si>
  <si>
    <t>р-н. Ленский, рп. Урдома, ул. Центральная, д. 17</t>
  </si>
  <si>
    <t>р-н. Ленский, с. Лена, ул. Кости Зинина, д. 34</t>
  </si>
  <si>
    <t>р-н. Ленский, с. Яренск, ул. Володи Дубинина, д. 60</t>
  </si>
  <si>
    <t>р-н. Ленский, с. Яренск, ул. Космонавтов, д. 46</t>
  </si>
  <si>
    <t>р-н. Ленский, с. Яренск, ул. Октябрьская, д. 11</t>
  </si>
  <si>
    <t>Лешуконский муниципальный округ Архангельской области</t>
  </si>
  <si>
    <t>Итого по Лешуконскому муниципальному округу Архангельской области количество МКД: 1</t>
  </si>
  <si>
    <t>Мезенский муниципальный округ Архангельской области</t>
  </si>
  <si>
    <t>р-н. Мезенский, г. Мезень, ул. Кузнецовская, д. 10, корп. В</t>
  </si>
  <si>
    <t>р-н. Мезенский, рп. Каменка, ул. Свободы, д. 21</t>
  </si>
  <si>
    <t>Няндомский муниципальный округ Архангельской области</t>
  </si>
  <si>
    <t>р-н. Няндомский, г. Няндома, ул. М.Горбача, д. 31</t>
  </si>
  <si>
    <t>р-н. Няндомский, г. Няндома, ул. Строителей, д. 4</t>
  </si>
  <si>
    <t>Онежский муниципальный округ Архангельской области</t>
  </si>
  <si>
    <t>р-н. Онежский, г. Онега, пр-кт. Гагарина, д. 42</t>
  </si>
  <si>
    <t>р-н. Онежский, г. Онега, ул. Маяковского, д. 9</t>
  </si>
  <si>
    <t>р-н. Онежский, п. Покровское, ул. Строителей, д. 38</t>
  </si>
  <si>
    <t>р-н. Онежский, п. Покровское, ул. Строителей, д. 40</t>
  </si>
  <si>
    <t>р-н. Онежский, п. Покровское, ул. Усачева, д. 41</t>
  </si>
  <si>
    <t>Пинежский муниципальный округ Архангельской области</t>
  </si>
  <si>
    <t>р-н. Пинежский, п. Пинега, ул. Первомайская, д. 24</t>
  </si>
  <si>
    <t>р-н. Пинежский, п. Пинега, ул. Пролетарская, д. 7</t>
  </si>
  <si>
    <t>р-н. Пинежский, с. Карпогоры, ул. Ленина, д. 35а</t>
  </si>
  <si>
    <t>Итого по Пинежскому муниципальному округу Архангельской области количество МКД: 3</t>
  </si>
  <si>
    <t>Плесецкий муниципальный округ Архангельской области</t>
  </si>
  <si>
    <t>р-н. Плесецкий, рп. Плесецк, ул. Дружбы, д. 3</t>
  </si>
  <si>
    <t>р-н. Плесецкий, рп. Плесецк, ул. Дружбы, д. 9</t>
  </si>
  <si>
    <t>р-н. Плесецкий, рп. Плесецк, ул. Кооперативная, д. 16</t>
  </si>
  <si>
    <t>р-н. Плесецкий, рп. Плесецк, ул. Чапыгина, д. 10</t>
  </si>
  <si>
    <t>р-н. Плесецкий, рп. Плесецк, ул. Юбилейная, д. 59</t>
  </si>
  <si>
    <t>р-н. Плесецкий, рп. Савинский, ул. Октябрьская, д. 22</t>
  </si>
  <si>
    <t>р-н. Плесецкий, рп. Савинский, ул. Цементников, д. 15</t>
  </si>
  <si>
    <t>р-н. Плесецкий, с. Конево, ул. Полевая, д. 1А</t>
  </si>
  <si>
    <t>Приморский муниципальный округ Архангельской области</t>
  </si>
  <si>
    <t>р-н. Приморский, д. Исакогорка, д. 89</t>
  </si>
  <si>
    <t>р-н. Приморский, п. Боброво, ул. Дружная, д. 14</t>
  </si>
  <si>
    <t>р-н. Приморский, п. Талаги, д. 25</t>
  </si>
  <si>
    <t>Устьянский муниципальный округ Архангельской области</t>
  </si>
  <si>
    <t>р-н. Устьянский, рп. Октябрьский, ул. Ленина, д. 6</t>
  </si>
  <si>
    <t>р-н. Устьянский, рп. Октябрьский, ул. Победы, д. 2</t>
  </si>
  <si>
    <t>р-н. Устьянский, рп. Октябрьский, ул. Промышленная, д. 13</t>
  </si>
  <si>
    <t>Холмогорский муниципальный округ Архангельской области</t>
  </si>
  <si>
    <t>р-н. Холмогорский, д. Харлово, д. 10</t>
  </si>
  <si>
    <t>р-н. Холмогорский, д. Харлово, д. 9</t>
  </si>
  <si>
    <t>р-н. Холмогорский, п. Белогорский, ул. Советская, д. 9</t>
  </si>
  <si>
    <t>Итого по Холмогорскому муниципальному округу Архангельской области количество МКД: 3</t>
  </si>
  <si>
    <t>Шенкурский муниципальный округ Архангельской области</t>
  </si>
  <si>
    <t>р-н. Шенкурский, г. Шенкурск, ул. Кудрявцева, д. 22</t>
  </si>
  <si>
    <t>р-н. Шенкурский, г. Шенкурск, ул. Кузнецова, д. 11</t>
  </si>
  <si>
    <t>р-н. Шенкурский, г. Шенкурск, ул. Ломоносова, д. 24</t>
  </si>
  <si>
    <t>2027 год</t>
  </si>
  <si>
    <t>г. Архангельск, пр-кт. Обводный канал, д. 92</t>
  </si>
  <si>
    <t>г. Архангельск, пр-кт. Советских космонавтов, д. 120</t>
  </si>
  <si>
    <t>г. Архангельск, проезд. К.С. Бадигина, д. 9</t>
  </si>
  <si>
    <t>г. Архангельск, ул. КЛДК, д. 61</t>
  </si>
  <si>
    <t>г. Архангельск, ул. КЛДК, д. 64</t>
  </si>
  <si>
    <t>Итого по "Октябрьский территориальный округ городского округа «Город Архангельск»"- 5 МКД</t>
  </si>
  <si>
    <t>г. Архангельск, пр-кт. Московский, д. 41, корп. 1</t>
  </si>
  <si>
    <t>г. Архангельск, ул. Энтузиастов, д. 44</t>
  </si>
  <si>
    <t>Итого по "Территориальный округ Майская горка городского округа «Город Архангельск»" - 2 МКД</t>
  </si>
  <si>
    <t>Территориальный округ Варавино-Фактория городского округа «Город Архангельск»</t>
  </si>
  <si>
    <t>г. Архангельск, пр-кт. Ленинградский, д. 342</t>
  </si>
  <si>
    <t>г. Архангельск, ул. Воронина В.И., д. 14, корп. 1</t>
  </si>
  <si>
    <t>г. Архангельск, ул. Русанова, д. 18</t>
  </si>
  <si>
    <t>г. Архангельск, ул. Русанова, д. 22</t>
  </si>
  <si>
    <t>Итого по "Территориальный округ Варавино-Фактория городского округа «Город Архангельск»" - 4 МКД</t>
  </si>
  <si>
    <t>г. Архангельск, ул. Баумана, д. 6</t>
  </si>
  <si>
    <t>Итого по "Соломбальский территориальный округ городского округа «Город Архангельск»" - 1 МКД</t>
  </si>
  <si>
    <t>г. Архангельск, ул. Химиков, д. 17</t>
  </si>
  <si>
    <t>г. Архангельск, ул. Л.Н.Лочехина, д. 7</t>
  </si>
  <si>
    <t>Итого по "Цигломенский территориальный округ городского округа «Город Архангельск»"- 1 МКД</t>
  </si>
  <si>
    <t>г. Коряжма, пр-кт. Имени М.В.Ломоносова, д. 14</t>
  </si>
  <si>
    <t>г. Коряжма, пр-кт. Имени М.В.Ломоносова, д. 9</t>
  </si>
  <si>
    <t>г. Коряжма, ул. Кутузова, д. 13</t>
  </si>
  <si>
    <t>Итого по городскму округу Архангельской области «Город Коряжма»" -  5</t>
  </si>
  <si>
    <t>р-н. Котласский, г. Котлас, рп. Вычегодский, ул. Ленина, д. 37</t>
  </si>
  <si>
    <t>р-н. Котласский, г. Котлас, ул. 7-го Съезда Советов, д. 33</t>
  </si>
  <si>
    <t>р-н. Котласский, г. Котлас, ул. 7-го Съезда Советов, д. 65</t>
  </si>
  <si>
    <t>р-н. Котласский, г. Котлас, ул. Бор, д. 2Е</t>
  </si>
  <si>
    <t>р-н. Котласский, г. Котлас, ул. Вяткина, д. 2</t>
  </si>
  <si>
    <t>Итого по городскму округу Архангельской области « Котлас»" количество МКД: 5</t>
  </si>
  <si>
    <t>г. Новодвинск, ул. 50-летия Октября, д. 45</t>
  </si>
  <si>
    <t>г. Новодвинск, ул. Двинская, д. 44, корп. 1</t>
  </si>
  <si>
    <t>г. Новодвинск, ул. Космонавтов, д. 11</t>
  </si>
  <si>
    <t>г. Новодвинск, ул. Советов, д. 5</t>
  </si>
  <si>
    <t>г. Новодвинск, ул. Уборевича, д. 2, корп. 1</t>
  </si>
  <si>
    <t>г. Новодвинск, ул. Ударников, д. 12</t>
  </si>
  <si>
    <t>г. Новодвинск, ул. Фронтовых бригад, д. 3, корп. 1</t>
  </si>
  <si>
    <t>г. Мирный, ул. Ленина, д. 13</t>
  </si>
  <si>
    <t>г. Мирный, ул. Ленина, д. 17</t>
  </si>
  <si>
    <t>г. Мирный, ул. Ломоносова, д. 4</t>
  </si>
  <si>
    <t>г. Северодвинск, пр-кт. Морской, д. 7</t>
  </si>
  <si>
    <t>г. Северодвинск, пр-кт. Морской, д. 87</t>
  </si>
  <si>
    <t>г. Северодвинск, пр-кт. Морской, д. 91/100</t>
  </si>
  <si>
    <t>г. Северодвинск, пр-кт. Победы, д. 74</t>
  </si>
  <si>
    <t>г. Северодвинск, пр-кт. Труда, д. 5</t>
  </si>
  <si>
    <t>г. Северодвинск, ул. Железнодорожная, д. 21А</t>
  </si>
  <si>
    <t>г. Северодвинск, ул. Индустриальная, д. 53</t>
  </si>
  <si>
    <t>г. Северодвинск, ул. Индустриальная, д. 54</t>
  </si>
  <si>
    <t>г. Северодвинск, ул. Индустриальная, д. 56</t>
  </si>
  <si>
    <t>г. Северодвинск, ул. Индустриальная, д. 70</t>
  </si>
  <si>
    <t>г. Северодвинск, ул. Капитана Воронина, д. 30</t>
  </si>
  <si>
    <t>г. Северодвинск, ул. Карла Маркса, д. 27</t>
  </si>
  <si>
    <t>г. Северодвинск, ул. Карла Маркса, д. 6</t>
  </si>
  <si>
    <t>г. Северодвинск, ул. Малая Кудьма, д. 11</t>
  </si>
  <si>
    <t>г. Северодвинск, ул. Малая Кудьма, д. 13</t>
  </si>
  <si>
    <t>г. Северодвинск, ул. Серго Орджоникидзе, д. 22</t>
  </si>
  <si>
    <t>г. Северодвинск, ул. Серго Орджоникидзе, д. 24</t>
  </si>
  <si>
    <t>г. Северодвинск, ул. Серго Орджоникидзе, д. 2А</t>
  </si>
  <si>
    <t>г. Северодвинск, ул. Серго Орджоникидзе, д. 9</t>
  </si>
  <si>
    <t>г. Северодвинск, ул. Советская, д. 50/12</t>
  </si>
  <si>
    <t>г. Северодвинск, ул. Советских Космонавтов, д. 12</t>
  </si>
  <si>
    <t>г. Северодвинск, ул. Советских Космонавтов, д. 2</t>
  </si>
  <si>
    <t>г. Северодвинск, ул. Торцева, д. 55</t>
  </si>
  <si>
    <t>г. Северодвинск, ул. Юбилейная, д. 33</t>
  </si>
  <si>
    <t>г. Северодвинск, ул. Южная, д. 16</t>
  </si>
  <si>
    <t>г. Северодвинск, ул. Южная, д. 20</t>
  </si>
  <si>
    <t>р-н. Вельский, г. Вельск, ул. Карла Маркса, д. 91г</t>
  </si>
  <si>
    <t>р-н. Вельский, г. Вельск, ул. Карпеченко, д. 14</t>
  </si>
  <si>
    <t>р-н. Вельский, г. Вельск, ул. Кирова, д. 10г</t>
  </si>
  <si>
    <t>р-н. Вельский, г. Вельск, ул. Комсомольская, д. 49а</t>
  </si>
  <si>
    <t>р-н. Вельский, г. Вельск, ул. Комсомольская, д. 51, корп. б</t>
  </si>
  <si>
    <t>р-н. Вельский, г. Вельск, ул. Некрасова, д. 39</t>
  </si>
  <si>
    <t>р-н. Вельский, г. Вельск, ул. Революционная, д. 124</t>
  </si>
  <si>
    <t>р-н. Вельский, г. Вельск, ул. Революционная, д. 2</t>
  </si>
  <si>
    <t>р-н. Вельский, г. Вельск, ул. Революционная, д. 2, корп. а</t>
  </si>
  <si>
    <t>р-н. Вельский, д. Семеновская, д. 43</t>
  </si>
  <si>
    <t>р-н. Вельский, д. Семеновская, д. 45</t>
  </si>
  <si>
    <t>р-н. Вельский, д. Теребино, ул. Дальняя, д. 10</t>
  </si>
  <si>
    <t>р-н. Вельский, д. Якушевская, ул. Набережная, д. 1</t>
  </si>
  <si>
    <t>р-н. Вельский, д. Якушевская, ул. Набережная, д. 3</t>
  </si>
  <si>
    <t>р-н. Вельский, п. Усть-Шоноша, ул. Первомайская, д. 15</t>
  </si>
  <si>
    <t>р-н. Верхнетоемский, д. Кондратовская, д. 1</t>
  </si>
  <si>
    <t>р-н. Верхнетоемский, д. Кондратовская, д. 3</t>
  </si>
  <si>
    <t>р-н. Верхнетоемский, д. Новгородская, д. 73</t>
  </si>
  <si>
    <t>Итого по Верхнетоемскому муниципальному округу Архангельской области количество МКД: 3</t>
  </si>
  <si>
    <t>р-н. Вилегодский, с. Ильинско-Подомское, ул. Советская, д. 52, литер 1</t>
  </si>
  <si>
    <t>р-н. Вилегодский, с. Ильинско-Подомское, ул. Советская, д. 72</t>
  </si>
  <si>
    <t>Итого по Вилегодскому муниципальному округу Архангельской области количество МКД: 2</t>
  </si>
  <si>
    <t>р-н. Виноградовский, п. Березник, ул. П.Виноградова, д. 109Б</t>
  </si>
  <si>
    <t>р-н. Виноградовский, п. Шидрово, ул. Павлина Виноградова, д. 1а</t>
  </si>
  <si>
    <t>р-н. Каргопольский, г. Каргополь, наб. им Баранова, д. 52</t>
  </si>
  <si>
    <t>р-н. Каргопольский, г. Каргополь, пр-кт. Октябрьский, д. 36</t>
  </si>
  <si>
    <t>р-н. Каргопольский, г. Каргополь, ул. Советская, д. 91</t>
  </si>
  <si>
    <t>Итого по Каргопольскому муниципальному округу Архангельской области количество МКД: 3</t>
  </si>
  <si>
    <t>р-н. Коношский, рп. Коноша, ул. Западная, д. 4</t>
  </si>
  <si>
    <t>Итого по Коношскому муниципальному району Архангельской области количество МКД: 1</t>
  </si>
  <si>
    <t>р-н. Котласский, д. Борки, ул. Центральная, д. 12</t>
  </si>
  <si>
    <t>Итого по Котласскому муниципальному округу Архангельской области количество МКД: 1</t>
  </si>
  <si>
    <t>р-н. Красноборский, с. Красноборск, ул. Гагарина, д. 8</t>
  </si>
  <si>
    <t>р-н. Ленский, с. Яренск, ул. Красных Партизан, д. 36</t>
  </si>
  <si>
    <t>р-н. Ленский, с. Яренск, ул. Совхозная, д. 7А</t>
  </si>
  <si>
    <t>р-н. Ленский, с. Яренск, ул. Трудовая, д. 27А</t>
  </si>
  <si>
    <t>р-н. Лешуконский, с. Лешуконское, ул. Победы, д. 17</t>
  </si>
  <si>
    <t>р-н. Мезенский, рп. Каменка, ул. Торцева, д. 18</t>
  </si>
  <si>
    <t>Итого по Мезенскому муниципальному округу Архангельской области количество МКД: 1</t>
  </si>
  <si>
    <t>р-н. Няндомский, г. Няндома, мкр. Каргополь-2, ул. Спортивная, д. 12</t>
  </si>
  <si>
    <t>Итого по Няндомскому муниципальному округу Архангельской области количество МКД: 1</t>
  </si>
  <si>
    <t>р-н. Онежский, п. Нименьга, ул. Нагорная, д. 1</t>
  </si>
  <si>
    <t>р-н. Онежский, п. Нименьга, ул. Центральная, д. 21</t>
  </si>
  <si>
    <t>р-н. Онежский, п. Нименьга, ул. Центральная, д. 23</t>
  </si>
  <si>
    <t>р-н. Онежский, п. Нименьга, ул. Центральная, д. 27</t>
  </si>
  <si>
    <t>р-н. Онежский, п. Шаста, ул. Школьная, д. 19</t>
  </si>
  <si>
    <t>р-н. Онежский, рп. Малошуйка, ул. Ленина, д. 103</t>
  </si>
  <si>
    <t>Итого по Онежскому муниципальному округу Архангельской области количество МКД: 6</t>
  </si>
  <si>
    <t>р-н. Пинежский, п. Пинега, ул. Гагарина, д. 39</t>
  </si>
  <si>
    <t>р-н. Пинежский, с. Карпогоры, ул. Комарова, д. 30</t>
  </si>
  <si>
    <t>р-н. Пинежский, с. Карпогоры, ул. Красных Партизан, д. 5</t>
  </si>
  <si>
    <t>р-н. Пинежский, с. Карпогоры, ул. Федора Абрамова, д. 31</t>
  </si>
  <si>
    <t>Итого по Пинежскому муниципальному округу Архангельской области количество МКД: 4</t>
  </si>
  <si>
    <t>р-н. Плесецкий, рп. Плесецк, ул. Дзержинского, д. 22</t>
  </si>
  <si>
    <t>р-н. Плесецкий, рп. Плесецк, ул. Садовая, д. 10</t>
  </si>
  <si>
    <t>р-н. Плесецкий, рп. Плесецк, ул. Садовая, д. 2</t>
  </si>
  <si>
    <t>р-н. Плесецкий, с. Конево, ул. Восточная, д. 5</t>
  </si>
  <si>
    <t>р-н. Приморский, п. Катунино, ул. Авиаторов, д. 4</t>
  </si>
  <si>
    <t>р-н. Приморский, п. Катунино, ул. Авиаторов, д. 5</t>
  </si>
  <si>
    <t>р-н. Приморский, п. Катунино, ул. Авиаторов, д. 6</t>
  </si>
  <si>
    <t>Итого по Приморскому муниципальному округу Архангельской области количество МКД: 3</t>
  </si>
  <si>
    <t>р-н. Устьянский, рп. Октябрьский, ул. Комсомольская, д. 36</t>
  </si>
  <si>
    <t>р-н. Устьянский, рп. Октябрьский, ул. Первомайская, д. 17</t>
  </si>
  <si>
    <t>р-н. Устьянский, рп. Октябрьский, ул. Первомайская, д. 6</t>
  </si>
  <si>
    <t>р-н. Холмогорский, п. Белогорский, ул. Советская, д. 13</t>
  </si>
  <si>
    <t>Итого по Холмогорскому муниципальному округу Архангельской области количество МКД: 1</t>
  </si>
  <si>
    <t>р-н. Шенкурский, г. Шенкурск, ул. Кузнецова, д. 5</t>
  </si>
  <si>
    <t>р-н. Шенкурский, с. Шеговары, ул. Энергетиков, д. 3</t>
  </si>
  <si>
    <t>Итого по Шенкурскому муниципальному округу Архангельской области количество МКД: 2</t>
  </si>
  <si>
    <t>2028 год</t>
  </si>
  <si>
    <t>г. Архангельск, ул. Локомотивная, д. 59</t>
  </si>
  <si>
    <t>г. Архангельск, ул. Локомотивная, д. 60</t>
  </si>
  <si>
    <t>г. Коряжма, пр-кт. Имени М.В.Ломоносова, д. 3</t>
  </si>
  <si>
    <t>г. Коряжма, пр-кт. Имени М.В.Ломоносова, д. 7Б</t>
  </si>
  <si>
    <t>г. Коряжма, пр-кт. Ленина, д. 24</t>
  </si>
  <si>
    <t>г. Коряжма, ул. Архангельская, д. 27Б</t>
  </si>
  <si>
    <t>г. Коряжма, ул. Имени М.Х.Сафьяна, д. 17</t>
  </si>
  <si>
    <t>г. Коряжма, ул. Пушкина, д. 2</t>
  </si>
  <si>
    <t>Итого по городскому округу Архангельской области "Город Коряжма" количество МКД: 7</t>
  </si>
  <si>
    <t>р-н. Котласский, г. Котлас, рп. Вычегодский, ул. Ульянова, д. 14</t>
  </si>
  <si>
    <t>р-н. Котласский, г. Котлас, ул. 7-го Съезда Советов, д. 150фл1</t>
  </si>
  <si>
    <t>р-н. Котласский, г. Котлас, ул. Советская, д. 76</t>
  </si>
  <si>
    <t>р-н. Котласский, г. Котлас, ул. Спортивная, д. 45</t>
  </si>
  <si>
    <t>р-н. Котласский, г. Котлас, ул. Спортивная, д. 8</t>
  </si>
  <si>
    <t>Итого по городскому округу Архангельской области "Котлас" количество МКД: 5</t>
  </si>
  <si>
    <t>г. Новодвинск, ул. Пролетарская, д. 47</t>
  </si>
  <si>
    <t>г. Новодвинск, ул. Советов, д. 5, корп. 1</t>
  </si>
  <si>
    <t>Итого по городскому округу Архангельской области "Город Новодвинск" количество МКД: 7</t>
  </si>
  <si>
    <t>г. Мирный, ул. Овчинникова, д. 15</t>
  </si>
  <si>
    <t>г. Мирный, ул. Овчинникова, д. 19</t>
  </si>
  <si>
    <t>Муниципальный округ Архангелськой области"Город Северодвинск"</t>
  </si>
  <si>
    <t>г. Северодвинск, б-р. Строителей, д. 25</t>
  </si>
  <si>
    <t>г. Северодвинск, б-р. Строителей, д. 27</t>
  </si>
  <si>
    <t>г. Северодвинск, пер. Русановский, д. 12</t>
  </si>
  <si>
    <t>г. Северодвинск, пр-кт. Беломорский, д. 5/7</t>
  </si>
  <si>
    <t>г. Северодвинск, пр-кт. Беломорский, д. 74</t>
  </si>
  <si>
    <t>г. Северодвинск, пр-кт. Ленина, д. 36/39</t>
  </si>
  <si>
    <t>г. Северодвинск, пр-кт. Ленина, д. 4</t>
  </si>
  <si>
    <t>г. Северодвинск, пр-кт. Морской, д. 11</t>
  </si>
  <si>
    <t>г. Северодвинск, пр-кт. Труда, д. 26</t>
  </si>
  <si>
    <t>г. Северодвинск, ул. Индустриальная, д. 57</t>
  </si>
  <si>
    <t>г. Северодвинск, ул. Индустриальная, д. 58/11</t>
  </si>
  <si>
    <t>г. Северодвинск, ул. Индустриальная, д. 61/13</t>
  </si>
  <si>
    <t>г. Северодвинск, ул. Карла Маркса, д. 14</t>
  </si>
  <si>
    <t>г. Северодвинск, ул. Кирилкина, д. 1</t>
  </si>
  <si>
    <t>г. Северодвинск, ул. Комсомольская, д. 33</t>
  </si>
  <si>
    <t>г. Северодвинск, ул. Комсомольская, д. 35</t>
  </si>
  <si>
    <t>г. Северодвинск, ул. Коновалова, д. 4</t>
  </si>
  <si>
    <t>г. Северодвинск, ул. Коновалова, д. 6</t>
  </si>
  <si>
    <t>г. Северодвинск, ул. Коновалова, д. 6А</t>
  </si>
  <si>
    <t>г. Северодвинск, ул. Ломоносова, д. 84</t>
  </si>
  <si>
    <t>г. Северодвинск, ул. Ломоносова, д. 88</t>
  </si>
  <si>
    <t>г. Северодвинск, ул. Портовая, д. 9</t>
  </si>
  <si>
    <t>р-н. Вельский, г. Вельск, ул. 50 лет Октября, д. 79</t>
  </si>
  <si>
    <t>р-н. Вельский, г. Вельск, ул. Гагарина, д. 45</t>
  </si>
  <si>
    <t>р-н. Вельский, г. Вельск, ул. Дзержинского, д. 66</t>
  </si>
  <si>
    <t>р-н. Вельский, г. Вельск, ул. Первого Мая, д. 69</t>
  </si>
  <si>
    <t>р-н. Вельский, г. Вельск, ул. Песочная, д. 6</t>
  </si>
  <si>
    <t>р-н. Вельский, г. Вельск, ул. Песочная, д. 7</t>
  </si>
  <si>
    <t>р-н. Вельский, д. Горка-Муравьевская, ул. Школьная, д. 8</t>
  </si>
  <si>
    <t>р-н. Вельский, д. Теребино, ул. Дальняя, д. 12</t>
  </si>
  <si>
    <t>р-н. Вельский, п. Тегрозеро, ул. 60 лет СССР, д. 19</t>
  </si>
  <si>
    <t>р-н. Вельский, рп. Кулой, ул. Мира, д. 6</t>
  </si>
  <si>
    <t>р-н. Верхнетоемский, п. Двинской, ул. Труфанова, д. 10</t>
  </si>
  <si>
    <t>Итого по Верхнетоемскому муниципальному округу Архангельской области количество МКД: 1</t>
  </si>
  <si>
    <t>р-н. Вилегодский, с. Ильинско-Подомское, ул. Советская, д. 40</t>
  </si>
  <si>
    <t>Итого по Вилегодскому муниципальному округу Архангельской области количество МКД: 1</t>
  </si>
  <si>
    <t>р-н. Виноградовский, д. Нижнее Чажестрово, кв-л. Энергетиков, д. 3</t>
  </si>
  <si>
    <t>р-н. Виноградовский, п. Березник, ул. П.Виноградова, д. 158А</t>
  </si>
  <si>
    <t>р-н. Виноградовский, п. Сельменьга, ул. Двинская, д. 11</t>
  </si>
  <si>
    <t>р-н. Виноградовский, п. Сельменьга, ул. Двинская, д. 12</t>
  </si>
  <si>
    <t>р-н. Виноградовский, п. Сельменьга, ул. Двинская, д. 14</t>
  </si>
  <si>
    <t>Итого по Виноградовскому муниципальному округу Архангельской области количество МКД: 5</t>
  </si>
  <si>
    <t>р-н. Каргопольский, г. Каргополь, ул. Больничная, д. 13</t>
  </si>
  <si>
    <t>р-н. Каргопольский, г. Каргополь, ул. Военных Курсантов, д. 25</t>
  </si>
  <si>
    <t>р-н. Каргопольский, г. Каргополь, ул. Семенковская, д. 38</t>
  </si>
  <si>
    <t>р-н. Каргопольский, г. Каргополь, ул. Чапаева, д. 27</t>
  </si>
  <si>
    <t>Итого по Каргопольскому муниципальному округу Архангельской области количество МКД: 4</t>
  </si>
  <si>
    <t>р-н. Коношский, рп. Коноша, пр-кт. Октябрьский, д. 102</t>
  </si>
  <si>
    <t>р-н. Коношский, рп. Коноша, ул. Новолесная, д. 5</t>
  </si>
  <si>
    <t>р-н. Котласский, г. Сольвычегодск, ул. Советская, д. 12</t>
  </si>
  <si>
    <t>р-н. Котласский, д. Куимиха, ул. Школьная, д. 17</t>
  </si>
  <si>
    <t>р-н. Котласский, рп. Шипицыно, ул. Ломоносова, д. 42, корп. 2</t>
  </si>
  <si>
    <t>Итого по Котласскому муниципальному округу Архангельской области количество МКД: 3</t>
  </si>
  <si>
    <t>р-н. Красноборский, д. Городищенская, д. 5</t>
  </si>
  <si>
    <t>Итого по Красноборскому муниципальному округу Архангельской области количество МКД: 1</t>
  </si>
  <si>
    <t>р-н. Ленский, рп. Урдома, ул. Железнодорожная, д. 17</t>
  </si>
  <si>
    <t>р-н. Ленский, с. Яренск, ул. Пионерская, д. 14</t>
  </si>
  <si>
    <t>р-н. Ленский, с. Яренск, ул. Трудовая, д. 23А</t>
  </si>
  <si>
    <t>Итого по Ленскому муниципальному району Архангельской области количество МКД: 4</t>
  </si>
  <si>
    <t>р-н. Лешуконский, с. Вожгора, д. 248</t>
  </si>
  <si>
    <t>р-н. Мезенский, рп. Каменка, ул. Молодёжная, д. 22</t>
  </si>
  <si>
    <t>р-н. Няндомский, г. Няндома, мкр. Каргополь-2, ул. Чкалова, д. 10</t>
  </si>
  <si>
    <t>р-н. Онежский, г. Онега, наб. Комарова, д. 6</t>
  </si>
  <si>
    <t>р-н. Онежский, г. Онега, ул. Транспортная, д. 14</t>
  </si>
  <si>
    <t>р-н. Пинежский, п. Пинега, ул. Серафимовича, д. 20</t>
  </si>
  <si>
    <t>р-н. Пинежский, п. Ясный, ул. Северная, д. 17</t>
  </si>
  <si>
    <t>р-н. Пинежский, с. Карпогоры, ул. Колхозная, д. 20</t>
  </si>
  <si>
    <t>р-н. Плесецкий, рп. Обозерский, ул. Кирова, д. 98</t>
  </si>
  <si>
    <t>р-н. Плесецкий, рп. Плесецк, ул. Дзержинского, д. 5А</t>
  </si>
  <si>
    <t>р-н. Плесецкий, рп. Плесецк, ул. Дружбы, д. 14</t>
  </si>
  <si>
    <t>р-н. Плесецкий, рп. Плесецк, ул. Зеленая, д. 10</t>
  </si>
  <si>
    <t>р-н. Плесецкий, рп. Плесецк, ул. Зеленая, д. 8</t>
  </si>
  <si>
    <t>р-н. Плесецкий, рп. Плесецк, ул. Карла Маркса, д. 52</t>
  </si>
  <si>
    <t>р-н. Плесецкий, рп. Плесецк, ул. Котрехова, д. 4</t>
  </si>
  <si>
    <t>р-н. Плесецкий, рп. Плесецк, ул. Красноармейская, д. 10</t>
  </si>
  <si>
    <t>р-н. Плесецкий, рп. Плесецк, ул. Октябрьская, д. 27</t>
  </si>
  <si>
    <t>р-н. Плесецкий, рп. Плесецк, ул. Октябрьская, д. 44</t>
  </si>
  <si>
    <t>р-н. Плесецкий, рп. Плесецк, ул. Октябрьская, д. 46</t>
  </si>
  <si>
    <t>р-н. Плесецкий, с. Конево, ул. Советская, д. 2А</t>
  </si>
  <si>
    <t>Итого по Плесецкому муниципальному округу Архангельской области количество МКД: 12</t>
  </si>
  <si>
    <t>р-н. Приморский, д. Куропти, ул. Военный городок N 130, д. 8</t>
  </si>
  <si>
    <t>р-н. Приморский, п. Катунино, ул. Авиаторов, д. 7</t>
  </si>
  <si>
    <t>р-н. Приморский, п. Катунино, ул. Авиаторов, д. 8</t>
  </si>
  <si>
    <t>р-н. Приморский, п. Катунино, ул. Советская, д. 16</t>
  </si>
  <si>
    <t>Итого по Приморскому муниципальному округу Архангельской области количество МКД: 4</t>
  </si>
  <si>
    <t>р-н. Устьянский, д. Юрятинская, д. 48</t>
  </si>
  <si>
    <t>р-н. Устьянский, рп. Октябрьский, ул. Поржемская, д. 34</t>
  </si>
  <si>
    <t>Итого по Устьянскому муниципальному округу Архангельской области количество МКД: 2</t>
  </si>
  <si>
    <t>р-н. Холмогорский, с. Холмогоры, ул. Племзаводская, д. 11Б</t>
  </si>
  <si>
    <t>р-н. Шенкурский, г. Шенкурск, ул. Пролетарская, д. 10, корп. а</t>
  </si>
  <si>
    <t>р-н. Шенкурский, г. Шенкурск, ул. Х.Мурата, д. 50</t>
  </si>
  <si>
    <t>II. ОСНОВНОЙ ПЕРЕЧЕНЬ МКД, формирующих фонды капитального ремонта на специальных счетах</t>
  </si>
  <si>
    <t>Перечень МКД, формирующих фонды капитального ремонта на специальных счетах, владельцем которых является региональный оператор</t>
  </si>
  <si>
    <t>г. Архангельск, пл. В.И.Ленина, д. 2</t>
  </si>
  <si>
    <t>г. Архангельск, пр-кт. Дзержинского, д. 25</t>
  </si>
  <si>
    <t>г. Архангельск, пр-кт. Троицкий, д. 160</t>
  </si>
  <si>
    <t>г. Архангельск, пр-кт. Дзержинского, д. 3</t>
  </si>
  <si>
    <t>г. Архангельск, пр-кт. Ленинградский, д. 21, корп. 1</t>
  </si>
  <si>
    <t>г. Архангельск, пр-кт. Ленинградский, д. 21, корп. 2</t>
  </si>
  <si>
    <t>г. Архангельск, пр-кт. Ленинградский, д. 21, корп. 3</t>
  </si>
  <si>
    <t>г. Архангельск, пр-кт. Ленинградский, д. 21, корп. 4</t>
  </si>
  <si>
    <t>г. Архангельск, пр-кт. Ленинградский, д. 23</t>
  </si>
  <si>
    <t>г. Архангельск, ул. Воскресенская, д. 6</t>
  </si>
  <si>
    <t>г. Архангельск, ул. Касаткиной, д. 3</t>
  </si>
  <si>
    <t>г. Архангельск, ул. Дачная, д. 51, корп. 1</t>
  </si>
  <si>
    <t>г. Архангельск, ул. Почтовая, д. 23</t>
  </si>
  <si>
    <t>г. Архангельск, ул. Холмогорская, д. 16</t>
  </si>
  <si>
    <t>Итого по "Территориальный округ Майская Горка городского округа «Город Архангельск»" -  3 МКД</t>
  </si>
  <si>
    <t>г. Архангельск, пр-кт. Ленинградский, д. 356</t>
  </si>
  <si>
    <t>г. Архангельск, ул. Почтовый тракт, д. 32</t>
  </si>
  <si>
    <t>г. Архангельск, ул. Красных партизан, д. 28</t>
  </si>
  <si>
    <t>г. Архангельск, ул. Советская, д. 19</t>
  </si>
  <si>
    <t>г. Архангельск, ул. Советская, д. 19, корп. 1</t>
  </si>
  <si>
    <t>г. Архангельск, ул. Советская, д. 21</t>
  </si>
  <si>
    <t>г. Архангельск, ул. Советская, д. 36</t>
  </si>
  <si>
    <t>Итого по "Соломбальский территориальный округ городского округа «Город Архангельск»" -  5 МКД</t>
  </si>
  <si>
    <t>г. Архангельск, ул. 40-летия Великой Победы, д. 5</t>
  </si>
  <si>
    <t>Итого по "Северный территориальный округ городского округа «Город Архангельск»" -  1 МКД</t>
  </si>
  <si>
    <t>г. Архангельск, наб. Северной Двины, д. 100</t>
  </si>
  <si>
    <t>г. Архангельск, пр-кт. Ломоносова, д. 181</t>
  </si>
  <si>
    <t>г. Архангельск, пр-кт. Новгородский, д. 153</t>
  </si>
  <si>
    <t>г. Архангельск, пр-кт. Новгородский, д. 166</t>
  </si>
  <si>
    <t>г. Архангельск, пр-кт. Новгородский, д. 172</t>
  </si>
  <si>
    <t>г. Архангельск, ул. Гайдара, д. 27</t>
  </si>
  <si>
    <t>г. Архангельск, ул. Гайдара, д. 30</t>
  </si>
  <si>
    <t>г. Архангельск, ул. Карла Маркса, д. 13</t>
  </si>
  <si>
    <t>г. Архангельск, ул. Логинова, д. 21</t>
  </si>
  <si>
    <t>г. Архангельск, ул. Попова, д. 24</t>
  </si>
  <si>
    <t>г. Архангельск, ул. Садовая, д. 43</t>
  </si>
  <si>
    <t>Итого по "Октябрьский территориальный округ городского округа «Город Архангельск»" -  11 МКД</t>
  </si>
  <si>
    <t>г. Архангельск, пр-кт. Новгородский, д. 41</t>
  </si>
  <si>
    <t>г. Архангельск, пр-кт. Советских космонавтов, д. 37</t>
  </si>
  <si>
    <t>г. Архангельск, ул. Павла Усова, д. 9, корп. 2</t>
  </si>
  <si>
    <t>г. Архангельск, ул. Серафимовича, д. 32</t>
  </si>
  <si>
    <t>г. Архангельск, ул. Смольный Буян, д. 24, корп. 2</t>
  </si>
  <si>
    <t>г. Архангельск, ул. Смольный Буян, д. 25</t>
  </si>
  <si>
    <t>г. Архангельск, ул. Урицкого, д. 50</t>
  </si>
  <si>
    <t>г. Архангельск, ул. Урицкого, д. 54</t>
  </si>
  <si>
    <t>г. Архангельск, ул. Урицкого, д. 54, корп. 1</t>
  </si>
  <si>
    <t>Итого по "Ломоносовский территориальный округ городского округа «Город Архангельск»" -  9 МКД</t>
  </si>
  <si>
    <t>г. Архангельск, пр-кт. Ленинградский, д. 109</t>
  </si>
  <si>
    <t>г. Архангельск, ул. Воронина В.И., д. 55</t>
  </si>
  <si>
    <t>г. Архангельск, ул. Дачная, д. 38</t>
  </si>
  <si>
    <t>г. Архангельск, ул. Дачная, д. 42</t>
  </si>
  <si>
    <t>г. Архангельск, ул. Дачная, д. 49, корп. 2</t>
  </si>
  <si>
    <t>г. Архангельск, ул. Дачная, д. 49, корп. 3</t>
  </si>
  <si>
    <t>27</t>
  </si>
  <si>
    <t>г. Архангельск, ул. Дачная, д. 53</t>
  </si>
  <si>
    <t>28</t>
  </si>
  <si>
    <t>г. Архангельск, ул. Калинина, д. 21</t>
  </si>
  <si>
    <t>29</t>
  </si>
  <si>
    <t>г. Архангельск, ул. Прокопия Галушина, д. 19, корп. 2</t>
  </si>
  <si>
    <t>30</t>
  </si>
  <si>
    <t>г. Архангельск, ул. Прокопия Галушина, д. 24, корп. 1</t>
  </si>
  <si>
    <t>Итого по "Территориальный округ Майская Горка городского округа «Город Архангельск»" -  10 МКД</t>
  </si>
  <si>
    <t>31</t>
  </si>
  <si>
    <t>г. Архангельск, пр-кт. Ленинградский, д. 277, корп. 2</t>
  </si>
  <si>
    <t>32</t>
  </si>
  <si>
    <t>г. Архангельск, пр-кт. Ленинградский, д. 283, корп. 1</t>
  </si>
  <si>
    <t>33</t>
  </si>
  <si>
    <t>г. Архангельск, пр-кт. Ленинградский, д. 343</t>
  </si>
  <si>
    <t>34</t>
  </si>
  <si>
    <t>г. Архангельск, ул. Воронина В.И., д. 17</t>
  </si>
  <si>
    <t>35</t>
  </si>
  <si>
    <t>г. Архангельск, ул. Кононова И.Г., д. 10, корп. 1</t>
  </si>
  <si>
    <t>36</t>
  </si>
  <si>
    <t>г. Архангельск, ул. Никитова, д. 12</t>
  </si>
  <si>
    <t>37</t>
  </si>
  <si>
    <t>г. Архангельск, ул. Никитова, д. 2</t>
  </si>
  <si>
    <t>38</t>
  </si>
  <si>
    <t>г. Архангельск, ул. Октябрьская, д. 18</t>
  </si>
  <si>
    <t>39</t>
  </si>
  <si>
    <t>г. Архангельск, ул. Октябрьская, д. 20</t>
  </si>
  <si>
    <t>40</t>
  </si>
  <si>
    <t>г. Архангельск, ул. Папанина, д. 28, корп. 2</t>
  </si>
  <si>
    <t>г. Архангельск, пр-кт. Никольский, д. 148</t>
  </si>
  <si>
    <t>42</t>
  </si>
  <si>
    <t>г. Архангельск, ул. Адмирала Кузнецова, д. 15</t>
  </si>
  <si>
    <t>43</t>
  </si>
  <si>
    <t>г. Архангельск, ул. Адмирала Кузнецова, д. 18</t>
  </si>
  <si>
    <t>г. Архангельск, ул. Беломорской флотилии, д. 4</t>
  </si>
  <si>
    <t>г. Архангельск, ул. Кедрова, д. 15</t>
  </si>
  <si>
    <t>46</t>
  </si>
  <si>
    <t>г. Архангельск, ул. Кедрова, д. 38</t>
  </si>
  <si>
    <t>47</t>
  </si>
  <si>
    <t>г. Архангельск, ул. Красных партизан, д. 17, корп. 2</t>
  </si>
  <si>
    <t>48</t>
  </si>
  <si>
    <t>г. Архангельск, ул. Маяковского, д. 27</t>
  </si>
  <si>
    <t>49</t>
  </si>
  <si>
    <t>г. Архангельск, ул. Полярная, д. 17</t>
  </si>
  <si>
    <t>50</t>
  </si>
  <si>
    <t>г. Архангельск, ул. Полярная, д. 8</t>
  </si>
  <si>
    <t>51</t>
  </si>
  <si>
    <t>г. Архангельск, ул. Советская, д. 17, корп. 2</t>
  </si>
  <si>
    <t>52</t>
  </si>
  <si>
    <t>г. Архангельск, ул. Советская, д. 32</t>
  </si>
  <si>
    <t>53</t>
  </si>
  <si>
    <t>г. Архангельск, ул. Советская, д. 7</t>
  </si>
  <si>
    <t>Итого по "Соломбальский территориальный округ городского округа «Город Архангельск»" -  13 МКД</t>
  </si>
  <si>
    <t>54</t>
  </si>
  <si>
    <t>г. Архангельск, ул. Ильича, д. 2, корп. 1</t>
  </si>
  <si>
    <t>г. Архангельск, наб. Северной Двины, д. 112, корп. 1</t>
  </si>
  <si>
    <t>г. Архангельск, пр-кт. Обводный канал, д. 50</t>
  </si>
  <si>
    <t>г. Архангельск, п. Талажский авиагородок, ул. Авиационная, д. 5</t>
  </si>
  <si>
    <t>г. Архангельск, ул. Воскресенская, д. 85, корп. 1</t>
  </si>
  <si>
    <t xml:space="preserve">Ремонт крыши </t>
  </si>
  <si>
    <t>г. Архангельск, ул. Воскресенская, д. 87</t>
  </si>
  <si>
    <t>г. Архангельск, ул. Воскресенская, д. 97, корп. 1</t>
  </si>
  <si>
    <t>г. Архангельск, ул. Логинова, д. 33</t>
  </si>
  <si>
    <t>г. Архангельск, ул. Тимме Я., д. 20, корп. 2</t>
  </si>
  <si>
    <t>Итого по "Октябрьский территориальный округ городского округа «Город Архангельск»" - 8 МКД</t>
  </si>
  <si>
    <t>Территориальный округ "Майская Горка" городского округа «Город Архангельск»</t>
  </si>
  <si>
    <t>г. Архангельск, ул. Первомайская, д. 4</t>
  </si>
  <si>
    <t>Итого по "Территориальный округ Майская Горка городского округа «Город Архангельск»" -  1 МКД</t>
  </si>
  <si>
    <t>г. Архангельск, ул. Мещерского, д. 15</t>
  </si>
  <si>
    <t>р-н. Котласский, г. Котлас, пер. Чкалова, д. 15</t>
  </si>
  <si>
    <t>р-н. Котласский, г. Котлас, рп. Вычегодский, ул. Ленина, д. 34</t>
  </si>
  <si>
    <t xml:space="preserve">Ремонт фундамента </t>
  </si>
  <si>
    <t>р-н. Котласский, г. Котлас, рп. Вычегодский, ул. Ленина, д. 42</t>
  </si>
  <si>
    <t>р-н. Котласский, г. Котлас, рп. Вычегодский, ул. Театральная, д. 8</t>
  </si>
  <si>
    <t>р-н. Котласский, г. Котлас, рп. Вычегодский, ул. Энгельса, д. 54</t>
  </si>
  <si>
    <t>р-н. Котласский, г. Котлас, рп. Вычегодский, ул. Энгельса, д. 58</t>
  </si>
  <si>
    <t xml:space="preserve">Ремонт внутридомовых инженерных систем электроснабжения </t>
  </si>
  <si>
    <t>р-н. Котласский, г. Котлас, ул. 28 Невельской дивизии, д. 2</t>
  </si>
  <si>
    <t>р-н. Котласский, г. Котлас, ул. 28 Невельской дивизии, д. 8Б</t>
  </si>
  <si>
    <t>р-н. Котласский, г. Котлас, ул. 70 лет Октября, д. 11</t>
  </si>
  <si>
    <t>р-н. Котласский, г. Котлас, ул. Виноградова, д. 32</t>
  </si>
  <si>
    <t>р-н. Котласский, г. Котлас, ул. Виноградова, д. 34А</t>
  </si>
  <si>
    <t>р-н. Котласский, г. Котлас, ул. Кедрова, д. 11</t>
  </si>
  <si>
    <t>р-н. Котласский, г. Котлас, ул. Коровина, д. 16</t>
  </si>
  <si>
    <t>р-н. Котласский, г. Котлас, ул. Красносельская, д. 1</t>
  </si>
  <si>
    <t>р-н. Котласский, г. Котлас, ул. Маяковского, д. 15</t>
  </si>
  <si>
    <t>р-н. Котласский, г. Котлас, ул. Мелентьева, д. 12а</t>
  </si>
  <si>
    <t>р-н. Котласский, г. Котлас, ул. Урицкого, д. 7</t>
  </si>
  <si>
    <t>Итого по городскому окугу Архангельской области "Котлас" количество МКД: 17</t>
  </si>
  <si>
    <t>р-н. Вельский, г. Вельск, ул. Первого Мая, д. 8</t>
  </si>
  <si>
    <t>р-н. Верхнетоемский, с. Верхняя Тойма, ул. Аэродромная, д. 20</t>
  </si>
  <si>
    <t>р-н. Котласский, г. Сольвычегодск, ул. Ленина, д. 36а</t>
  </si>
  <si>
    <t>р-н. Котласский, г. Сольвычегодск, ул. Пролетарская, д. 20а</t>
  </si>
  <si>
    <t>Итого по Котласскому муниципальному округу Архангельской области количество МКД: 2</t>
  </si>
  <si>
    <t>р-н. Мезенский, рп. Каменка, ул. Мезенская, д. 40</t>
  </si>
  <si>
    <t>р-н. Онежский, г. Онега, пр-кт. Кирова, д. 5</t>
  </si>
  <si>
    <t>Итого по Онежскому муниципальному округу Архангельской области количество МКД: 1</t>
  </si>
  <si>
    <t>р-н. Устьянский, рп. Октябрьский, ул. Советская, д. 25</t>
  </si>
  <si>
    <t>Итого по Устьянскому муниципальному округу Архангельской области количество МКД: 1</t>
  </si>
  <si>
    <t>Перечень МКД, формирующих фонды капитального ремонта на специальных счетах, владельцами которых являются товарищества собственников жилья, жилищные кооперативы, управляющие организации</t>
  </si>
  <si>
    <t>г. Архангельск, пр-кт. Новгородский, д. 173</t>
  </si>
  <si>
    <t>г. Архангельск, пр-кт. Новгородский, д. 183</t>
  </si>
  <si>
    <t>г. Архангельск, ул. Гагарина, д. 14, корп. 1</t>
  </si>
  <si>
    <t>г. Архангельск, ул. Гагарина, д. 14, корп. 2</t>
  </si>
  <si>
    <t>г. Архангельск, ул. Карла Маркса, д. 24</t>
  </si>
  <si>
    <t>г. Архангельск, ул. Логинова, д. 23, корп. 1</t>
  </si>
  <si>
    <t>г. Архангельск, ул. Попова, д. 27</t>
  </si>
  <si>
    <t>г. Архангельск, ул. Попова, д. 29</t>
  </si>
  <si>
    <t>Итого по "Октябрьский территориальный округ городского округа «Город Архангельск»" -  8 МКД</t>
  </si>
  <si>
    <t>г. Архангельск, пр-кт. Ломоносова, д. 92</t>
  </si>
  <si>
    <t>г. Архангельск, пр-кт. Московский, д. 4, корп. 1</t>
  </si>
  <si>
    <t>г. Архангельск, пр-кт. Новгородский, д. 32, корп. 1</t>
  </si>
  <si>
    <t>г. Архангельск, пр-кт. Новгородский, д. 32, корп. 2</t>
  </si>
  <si>
    <t>г. Архангельск, пр-кт. Новгородский, д. 34</t>
  </si>
  <si>
    <t>г. Архангельск, пр-кт. Новгородский, д. 34, корп. 1</t>
  </si>
  <si>
    <t>г. Архангельск, ул. Карла Либкнехта, д. 18</t>
  </si>
  <si>
    <t>г. Архангельск, ул. Павла Усова, д. 23, корп. 1</t>
  </si>
  <si>
    <t>г. Архангельск, ул. Павла Усова, д. 23, корп. 2</t>
  </si>
  <si>
    <t>г. Архангельск, ул. Смольный Буян, д. 21</t>
  </si>
  <si>
    <t>г. Архангельск, ул. Смольный Буян, д. 23</t>
  </si>
  <si>
    <t>г. Архангельск, ул. Смольный Буян, д. 24, корп. 1</t>
  </si>
  <si>
    <t>г. Архангельск, ул. Тимме Я., д. 4, корп. 4</t>
  </si>
  <si>
    <t>Итого по "Ломоносовский территориальный округ городского округа «Город Архангельск»" -  13 МКД</t>
  </si>
  <si>
    <t>г. Архангельск, ул. Октябрят, д. 4</t>
  </si>
  <si>
    <t>г. Архангельск, ул. Октябрят, д. 4, корп. 1</t>
  </si>
  <si>
    <t>г. Архангельск, ул. Полины Осипенко, д. 5</t>
  </si>
  <si>
    <t>г. Архангельск, ул. Прокопия Галушина, д. 30, корп. 2</t>
  </si>
  <si>
    <t>г. Архангельск, ул. Федора Абрамова, д. 16, корп. 2</t>
  </si>
  <si>
    <t>г. Архангельск, ул. Федора Абрамова, д. 18</t>
  </si>
  <si>
    <t>г. Архангельск, ул. Федора Абрамова, д. 5</t>
  </si>
  <si>
    <t>Итого по "Территориальный округ Майская Горка городского округа «Город Архангельск»" -  7 МКД</t>
  </si>
  <si>
    <t>г. Архангельск, ул. Кононова И.Г., д. 2</t>
  </si>
  <si>
    <t>Итого по "Территориальный округ Варавино-Фактория городского округа «Город Архангельск»" -  1 МКД</t>
  </si>
  <si>
    <t>г. Архангельск, пр-кт. Никольский, д. 32, корп. 1</t>
  </si>
  <si>
    <t>г. Архангельск, ул. Краснофлотская, д. 5</t>
  </si>
  <si>
    <t>г. Архангельск, ул. Маяковского, д. 29</t>
  </si>
  <si>
    <t>г. Архангельск, ул. Полярная, д. 6</t>
  </si>
  <si>
    <t>г. Архангельск, ул. Советская, д. 15, корп. 1</t>
  </si>
  <si>
    <t>г. Архангельск, ул. Советская, д. 17</t>
  </si>
  <si>
    <t>Итого по "Соломбальский территориальный округ городского округа «Город Архангельск»" -  6 МКД</t>
  </si>
  <si>
    <t>г. Архангельск, ул. 40-летия Великой Победы, д. 6</t>
  </si>
  <si>
    <t>г. Архангельск, ул. 40-летия Великой Победы, д. 7</t>
  </si>
  <si>
    <t>г. Архангельск, ул. Ильича, д. 4</t>
  </si>
  <si>
    <t>Итого по городскому округу "Город Архангельск" количество МКД: 38</t>
  </si>
  <si>
    <t>Всего за 2026 год количество МКД: 38</t>
  </si>
  <si>
    <t>г. Архангельск, пр-кт. Дзержинского, д. 27</t>
  </si>
  <si>
    <t>г. Архангельск, пр-кт. Дзержинского, д. 29</t>
  </si>
  <si>
    <t>г. Архангельск, пр-кт. Новгородский, д. 155</t>
  </si>
  <si>
    <t>г. Архангельск, пр-кт. Советских космонавтов, д. 177</t>
  </si>
  <si>
    <t>г. Архангельск, ул. Воскресенская, д. 105, корп. 4</t>
  </si>
  <si>
    <t>г. Архангельск, ул. Воскресенская, д. 17</t>
  </si>
  <si>
    <t>г. Архангельск, ул. Гайдара, д. 54, корп. 1</t>
  </si>
  <si>
    <t>г. Архангельск, ул. Попова, д. 15</t>
  </si>
  <si>
    <t>г. Архангельск, ул. Попова, д. 24, корп. 1</t>
  </si>
  <si>
    <t>г. Архангельск, ул. Попова, д. 26</t>
  </si>
  <si>
    <t>г. Архангельск, ул. Садовая, д. 18</t>
  </si>
  <si>
    <t>г. Архангельск, ул. Садовая, д. 23</t>
  </si>
  <si>
    <t>г. Архангельск, ул. Тыко Вылки, д. 11</t>
  </si>
  <si>
    <t>г. Архангельск, пр-кт. Ломоносова, д. 13</t>
  </si>
  <si>
    <t>г. Архангельск, пр-кт. Ломоносова, д. 131</t>
  </si>
  <si>
    <t>г. Архангельск, пр-кт. Ломоносова, д. 64</t>
  </si>
  <si>
    <t>г. Архангельск, пр-кт. Ломоносова, д. 92, корп. 1</t>
  </si>
  <si>
    <t>г. Архангельск, пр-кт. Московский, д. 6, корп. 3</t>
  </si>
  <si>
    <t>г. Архангельск, пр-кт. Новгородский, д. 113</t>
  </si>
  <si>
    <t>г. Архангельск, пр-кт. Троицкий, д. 21</t>
  </si>
  <si>
    <t>г. Архангельск, ул. Воскресенская, д. 102</t>
  </si>
  <si>
    <t>г. Архангельск, ул. Воскресенская, д. 12</t>
  </si>
  <si>
    <t>г. Архангельск, ул. Выучейского, д. 16</t>
  </si>
  <si>
    <t>г. Архангельск, ул. Выучейского, д. 26, корп. 1</t>
  </si>
  <si>
    <t>г. Архангельск, ул. Выучейского, д. 30, корп. 1</t>
  </si>
  <si>
    <t>г. Архангельск, ул. Выучейского, д. 30, корп. 2</t>
  </si>
  <si>
    <t>г. Архангельск, ул. Выучейского, д. 32</t>
  </si>
  <si>
    <t>г. Архангельск, ул. Выучейского, д. 33</t>
  </si>
  <si>
    <t>г. Архангельск, ул. Карла Либкнехта, д. 18, корп. 2</t>
  </si>
  <si>
    <t>г. Архангельск, ул. Поморская, д. 15</t>
  </si>
  <si>
    <t>г. Архангельск, ул. Северодвинская, д. 11</t>
  </si>
  <si>
    <t>Итого по "Ломоносовский территориальный округ городского округа «Город Архангельск»" -  18 МКД</t>
  </si>
  <si>
    <t>г. Архангельск, пр-кт. Ленинградский, д. 111</t>
  </si>
  <si>
    <t>г. Архангельск, ул. Полины Осипенко, д. 20</t>
  </si>
  <si>
    <t>г. Архангельск, ул. Прокопия Галушина, д. 14</t>
  </si>
  <si>
    <t>г. Архангельск, ул. Прокопия Галушина, д. 19</t>
  </si>
  <si>
    <t>г. Архангельск, ул. Прокопия Галушина, д. 21</t>
  </si>
  <si>
    <t>г. Архангельск, ул. Прокопия Галушина, д. 23, корп. 1</t>
  </si>
  <si>
    <t>г. Архангельск, ул. Прокопия Галушина, д. 26, корп. 1</t>
  </si>
  <si>
    <t>г. Архангельск, ул. Прокопия Галушина, д. 28</t>
  </si>
  <si>
    <t>г. Архангельск, ул. Стрелковая, д. 26, корп. 2</t>
  </si>
  <si>
    <t>г. Архангельск, ул. Стрелковая, д. 26, корп. 3</t>
  </si>
  <si>
    <t>г. Архангельск, ул. Федора Абрамова, д. 7, корп. 1</t>
  </si>
  <si>
    <t>Итого по "Территориальный округ Майская Горка городского округа «Город Архангельск»" -  11 МКД</t>
  </si>
  <si>
    <t>г. Архангельск, пр-кт. Ленинградский, д. 356, корп. 3</t>
  </si>
  <si>
    <t>г. Архангельск, пр-кт. Ленинградский, д. 358, корп. 2</t>
  </si>
  <si>
    <t>г. Архангельск, ул. Воронина В.И., д. 15</t>
  </si>
  <si>
    <t>г. Архангельск, ул. Воронина В.И., д. 19</t>
  </si>
  <si>
    <t>г. Архангельск, ул. Русанова, д. 8</t>
  </si>
  <si>
    <t>Итого по "Территориальный округ Варавино-Фактория городского округа «Город Архангельск»" -  5 МКД</t>
  </si>
  <si>
    <t>г. Архангельск, ул. Адмиралтейская, д. 7, корп. 1</t>
  </si>
  <si>
    <t>г. Архангельск, ул. Валявкина, д. 15</t>
  </si>
  <si>
    <t>г. Архангельск, ул. Маяковского, д. 25</t>
  </si>
  <si>
    <t>г. Архангельск, ул. Советская, д. 11, корп. 1</t>
  </si>
  <si>
    <t>г. Архангельск, ул. Терехина, д. 6</t>
  </si>
  <si>
    <t>г. Архангельск, ул. Менделеева, д. 14, корп. 1</t>
  </si>
  <si>
    <t>Итого по "Маймаксанский территориальный округ городского округа «Город Архангельск»" -  1 МКД</t>
  </si>
  <si>
    <t>55</t>
  </si>
  <si>
    <t>г. Архангельск, ул. Партизанская, д. 54</t>
  </si>
  <si>
    <t>г. Новодвинск, ул. 50-летия Октября, д. 47</t>
  </si>
  <si>
    <t>Итого по городскому округу Архангельской области "Город Новодвинск" количество МКД: 1</t>
  </si>
  <si>
    <t>Муниципальный округ "Город Северодвинск"</t>
  </si>
  <si>
    <t>г. Северодвинск, пр-кт. Морской, д. 89</t>
  </si>
  <si>
    <t>Итого по муниципальному округу Архангельской области "Город Северодвинск" количество МКД: 1</t>
  </si>
  <si>
    <t>Бет./камен.</t>
  </si>
  <si>
    <t>Ремонт внутридомовых инженерных системы водоотведения</t>
  </si>
  <si>
    <t>г. Архангельск, ул. Свободы, д. 27</t>
  </si>
  <si>
    <t>Итого по "Октябрьский территориальный округ городского округа «Город Архангельск»" -  2 МКД</t>
  </si>
  <si>
    <t>г. Архангельск, ул. Выучейского, д. 14</t>
  </si>
  <si>
    <t>Итого по Ломоносовскому территориальному округу количество МКД: 1</t>
  </si>
  <si>
    <t>г. Архангельск, пр-кт. Ленинградский, д. 271</t>
  </si>
  <si>
    <t>г. Архангельск, ул. Кировская, д. 23</t>
  </si>
  <si>
    <t>Итого по городскому округу "Город Архангельск" количество МКД: 5</t>
  </si>
  <si>
    <t>р-н. Котласский, г. Котлас, пр-кт. Мира, д. 41</t>
  </si>
  <si>
    <t>р-н. Котласский, г. Котлас, ул. Герцена, д. 16А</t>
  </si>
  <si>
    <t>р-н. Котласский, г. Котлас, ул. Кедрова, д. 11а</t>
  </si>
  <si>
    <t>р-н. Котласский, г. Котлас, ул. Кедрова, д. 5</t>
  </si>
  <si>
    <t>р-н. Котласский, г. Котлас, ул. Кирова, д. 71</t>
  </si>
  <si>
    <t>р-н. Котласский, г. Котлас, ул. С.-Щедрина, д. 15</t>
  </si>
  <si>
    <t>Итого по городскому округу  Архангельской области "Котлас" количество МКД: 6</t>
  </si>
  <si>
    <t>Городской округ Архангельской области «Северодвинск»</t>
  </si>
  <si>
    <t>г. Северодвинск, ул. Юбилейная, д. 39</t>
  </si>
  <si>
    <t>12-13</t>
  </si>
  <si>
    <t>Итого по муниципальному округу  Архангельской области "Город Северодвинск" количество МКД: 1</t>
  </si>
  <si>
    <t>р-н. Коношский, рп. Коноша, пр-кт. Октябрьский, д. 88</t>
  </si>
  <si>
    <t>р-н. Коношский, рп. Коноша, ул. Советская, д. 118</t>
  </si>
  <si>
    <t>р-н. Коношский, рп. Коноша, ул. Театральная, д. 19</t>
  </si>
  <si>
    <t>Итого по Коношскому муниципальному району Архангельской области количество МКД количество МКД: 3</t>
  </si>
  <si>
    <t>р-н. Няндомский, г. Няндома, пер. Клубный, д. 20</t>
  </si>
  <si>
    <t>р-н. Няндомский, г. Няндома, ул. 60 лет Октября, д. 24</t>
  </si>
  <si>
    <t>р-н. Няндомский, г. Няндома, ул. Леваневского, д. 19</t>
  </si>
  <si>
    <t>р-н. Няндомский, г. Няндома, ул. Леваневского, д. 49</t>
  </si>
  <si>
    <t>р-н. Няндомский, г. Няндома, ул. Леваневского, д. 66</t>
  </si>
  <si>
    <t>р-н. Няндомский, г. Няндома, ул. Ленина, д. 44</t>
  </si>
  <si>
    <t>р-н. Няндомский, г. Няндома, ул. Ленина, д. 48</t>
  </si>
  <si>
    <t>р-н. Няндомский, г. Няндома, ул. Строителей, д. 14</t>
  </si>
  <si>
    <t>р-н. Няндомский, г. Няндома, ул. Строителей, д. 20</t>
  </si>
  <si>
    <t>р-н. Няндомский, г. Няндома, ул. Урицкого, д. 28</t>
  </si>
  <si>
    <t>Итого по Няндомскому муниципальному округу Архангельской области количество МКД: 10</t>
  </si>
  <si>
    <t>р-н. Плесецкий, рп. Савинский, пер. Российский, д. 1</t>
  </si>
  <si>
    <t>Итого по Плесецкому муниципальному округу Архангельской области количество МКД: 1</t>
  </si>
  <si>
    <t>р-н. Приморский, п. Талаги, д. 26</t>
  </si>
  <si>
    <t>III. РЕЗЕРВНЫЙ ПЕРЕЧЕНЬ МКД, формирующих фонды капитального ремонта на счете регионального оператора</t>
  </si>
  <si>
    <t>г. Архангельск, ул. Химиков, д. 21</t>
  </si>
  <si>
    <t>Итого по "Северный территориальный округ  городского округа «Город Архангельск»" - 1 МКД</t>
  </si>
  <si>
    <t>г. Коряжма, ул. Архангельская, д. 5Б</t>
  </si>
  <si>
    <t>р-н. Котласский, г. Котлас, ул. Гагарина, д. 41</t>
  </si>
  <si>
    <t>р-н. Котласский, г. Котлас, ул. Правды, д. 26А</t>
  </si>
  <si>
    <t>р-н. Котласский, г. Котлас, ул. Ушакова, д. 10</t>
  </si>
  <si>
    <t>г. Новодвинск, ул. 3-ей Пятилетки, д. 21</t>
  </si>
  <si>
    <t>г. Новодвинск, ул. 3-ей Пятилетки, д. 23</t>
  </si>
  <si>
    <t>г. Новодвинск, ул. 3-ей Пятилетки, д. 25</t>
  </si>
  <si>
    <t>г. Новодвинск, ул. 3-ей Пятилетки, д. 29</t>
  </si>
  <si>
    <t>г. Новодвинск, ул. 3-ей Пятилетки, д. 29, корп. 2</t>
  </si>
  <si>
    <t>г. Новодвинск, ул. 3-ей Пятилетки, д. 32</t>
  </si>
  <si>
    <t>г. Новодвинск, ул. Ворошилова, д. 22</t>
  </si>
  <si>
    <t>г. Новодвинск, ул. Димитрова, д. 2</t>
  </si>
  <si>
    <t>г. Новодвинск, ул. Димитрова, д. 4</t>
  </si>
  <si>
    <t>г. Новодвинск, ул. Димитрова, д. 6</t>
  </si>
  <si>
    <t>г. Новодвинск, ул. Первомайская, д. 1</t>
  </si>
  <si>
    <t>г. Новодвинск, ул. Первомайская, д. 2</t>
  </si>
  <si>
    <t>г. Новодвинск, ул. Первомайская, д. 4</t>
  </si>
  <si>
    <t>г. Новодвинск, ул. Первомайская, д. 9</t>
  </si>
  <si>
    <t>г. Новодвинск, ул. Солнечная, д. 3</t>
  </si>
  <si>
    <t>г. Новодвинск, ул. Солнечная, д. 5</t>
  </si>
  <si>
    <t>г. Мирный, ул. Овчинникова, д. 26</t>
  </si>
  <si>
    <t>г. Северодвинск, б-р. Приморский, д. 12</t>
  </si>
  <si>
    <t>г. Северодвинск, б-р. Приморский, д. 16</t>
  </si>
  <si>
    <t>г. Северодвинск, б-р. Приморский, д. 24</t>
  </si>
  <si>
    <t>г. Северодвинск, пр-кт. Бутомы, д. 11</t>
  </si>
  <si>
    <t>г. Северодвинск, пр-кт. Бутомы, д. 13</t>
  </si>
  <si>
    <t>г. Северодвинск, пр-кт. Морской, д. 13</t>
  </si>
  <si>
    <t>г. Северодвинск, ул. Индустриальная, д. 52</t>
  </si>
  <si>
    <t>г. Северодвинск, ул. Капитана Воронина, д. 2</t>
  </si>
  <si>
    <t>г. Северодвинск, ул. Карла Маркса, д. 26</t>
  </si>
  <si>
    <t>г. Северодвинск, ул. Коновалова, д. 1</t>
  </si>
  <si>
    <t>г. Северодвинск, ул. Коновалова, д. 20</t>
  </si>
  <si>
    <t>г. Северодвинск, ул. Северная, д. 10</t>
  </si>
  <si>
    <t>г. Северодвинск, ул. Северная, д. 9</t>
  </si>
  <si>
    <t>г. Северодвинск, ул. Чехова, д. 18</t>
  </si>
  <si>
    <t>г. Северодвинск, ул. Южная, д. 144</t>
  </si>
  <si>
    <t>р-н. Вельский, г. Вельск, ул. Гайдара, д. 16</t>
  </si>
  <si>
    <t>р-н. Вельский, г. Вельск, ул. Гайдара, д. 18г</t>
  </si>
  <si>
    <t>р-н. Вельский, г. Вельск, ул. Гайдара, д. 24а</t>
  </si>
  <si>
    <t>р-н. Вельский, г. Вельск, ул. Дзержинского, д. 199</t>
  </si>
  <si>
    <t>р-н. Вельский, г. Вельск, ул. Набережная, д. 45</t>
  </si>
  <si>
    <t>р-н. Вельский, г. Вельск, ул. Октябрьская, д. 46</t>
  </si>
  <si>
    <t>р-н. Вельский, г. Вельск, ул. Попова, д. 2, корп. б</t>
  </si>
  <si>
    <t>р-н. Вельский, г. Вельск, ул. Фефилова, д. 41</t>
  </si>
  <si>
    <t>р-н. Вельский, д. Горка-Муравьевская, ул. 70 лет Октября, д. 13</t>
  </si>
  <si>
    <t>р-н. Вельский, д. Горка-Муравьевская, ул. 70 лет Октября, д. 17</t>
  </si>
  <si>
    <t>р-н. Вельский, д. Горка-Муравьевская, ул. Школьная, д. 4</t>
  </si>
  <si>
    <t>р-н. Вельский, д. Лукинская, ул. Луговая, д. 5</t>
  </si>
  <si>
    <t>р-н. Вельский, д. Теребино, ул. Романа Велицкого, д. 5</t>
  </si>
  <si>
    <t>р-н. Вельский, п. Тегрозеро, ул. Мира, д. 4</t>
  </si>
  <si>
    <t>р-н. Вельский, п. Тегрозеро, ул. Мира, д. 5</t>
  </si>
  <si>
    <t>р-н. Вельский, п. Хозьмино, ул. Дроздова, д. 2</t>
  </si>
  <si>
    <t>р-н. Вельский, рп. Кулой, ул. Мира, д. 12</t>
  </si>
  <si>
    <t>р-н. Вельский, рп. Кулой, ул. Новая, д. 11А</t>
  </si>
  <si>
    <t>р-н. Вельский, рп. Кулой, ул. Победы, д. 24</t>
  </si>
  <si>
    <t>р-н. Вельский, с. Пежма, ул. Советская, д. 5</t>
  </si>
  <si>
    <t>р-н. Вельский, с. Пежма, ул. Советская, д. 6</t>
  </si>
  <si>
    <t>р-н. Верхнетоемский, с. Вознесенское, д. 79</t>
  </si>
  <si>
    <t>р-н. Верхнетоемский, с. Вознесенское, д. 80</t>
  </si>
  <si>
    <t>р-н. Вилегодский, с. Ильинско-Подомское, ул. Комсомольская, д. 19</t>
  </si>
  <si>
    <t>р-н. Виноградовский, п. Березник, пер. Новый, д. 11</t>
  </si>
  <si>
    <t>р-н. Виноградовский, п. Березник, ул. Мира, д. 11</t>
  </si>
  <si>
    <t>р-н. Виноградовский, п. Березник, ул. Нагорная, д. 8</t>
  </si>
  <si>
    <t>р-н. Виноградовский, п. Березник, ул. П.Виноградова, д. 165</t>
  </si>
  <si>
    <t>р-н. Виноградовский, п. Березник, ул. П.Виноградова, д. 22</t>
  </si>
  <si>
    <t>р-н. Виноградовский, п. Березник, ул. Р.Куликова, д. 59</t>
  </si>
  <si>
    <t>р-н. Виноградовский, п. Березник, ул. Р.Куликова, д. 70</t>
  </si>
  <si>
    <t>р-н. Виноградовский, п. Березник, ул. Хаджи-Мурата, д. 21А</t>
  </si>
  <si>
    <t>р-н. Виноградовский, п. Березник, ул. Хаджи-Мурата, д. 38А</t>
  </si>
  <si>
    <t>р-н. Каргопольский, г. Каргополь, пр-кт. Октябрьский, д. 106а</t>
  </si>
  <si>
    <t>р-н. Каргопольский, г. Каргополь, ул. Калинина, д. 4</t>
  </si>
  <si>
    <t>р-н. Коношский, п. Вересово, ул. Станционная, д. 11</t>
  </si>
  <si>
    <t>р-н. Коношский, п. Ерцево, ул. Звездная, д. 2</t>
  </si>
  <si>
    <t>р-н. Коношский, рп. Коноша, ул. Молодежная, д. 16</t>
  </si>
  <si>
    <t>р-н. Коношский, рп. Коноша, ул. Солнечная, д. 3</t>
  </si>
  <si>
    <t>р-н. Котласский, рп. Шипицыно, ул. Ломоносова, д. 40, корп. 2</t>
  </si>
  <si>
    <t>р-н. Красноборский, с. Верхняя Уфтюга, ул. Школьная, д. 7</t>
  </si>
  <si>
    <t>р-н. Красноборский, с. Черевково, ул. Пономарева, д. 9</t>
  </si>
  <si>
    <t>Итого по Красноборскому муниципальному округу Архангельской области количество МКД: 2</t>
  </si>
  <si>
    <t>р-н. Ленский, рп. Урдома, пер. Паламышский, д. 13</t>
  </si>
  <si>
    <t>р-н. Ленский, с. Яренск, ул. Красных Партизан, д. 33</t>
  </si>
  <si>
    <t>р-н. Ленский, с. Яренск, ул. Трудовая, д. 25А</t>
  </si>
  <si>
    <t>р-н. Ленский, с. Яренск, ул. Трудовая, д. 8</t>
  </si>
  <si>
    <t>р-н. Лешуконский, с. Лешуконское, пер. Спортивный, д. 18а</t>
  </si>
  <si>
    <t>р-н. Мезенский, г. Мезень, пр-кт. Канинский, д. 49, корп. А</t>
  </si>
  <si>
    <t>р-н. Мезенский, г. Мезень, пр-кт. Ломоносова, д. 50</t>
  </si>
  <si>
    <t>р-н. Мезенский, г. Мезень, ул. Северная, д. 3</t>
  </si>
  <si>
    <t>р-н. Мезенский, рп. Каменка, ул. Комарова, д. 16, корп. В</t>
  </si>
  <si>
    <t>р-н. Мезенский, рп. Каменка, ул. Мезенская, д. 36</t>
  </si>
  <si>
    <t>р-н. Няндомский, г. Няндома, мкр. Каргополь-2, ул. Спортивная, д. 13</t>
  </si>
  <si>
    <t>р-н. Няндомский, г. Няндома, ул. Индустриальная, д. 4б</t>
  </si>
  <si>
    <t>р-н. Няндомский, г. Няндома, ул. Строителей, д. 18а</t>
  </si>
  <si>
    <t>р-н. Онежский, п. Золотуха, ул. Новая, д. 8</t>
  </si>
  <si>
    <t>р-н. Онежский, п. Покровское, ул. Усачева, д. 23</t>
  </si>
  <si>
    <t>р-н. Пинежский, с. Карпогоры, ул. Комсомольская, д. 8</t>
  </si>
  <si>
    <t>р-н. Плесецкий, рп. Обозерский, ул. Северная, д. 35</t>
  </si>
  <si>
    <t>р-н. Плесецкий, рп. Плесецк, ул. Индустриальная, д. 2б</t>
  </si>
  <si>
    <t>р-н. Плесецкий, рп. Савинский, ул. 40 лет Победы, д. 15</t>
  </si>
  <si>
    <t>р-н. Плесецкий, рп. Савинский, ул. Октябрьская, д. 11</t>
  </si>
  <si>
    <t>р-н. Плесецкий, рп. Савинский, ул. Октябрьская, д. 15</t>
  </si>
  <si>
    <t>р-н. Устьянский, рп. Октябрьский, ул. Восточная, д. 41</t>
  </si>
  <si>
    <t>р-н. Устьянский, рп. Октябрьский, ул. Комсомольская, д. 16</t>
  </si>
  <si>
    <t>р-н. Устьянский, рп. Октябрьский, ул. Комсомольская, д. 18</t>
  </si>
  <si>
    <t>р-н. Устьянский, рп. Октябрьский, ул. Ленина, д. 26</t>
  </si>
  <si>
    <t>р-н. Устьянский, рп. Октябрьский, ул. Победы, д. 6</t>
  </si>
  <si>
    <t>р-н. Устьянский, рп. Октябрьский, ул. Победы, д. 8</t>
  </si>
  <si>
    <t>р-н. Устьянский, рп. Октябрьский, ул. Советская, д. 7</t>
  </si>
  <si>
    <t>р-н. Устьянский, с. Шангалы, ул. Первомайская, д. 28а</t>
  </si>
  <si>
    <t>р-н. Холмогорский, д. Копачево, д. 65</t>
  </si>
  <si>
    <t>р-н. Холмогорский, д. Копачево, д. 75</t>
  </si>
  <si>
    <t>р-н. Холмогорский, п. Белогорский, ул. Речная, д. 21</t>
  </si>
  <si>
    <t>р-н. Холмогорский, п. Белогорский, ул. Речная, д. 5</t>
  </si>
  <si>
    <t>р-н. Холмогорский, п. Двинской, ул. Лесная, д. 78</t>
  </si>
  <si>
    <t>Арболит</t>
  </si>
  <si>
    <t>р-н. Холмогорский, п. Двинской, ул. Лесная, д. 79</t>
  </si>
  <si>
    <t>р-н. Холмогорский, п. Луковецкий, ул. Северная, д. 8</t>
  </si>
  <si>
    <t>р-н. Холмогорский, п. Луковецкий, ул. Советская, д. 1</t>
  </si>
  <si>
    <t>Итого по Холмогорскому муниципальному округу Архангельской области количество МКД: 8</t>
  </si>
  <si>
    <t>р-н. Шенкурский, г. Шенкурск, ул. Детгородок, д. 12, корп. б</t>
  </si>
  <si>
    <t>р-н. Шенкурский, г. Шенкурск, ул. К.Либкнехта, д. 32</t>
  </si>
  <si>
    <t>р-н. Шенкурский, г. Шенкурск, ул. Ломоносова, д. 26</t>
  </si>
  <si>
    <t>р-н. Шенкурский, г. Шенкурск, ул. Ломоносова, д. 60</t>
  </si>
  <si>
    <t>р-н. Шенкурский, г. Шенкурск, ул. Мира, д. 15, корп. а</t>
  </si>
  <si>
    <t>р-н. Шенкурский, г. Шенкурск, ул. Пластинина, д. 14</t>
  </si>
  <si>
    <t>р-н. Шенкурский, г. Шенкурск, ул. Садовая, д. 8</t>
  </si>
  <si>
    <t>р-н. Шенкурский, г. Шенкурск, ул. Семакова, д. 17</t>
  </si>
  <si>
    <t>р-н. Шенкурский, г. Шенкурск, ул. Х.Мурата, д. 61, корп. а</t>
  </si>
  <si>
    <t>р-н. Шенкурский, д. Бобыкинская, ул. 50 лет МТС, д. 9, корп. а</t>
  </si>
  <si>
    <t>р-н. Шенкурский, д. Никифоровская, ул. Молодежная, д. 3</t>
  </si>
  <si>
    <t>Итого по "Маймаксанский территориальный округ городского округа «Город Архангельск»" -  4 МКД</t>
  </si>
  <si>
    <t>г. Коряжма, пр-кт. Ленина, д. 11</t>
  </si>
  <si>
    <t>г. Коряжма, ул. Имени Дыбцына, д. 2</t>
  </si>
  <si>
    <t>г. Коряжма, ул. Имени М.Х.Сафьяна, д. 15</t>
  </si>
  <si>
    <t>р-н. Котласский, г. Котлас, ул. Виноградова, д. 16</t>
  </si>
  <si>
    <t>р-н. Котласский, г. Котлас, ул. Володарского, д. 114</t>
  </si>
  <si>
    <t>р-н. Котласский, г. Котлас, ул. Володарского, д. 4</t>
  </si>
  <si>
    <t>р-н. Котласский, г. Котлас, ул. Герцена, д. 48</t>
  </si>
  <si>
    <t>р-н. Котласский, г. Котлас, ул. Конституции, д. 13</t>
  </si>
  <si>
    <t>р-н. Котласский, г. Котлас, ул. Мелентьева, д. 16</t>
  </si>
  <si>
    <t>г. Новодвинск, ул. Уборевича, д. 30, корп. 1</t>
  </si>
  <si>
    <t>г. Новодвинск, ул. Уборевича, д. 38</t>
  </si>
  <si>
    <t>г. Мирный, ул. Гагарина, д. 11</t>
  </si>
  <si>
    <t>г. Мирный, ул. Неделина, д. 6</t>
  </si>
  <si>
    <t>г. Мирный, ул. Циргвава, д. 7</t>
  </si>
  <si>
    <t>г. Северодвинск, пр-кт. Ленина, д. 11</t>
  </si>
  <si>
    <t>г. Северодвинск, пр-кт. Ленина, д. 1/31</t>
  </si>
  <si>
    <t>г. Северодвинск, пр-кт. Ленина, д. 15/50</t>
  </si>
  <si>
    <t>г. Северодвинск, пр-кт. Ленина, д. 2/33</t>
  </si>
  <si>
    <t>г. Северодвинск, пр-кт. Ленина, д. 48/102</t>
  </si>
  <si>
    <t>г. Северодвинск, пр-кт. Ленина, д. 6/34</t>
  </si>
  <si>
    <t>г. Северодвинск, пр-кт. Ленина, д. 8/49</t>
  </si>
  <si>
    <t>г. Северодвинск, пр-кт. Победы, д. 53</t>
  </si>
  <si>
    <t>г. Северодвинск, пр-кт. Труда, д. 27</t>
  </si>
  <si>
    <t>г. Северодвинск, пр-кт. Труда, д. 30</t>
  </si>
  <si>
    <t>г. Северодвинск, пр-кт. Труда, д. 31</t>
  </si>
  <si>
    <t>г. Северодвинск, пр-кт. Труда, д. 32</t>
  </si>
  <si>
    <t>г. Северодвинск, пр-кт. Труда, д. 33</t>
  </si>
  <si>
    <t>г. Северодвинск, пр-кт. Труда, д. 34</t>
  </si>
  <si>
    <t>г. Северодвинск, пр-кт. Труда, д. 36</t>
  </si>
  <si>
    <t>г. Северодвинск, пр-кт. Труда, д. 44</t>
  </si>
  <si>
    <t>г. Северодвинск, ул. Индустриальная, д. 49/24</t>
  </si>
  <si>
    <t>г. Северодвинск, ул. Капитана Воронина, д. 31</t>
  </si>
  <si>
    <t>г. Северодвинск, ул. Капитана Воронина, д. 4</t>
  </si>
  <si>
    <t>г. Северодвинск, ул. Карла Маркса, д. 11</t>
  </si>
  <si>
    <t>г. Северодвинск, ул. Карла Маркса, д. 16</t>
  </si>
  <si>
    <t>г. Северодвинск, ул. Карла Маркса, д. 19/15</t>
  </si>
  <si>
    <t>г. Северодвинск, ул. Карла Маркса, д. 23</t>
  </si>
  <si>
    <t>г. Северодвинск, ул. Карла Маркса, д. 25</t>
  </si>
  <si>
    <t>г. Северодвинск, ул. Карла Маркса, д. 8</t>
  </si>
  <si>
    <t>г. Северодвинск, ул. Ломоносова, д. 78</t>
  </si>
  <si>
    <t>г. Северодвинск, ул. Ломоносова, д. 80</t>
  </si>
  <si>
    <t>г. Северодвинск, ул. Ломоносова, д. 86</t>
  </si>
  <si>
    <t>г. Северодвинск, ул. Мира, д. 16</t>
  </si>
  <si>
    <t>г. Северодвинск, ул. Первомайская, д. 11</t>
  </si>
  <si>
    <t>г. Северодвинск, ул. Первомайская, д. 17/2Б</t>
  </si>
  <si>
    <t>г. Северодвинск, ул. Первомайская, д. 25</t>
  </si>
  <si>
    <t>56</t>
  </si>
  <si>
    <t>г. Северодвинск, ул. Первомайская, д. 56</t>
  </si>
  <si>
    <t>г. Северодвинск, ул. Первомайская, д. 57</t>
  </si>
  <si>
    <t>г. Северодвинск, ул. Первомайская, д. 62</t>
  </si>
  <si>
    <t>г. Северодвинск, ул. Плюснина, д. 3</t>
  </si>
  <si>
    <t>63</t>
  </si>
  <si>
    <t>г. Северодвинск, ул. Серго Орджоникидзе, д. 20</t>
  </si>
  <si>
    <t>65</t>
  </si>
  <si>
    <t>г. Северодвинск, ул. Торцева, д. 8/13</t>
  </si>
  <si>
    <t>г. Северодвинск, ул. Тургенева, д. 7</t>
  </si>
  <si>
    <t>р-н. Вельский, г. Вельск, ул. Заречная, д. 8</t>
  </si>
  <si>
    <t>р-н. Вельский, с. Пежма, ул. Центральная, д. 1Б</t>
  </si>
  <si>
    <t>Итого по Верхнетоемскому муниципальному округу Архангельской области количествао МКД: 3</t>
  </si>
  <si>
    <t>р-н. Ленский, с. Яренск, ул. Октябрьская, д. 7</t>
  </si>
  <si>
    <t>р-н. Лешуконский, с. Лешуконское, пер. Юбилейный, д. 2</t>
  </si>
  <si>
    <t>Итого по Мезенскому муниципальному округу Архангельской области количество МКД: 3</t>
  </si>
  <si>
    <t>р-н. Няндомский, г. Няндома, мкр. Каргополь-2, ул. Гагарина, д. 11</t>
  </si>
  <si>
    <t>р-н. Няндомский, г. Няндома, мкр. Каргополь-2, ул. Гагарина, д. 5</t>
  </si>
  <si>
    <t>р-н. Няндомский, г. Няндома, мкр. Каргополь-2, ул. Спортивная, д. 6</t>
  </si>
  <si>
    <t>р-н. Няндомский, г. Няндома, мкр. Каргополь-2, ул. Чкалова, д. 2</t>
  </si>
  <si>
    <t>Итого по Няндомскому муниципальному округу Архангельской области количество МКД: 6</t>
  </si>
  <si>
    <t>р-н. Онежский, рп. Малошуйка, ул. Ленина, д. 99</t>
  </si>
  <si>
    <t>Итого по Онежскому муниципальному округу Архангельской области количество МКД:  6</t>
  </si>
  <si>
    <t>р-н. Пинежский, п. Пинега, ул. Набережная, д. 21</t>
  </si>
  <si>
    <t>р-н. Пинежский, п. Пинега, ул. Первомайская, д. 125</t>
  </si>
  <si>
    <t>р-н. Пинежский, с. Карпогоры, ул. Ленина, д. 37а</t>
  </si>
  <si>
    <t>Итого по Пинежскому муниципальному округу Архангельской области количество МКД: 6</t>
  </si>
  <si>
    <t>р-н. Плесецкий, рп. Савинский, ул. Цементников, д. 11</t>
  </si>
  <si>
    <t>р-н. Приморский, п. Соловецкий, ул. Заозерная, д. 11</t>
  </si>
  <si>
    <t>р-н. Приморский, п. Соловецкий, ул. Заозерная, д. 14</t>
  </si>
  <si>
    <t>р-н. Приморский, п. Соловецкий, ул. Заозерная, д. 15</t>
  </si>
  <si>
    <t>р-н. Приморский, п. Соловецкий, ул. Заозерная, д. 16</t>
  </si>
  <si>
    <t>р-н. Приморский, п. Соловецкий, ул. Приморская, д. 1</t>
  </si>
  <si>
    <t>р-н. Приморский, п. Соловецкий, ул. Приморская, д. 18</t>
  </si>
  <si>
    <t>р-н. Приморский, п. Соловецкий, ул. Приморская, д. 18, корп. 1</t>
  </si>
  <si>
    <t>р-н. Приморский, п. Соловецкий, ул. Приморская, д. 2</t>
  </si>
  <si>
    <t>р-н. Приморский, п. Соловецкий, ул. Приморская, д. 20</t>
  </si>
  <si>
    <t>р-н. Приморский, п. Соловецкий, ул. Приморская, д. 3</t>
  </si>
  <si>
    <t>р-н. Приморский, п. Соловецкий, ул. Приморская, д. 6</t>
  </si>
  <si>
    <t>р-н. Приморский, п. Соловецкий, ул. Приморская, д. 8</t>
  </si>
  <si>
    <t>р-н. Приморский, п. Соловецкий, ул. Северная, д. 17</t>
  </si>
  <si>
    <t>р-н. Приморский, п. Соловецкий, ул. Северная, д. 18</t>
  </si>
  <si>
    <t>р-н. Приморский, п. Соловецкий, ул. Северная, д. 18, корп. 1</t>
  </si>
  <si>
    <t>р-н. Приморский, п. Соловецкий, ул. Северная, д. 23</t>
  </si>
  <si>
    <t>р-н. Приморский, п. Соловецкий, ул. Сивко, д. 3</t>
  </si>
  <si>
    <t>Итого по Приморскому муниципальному округу Архангельской области количество МКД: 20</t>
  </si>
  <si>
    <t>р-н. Шенкурский, г. Шенкурск, ул. Ломоносова, д. 14</t>
  </si>
  <si>
    <t>р-н. Шенкурский, г. Шенкурск, ул. Мира, д. 12</t>
  </si>
  <si>
    <t>г. Архангельск, ул. Красных маршалов, д. 25</t>
  </si>
  <si>
    <t>Итого по "Северный территориальный округ городского округа «Город Архангельск»" - 2 МКД</t>
  </si>
  <si>
    <t>г. Архангельск, п. Турдеевск, ул. Таежная, д. 16</t>
  </si>
  <si>
    <t>Итого по "Исакогорский территориальный округ городского округа «Город Архангельск»" -  1 МКД</t>
  </si>
  <si>
    <t>Итого по городскому округу "Город Архангельск" количество МКД: 16</t>
  </si>
  <si>
    <t>г. Мирный, ул. Ленина, д. 57</t>
  </si>
  <si>
    <t>г. Северодвинск, пр-кт. Ленина, д. 4А</t>
  </si>
  <si>
    <t>г. Северодвинск, пр-кт. Труда, д. 35</t>
  </si>
  <si>
    <t>г. Северодвинск, пр-кт. Труда, д. 38</t>
  </si>
  <si>
    <t>г. Северодвинск, ул. Ломоносова, д. 14</t>
  </si>
  <si>
    <t>г. Северодвинск, ул. Ломоносова, д. 68</t>
  </si>
  <si>
    <t>г. Северодвинск, ул. Ломоносова, д. 74</t>
  </si>
  <si>
    <t>г. Северодвинск, ул. Первомайская, д. 1/2Д</t>
  </si>
  <si>
    <t>г. Северодвинск, ул. Пионерская, д. 31</t>
  </si>
  <si>
    <t>Итого по муниципальному округу Архангельской области "Город Северодвинск" количество МКД: 43</t>
  </si>
  <si>
    <t xml:space="preserve">Итого по городскму округу Архангельской области « Мирный» количество МКД: 5 </t>
  </si>
  <si>
    <t xml:space="preserve">Итого по городскму округу Архангельской области « Город Новодвинск» количество МКД: 9 </t>
  </si>
  <si>
    <t>г. Архангельск, ул. Северодвинская, д. 74, корп. 1</t>
  </si>
  <si>
    <t>Итого по "Ломоносовский территориальный округ городского округа «Город Архангельск»" - 1 МКД</t>
  </si>
  <si>
    <t>г. Архангельск, ул. Целлюлозная, д. 14</t>
  </si>
  <si>
    <t>г. Архангельск, ул. Путейцев, д. 2</t>
  </si>
  <si>
    <t>Итого по "Исакогорский территориальный округ городского округа «Город Архангельск»" - 3 МКД</t>
  </si>
  <si>
    <t>Итого по городскому округу Архангельской области " Мирный" количество МКД: 3</t>
  </si>
  <si>
    <t>г. Северодвинск, пр-кт. Беломорский, д. 20</t>
  </si>
  <si>
    <t>г. Северодвинск, ул. Торцева, д. 38</t>
  </si>
  <si>
    <t>г. Северодвинск, ул. Торцева, д. 38А</t>
  </si>
  <si>
    <t>г. Северодвинск, ул. Торцева, д. 40/5</t>
  </si>
  <si>
    <t>г. Северодвинск, ул. Торцева, д. 51</t>
  </si>
  <si>
    <t>г. Северодвинск, ул. Торцева, д. 53</t>
  </si>
  <si>
    <t>г. Северодвинск, ул. Торцева, д. 57/1</t>
  </si>
  <si>
    <t>г. Северодвинск, ул. Торцева, д. 73</t>
  </si>
  <si>
    <t>г. Северодвинск, ул. Торцева, д. 75</t>
  </si>
  <si>
    <t>г. Северодвинск, ул. Торцева, д. 77</t>
  </si>
  <si>
    <t>Итого по муниципальному округу Архангельской области "Город Северодвинск" количество МКД: 54</t>
  </si>
  <si>
    <t>Итого по Онежскому муниципальному округу Архангельской области количество МКД: 2</t>
  </si>
  <si>
    <t>р-н. Холмогорский, п. Белогорский, ул. Речная, д. 23</t>
  </si>
  <si>
    <t>Итого по Холмогорскому муниципальному округу Архангельской области количество МКД: 2</t>
  </si>
  <si>
    <t>Всего за 2028 год количество МКД: 142</t>
  </si>
  <si>
    <t>за счет иных источников финансирования</t>
  </si>
  <si>
    <t>г. Архангельск, пр-кт. Ломоносова, д. 183, корп. 4</t>
  </si>
  <si>
    <t>г. Архангельск, пр-кт. Ломоносова, д. 200</t>
  </si>
  <si>
    <t>г. Архангельск, ул. КЛДК, д. 101</t>
  </si>
  <si>
    <t>г. Архангельск, ул. КЛДК, д. 82, корп. 1</t>
  </si>
  <si>
    <t>г. Архангельск, ул. Федота Шубина, д. 42, корп. 1</t>
  </si>
  <si>
    <t>г. Архангельск, пр-кт. Ленинградский, д. 1</t>
  </si>
  <si>
    <t>г. Архангельск, пр-кт. Новгородский, д. 48</t>
  </si>
  <si>
    <t>г. Архангельск, ул. Володарского, д. 10</t>
  </si>
  <si>
    <t>г. Архангельск, ул. Володарского, д. 19</t>
  </si>
  <si>
    <t>г. Архангельск, ул. Воскресенская, д. 110</t>
  </si>
  <si>
    <t>г. Архангельск, ул. Розы Люксембург, д. 65</t>
  </si>
  <si>
    <t>г. Архангельск, ул. Романа Куликова, д. 3, корп. 1</t>
  </si>
  <si>
    <t>г. Архангельск, наб. Северной Двины, д. 12</t>
  </si>
  <si>
    <t>г. Архангельск, ул. Серафимовича, д. 9</t>
  </si>
  <si>
    <t>Итого по "Ломоносовский территориальный округ городского округа «Город Архангельск»" - 9 МКД</t>
  </si>
  <si>
    <t>г. Архангельск, ул. Дружбы, д. 21</t>
  </si>
  <si>
    <t>г. Архангельск, ул. Прокопия Галушина, д. 28, корп. 3</t>
  </si>
  <si>
    <t>г. Архангельск, ул. Федора Абрамова, д. 9</t>
  </si>
  <si>
    <t>г. Архангельск, ул. Чкалова, д. 16</t>
  </si>
  <si>
    <t>Итого по "Территориальный округ Майская Горка городского округа «Город Архангельск»" - 4 МКД</t>
  </si>
  <si>
    <t>г. Архангельск, ул. Воронина В.И., д. 10</t>
  </si>
  <si>
    <t>г. Архангельск, ул. Кононова И.Г., д. 3</t>
  </si>
  <si>
    <t>Итого по "Территориальный округ Варавино-Фактория городского округа «Город Архангельск»" - 2 МКД</t>
  </si>
  <si>
    <t>г. Архангельск, ул. Адмирала Кузнецова, д. 26</t>
  </si>
  <si>
    <t>г. Архангельск, ул. Гвардейская, д. 1, корп. 5</t>
  </si>
  <si>
    <t>г. Архангельск, ул. Гуляева, д. 120</t>
  </si>
  <si>
    <t>г. Архангельск, ул. Кедрова, д. 37</t>
  </si>
  <si>
    <t>г. Архангельск, ул. Корпусная, д. 5</t>
  </si>
  <si>
    <t>г. Архангельск, ул. Маслова, д. 19</t>
  </si>
  <si>
    <t>г. Архангельск, ул. Маслова, д. 24</t>
  </si>
  <si>
    <t>Итого по "Соломбальский территориальный округ городского округа «Город Архангельск»" - 7 МКД</t>
  </si>
  <si>
    <t>г. Архангельск, ул. Победы, д. 106</t>
  </si>
  <si>
    <t>г. Архангельск, ул. Победы, д. 118, корп. 1</t>
  </si>
  <si>
    <t>Итого по "Маймаксанский территориальный округ городского округа «Город Архангельск»" - 2 МКД</t>
  </si>
  <si>
    <t>г. Архангельск, ул. Целлюлозная, д. 14, корп. 1</t>
  </si>
  <si>
    <t>г. Архангельск, ул. Титова, д. 20, корп. 1</t>
  </si>
  <si>
    <t>Итого по "Северный территориальный округ  городского округа «Город Архангельск»" - 3 МКД</t>
  </si>
  <si>
    <t>г. Архангельск, п. Лесная речка, ш. Лахтинское, д. 23</t>
  </si>
  <si>
    <t>г. Архангельск, ул. Дежнёвцев, д. 14, корп. 4</t>
  </si>
  <si>
    <t>г. Архангельск, ул. Дрейера, д. 9</t>
  </si>
  <si>
    <t>г. Архангельск, ул. Клепача, д. 1</t>
  </si>
  <si>
    <t>г. Архангельск, ул. Клепача, д. 5</t>
  </si>
  <si>
    <t>г. Архангельск, ул. Локомотивная, д. 42</t>
  </si>
  <si>
    <t>г. Архангельск, ул. Павла Орлова, д. 8</t>
  </si>
  <si>
    <t>г. Архангельск, ул. Пограничная, д. 32</t>
  </si>
  <si>
    <t>г. Архангельск, ул. Пограничная, д. 5</t>
  </si>
  <si>
    <t>г. Архангельск, ул. Мира, д. 3</t>
  </si>
  <si>
    <t>г. Архангельск, ул. Севстрой, д. 34, корп. 3</t>
  </si>
  <si>
    <t>г. Коряжма, ул. Гоголя, д. 2</t>
  </si>
  <si>
    <t>г. Коряжма, пр-кт. Имени М.В.Ломоносова, д. 1</t>
  </si>
  <si>
    <t>г. Коряжма, ул. Набережная им Н.Островского, д. 3</t>
  </si>
  <si>
    <t>г. Коряжма, ул. Театральная, д. 15</t>
  </si>
  <si>
    <t>Итого по городскому округу Архангельской области «Город Коряжма» количество МКД: 6</t>
  </si>
  <si>
    <t>р-н. Котласский, г. Котлас, ул. Кирова, д. 73</t>
  </si>
  <si>
    <t>р-н. Котласский, г. Котлас, ул. Лесников, д. 10</t>
  </si>
  <si>
    <t>г. Новодвинск, ул. 3-ей Пятилетки, д. 18</t>
  </si>
  <si>
    <t>г. Новодвинск, ул. Мельникова, д. 16</t>
  </si>
  <si>
    <t>Итого по городскому округу Архангельской области "Город Новодвинск" количество МКД: 19</t>
  </si>
  <si>
    <t>г. Мирный, пер. Молодежный, д. 9</t>
  </si>
  <si>
    <t>г. Мирный, ул. Ленина, д. 25</t>
  </si>
  <si>
    <t>г. Мирный, ул. Ленина, д. 27</t>
  </si>
  <si>
    <t>г. Мирный, ул. Ломоносова, д. 22</t>
  </si>
  <si>
    <t>г. Мирный, ул. Степанченко, д. 12</t>
  </si>
  <si>
    <t>г. Мирный, ул. Циргвава, д. 13</t>
  </si>
  <si>
    <t>г. Мирный, ул. Циргвава, д. 15а</t>
  </si>
  <si>
    <t>г. Мирный, ул. Циргвава, д. 19</t>
  </si>
  <si>
    <t>г. Мирный, ул. Циргвава, д. 3</t>
  </si>
  <si>
    <t>Итого по "Городской округ Архангельской области «Мирный»" -  9</t>
  </si>
  <si>
    <t>г. Северодвинск, б-р. Строителей, д. 5</t>
  </si>
  <si>
    <t>г. Северодвинск, пер. Восточный, д. 3</t>
  </si>
  <si>
    <t>г. Северодвинск, пер. Русановский, д. 1</t>
  </si>
  <si>
    <t>г. Северодвинск, пер. Русановский, д. 6</t>
  </si>
  <si>
    <t>г. Северодвинск, пер. Русановский, д. 7</t>
  </si>
  <si>
    <t>г. Северодвинск, пр-кт. Беломорский, д. 54/15</t>
  </si>
  <si>
    <t>г. Северодвинск, пр-кт. Бутомы, д. 4</t>
  </si>
  <si>
    <t>г. Северодвинск, пр-кт. Ленина, д. 10</t>
  </si>
  <si>
    <t>г. Северодвинск, пр-кт. Ленина, д. 13/47</t>
  </si>
  <si>
    <t>г. Северодвинск, пр-кт. Ленина, д. 17/41</t>
  </si>
  <si>
    <t>г. Северодвинск, пр-кт. Ленина, д. 18</t>
  </si>
  <si>
    <t>г. Северодвинск, пр-кт. Ленина, д. 20</t>
  </si>
  <si>
    <t>г. Северодвинск, пр-кт. Ленина, д. 29</t>
  </si>
  <si>
    <t>г. Северодвинск, пр-кт. Ленина, д. 30/47</t>
  </si>
  <si>
    <t>г. Северодвинск, пр-кт. Ленина, д. 35/37</t>
  </si>
  <si>
    <t>г. Северодвинск, пр-кт. Ленина, д. 41</t>
  </si>
  <si>
    <t>г. Северодвинск, пр-кт. Ленина, д. 44</t>
  </si>
  <si>
    <t>г. Северодвинск, пр-кт. Морской, д. 24</t>
  </si>
  <si>
    <t>г. Северодвинск, пр-кт. Морской, д. 39А</t>
  </si>
  <si>
    <t>г. Северодвинск, пр-кт. Морской, д. 41А</t>
  </si>
  <si>
    <t>г. Северодвинск, пр-кт. Победы, д. 48</t>
  </si>
  <si>
    <t>г. Северодвинск, пр-кт. Труда, д. 12</t>
  </si>
  <si>
    <t>г. Северодвинск, пр-кт. Труда, д. 16</t>
  </si>
  <si>
    <t>г. Северодвинск, пр-кт. Труда, д. 29</t>
  </si>
  <si>
    <t>г. Северодвинск, пр-кт. Труда, д. 40</t>
  </si>
  <si>
    <t>г. Северодвинск, пр-кт. Труда, д. 9</t>
  </si>
  <si>
    <t>г. Северодвинск, с. Ненокса, ул. Школьная, д. 1</t>
  </si>
  <si>
    <t>г. Северодвинск, ул. Арктическая, д. 10</t>
  </si>
  <si>
    <t>г. Северодвинск, ул. Арктическая, д. 2А</t>
  </si>
  <si>
    <t>г. Северодвинск, ул. Арктическая, д. 2В</t>
  </si>
  <si>
    <t>г. Северодвинск, ул. Бойчука, д. 7/5</t>
  </si>
  <si>
    <t>г. Северодвинск, ул. Гагарина, д. 16</t>
  </si>
  <si>
    <t>г. Северодвинск, ул. Георгия Седова, д. 10</t>
  </si>
  <si>
    <t>г. Северодвинск, ул. Дзержинского, д. 1</t>
  </si>
  <si>
    <t>г. Северодвинск, ул. Железнодорожная, д. 13</t>
  </si>
  <si>
    <t>г. Северодвинск, ул. Железнодорожная, д. 21Б</t>
  </si>
  <si>
    <t>г. Северодвинск, ул. Индустриальная, д. 48/22</t>
  </si>
  <si>
    <t>г. Северодвинск, ул. Индустриальная, д. 51</t>
  </si>
  <si>
    <t>г. Северодвинск, ул. Индустриальная, д. 55</t>
  </si>
  <si>
    <t>г. Северодвинск, ул. Капитана Воронина, д. 16</t>
  </si>
  <si>
    <t>62</t>
  </si>
  <si>
    <t>г. Северодвинск, ул. Капитана Воронина, д. 23</t>
  </si>
  <si>
    <t>г. Северодвинск, ул. Карла Маркса, д. 1</t>
  </si>
  <si>
    <t>64</t>
  </si>
  <si>
    <t>г. Северодвинск, ул. Карла Маркса, д. 9</t>
  </si>
  <si>
    <t>г. Северодвинск, ул. Корабельная, д. 5</t>
  </si>
  <si>
    <t>г. Северодвинск, ул. Краснофлотская, д. 4</t>
  </si>
  <si>
    <t>г. Северодвинск, ул. Краснофлотская, д. 6</t>
  </si>
  <si>
    <t>г. Северодвинск, ул. Лесная, д. 56</t>
  </si>
  <si>
    <t>г. Северодвинск, ул. Логинова, д. 13</t>
  </si>
  <si>
    <t>г. Северодвинск, ул. Ломоносова, д. 51</t>
  </si>
  <si>
    <t>г. Северодвинск, ул. Ломоносова, д. 55</t>
  </si>
  <si>
    <t>г. Северодвинск, ул. Малая Кудьма, д. 6</t>
  </si>
  <si>
    <t>г. Северодвинск, ул. Мира, д. 14</t>
  </si>
  <si>
    <t>г. Северодвинск, ул. Мира, д. 15</t>
  </si>
  <si>
    <t>г. Северодвинск, ул. Мира, д. 18</t>
  </si>
  <si>
    <t>г. Северодвинск, ул. Мира, д. 2</t>
  </si>
  <si>
    <t>г. Северодвинск, ул. Мира, д. 8</t>
  </si>
  <si>
    <t>г. Северодвинск, ул. Мира, д. 9</t>
  </si>
  <si>
    <t>г. Северодвинск, ул. Первомайская, д. 19</t>
  </si>
  <si>
    <t>г. Северодвинск, ул. Первомайская, д. 21/1Б</t>
  </si>
  <si>
    <t>г. Северодвинск, ул. Первомайская, д. 23/2</t>
  </si>
  <si>
    <t>г. Северодвинск, ул. Первомайская, д. 51</t>
  </si>
  <si>
    <t>г. Северодвинск, ул. Первомайская, д. 64</t>
  </si>
  <si>
    <t>г. Северодвинск, ул. Пионерская, д. 21/21</t>
  </si>
  <si>
    <t>г. Северодвинск, ул. Плюснина, д. 13</t>
  </si>
  <si>
    <t>г. Северодвинск, ул. Плюснина, д. 2</t>
  </si>
  <si>
    <t>г. Северодвинск, ул. Плюснина, д. 4</t>
  </si>
  <si>
    <t>г. Северодвинск, ул. Полярная, д. 1А</t>
  </si>
  <si>
    <t>г. Северодвинск, ул. Полярная, д. 2Б</t>
  </si>
  <si>
    <t>г. Северодвинск, ул. Портовая, д. 5</t>
  </si>
  <si>
    <t>г. Северодвинск, ул. Портовая, д. 7</t>
  </si>
  <si>
    <t>г. Северодвинск, ул. Республиканская, д. 44</t>
  </si>
  <si>
    <t>г. Северодвинск, ул. Серго Орджоникидзе, д. 15А</t>
  </si>
  <si>
    <t>г. Северодвинск, ул. Серго Орджоникидзе, д. 17</t>
  </si>
  <si>
    <t>г. Северодвинск, ул. Серго Орджоникидзе, д. 2Б</t>
  </si>
  <si>
    <t>г. Северодвинск, ул. Советская, д. 62</t>
  </si>
  <si>
    <t>г. Северодвинск, ул. Торцева, д. 18</t>
  </si>
  <si>
    <t>г. Северодвинск, ул. Торцева, д. 63</t>
  </si>
  <si>
    <t>г. Северодвинск, ул. Трухинова, д. 14</t>
  </si>
  <si>
    <t>г. Северодвинск, ул. Трухинова, д. 4</t>
  </si>
  <si>
    <t>г. Северодвинск, ул. Тургенева, д. 2</t>
  </si>
  <si>
    <t>г. Северодвинск, ул. Чехова, д. 16</t>
  </si>
  <si>
    <t>г. Северодвинск, ул. Юбилейная, д. 27</t>
  </si>
  <si>
    <t>г. Северодвинск, ул. Южная, д. 138</t>
  </si>
  <si>
    <t>г. Северодвинск, ш. Архангельское, д. 79</t>
  </si>
  <si>
    <t>г. Северодвинск, ш. Архангельское, д. 81</t>
  </si>
  <si>
    <t>г. Северодвинск, ш. Архангельское, д. 83</t>
  </si>
  <si>
    <t>г. Северодвинск, ш. Архангельское, д. 85</t>
  </si>
  <si>
    <t>р-н. Вельский, п. Аргуновский, ул. 60 лет Октября, д. 12</t>
  </si>
  <si>
    <t>р-н. Вельский, п. Аргуновский, ул. Мира, д. 4</t>
  </si>
  <si>
    <t>р-н. Верхнетоемский, д. Кондратовская, д. 2</t>
  </si>
  <si>
    <t>р-н. Виноградовский, д. Моржегоры, ул. 12-ти Квартирных домов, д. 1</t>
  </si>
  <si>
    <t>р-н. Виноградовский, д. Нижнее Чажестрово, кв-л. ТЭСУ, д. 7</t>
  </si>
  <si>
    <t>р-н. Виноградовский, п. Березник, ул. П.Виноградова, д. 205</t>
  </si>
  <si>
    <t>Итого по Виноградовскому муниципальному округу Архангельской области количество МКД: 12</t>
  </si>
  <si>
    <t>р-н. Каргопольский, г. Каргополь, пер. Ленинградский, д. 5</t>
  </si>
  <si>
    <t>р-н. Каргопольский, г. Каргополь, пер. Ленинградский, д. 8</t>
  </si>
  <si>
    <t>р-н. Каргопольский, г. Каргополь, ул. Архангельская, д. 26</t>
  </si>
  <si>
    <t>р-н. Каргопольский, г. Каргополь, ул. Ленина, д. 43</t>
  </si>
  <si>
    <t>Итого по Каргопольскому муниципальному округу Архангельской области количество МКД: 6</t>
  </si>
  <si>
    <t>р-н. Котласский, г. Сольвычегодск, ул. Ленина, д. 18</t>
  </si>
  <si>
    <t>р-н. Ленский, с. Яренск, ул. Володи Дубинина, д. 27</t>
  </si>
  <si>
    <t>р-н. Мезенский, г. Мезень, пр-кт. Первомайский, д. 122, корп. Б</t>
  </si>
  <si>
    <t>р-н. Мезенский, рп. Каменка, ул. Молодёжная, д. 6</t>
  </si>
  <si>
    <t>Итого по Мезенскому муниципальному округу Архангельской области количество МКД: 6</t>
  </si>
  <si>
    <t>р-н. Няндомский, г. Няндома, мкр. Каргополь-2, ул. Спортивная, д. 9</t>
  </si>
  <si>
    <t>Итого по Няндомскому муниципальному округу Архангельской области количество МКД: 4</t>
  </si>
  <si>
    <t>р-н. Онежский, г. Онега, ул. Лесопильщиков, д. 1</t>
  </si>
  <si>
    <t>р-н. Онежский, г. Онега, ул. Лесопильщиков, д. 12, корп. а</t>
  </si>
  <si>
    <t>Итого по Онежскому муниципальному округу Архангельской области количество МКД: 9</t>
  </si>
  <si>
    <t>Итого по Пинежскому муниципальному округу Архангельской области количество МКД: 1</t>
  </si>
  <si>
    <t>р-н. Плесецкий, д. Нижнее Устье, ул. Лесная, д. 22</t>
  </si>
  <si>
    <t>р-н. Плесецкий, д. Нижнее Устье, ул. Центральная, д. 18</t>
  </si>
  <si>
    <t>р-н. Плесецкий, п. Емца, ул. Палкина, д. 23</t>
  </si>
  <si>
    <t>р-н. Плесецкий, п. Оксовский, ул. Восточная, д. 7</t>
  </si>
  <si>
    <t>р-н. Плесецкий, п. Оксовский, ул. Железнодорожная, д. 1</t>
  </si>
  <si>
    <t>р-н. Плесецкий, п. Оксовский, ул. Железнодорожная, д. 2</t>
  </si>
  <si>
    <t>р-н. Плесецкий, п. Оксовский, ул. Железнодорожная, д. 3</t>
  </si>
  <si>
    <t>р-н. Плесецкий, п. Оксовский, ул. Кирпичная, д. 1а</t>
  </si>
  <si>
    <t>р-н. Плесецкий, п. Оксовский, ул. Кирпичная, д. 2а</t>
  </si>
  <si>
    <t>р-н. Плесецкий, п. Оксовский, ул. Кирпичная, д. 3а</t>
  </si>
  <si>
    <t>р-н. Плесецкий, п. Оксовский, ул. Первомайская, д. 11</t>
  </si>
  <si>
    <t>р-н. Плесецкий, п. Оксовский, ул. Первомайская, д. 15</t>
  </si>
  <si>
    <t>р-н. Плесецкий, п. Оксовский, ул. Первомайская, д. 22а</t>
  </si>
  <si>
    <t>р-н. Плесецкий, п. Оксовский, ул. Первомайская, д. 26</t>
  </si>
  <si>
    <t>р-н. Плесецкий, п. Оксовский, ул. Первомайская, д. 28</t>
  </si>
  <si>
    <t>р-н. Плесецкий, п. Оксовский, ул. Первомайская, д. 30</t>
  </si>
  <si>
    <t>р-н. Плесецкий, п. Оксовский, ул. Северная, д. 2</t>
  </si>
  <si>
    <t>р-н. Плесецкий, п. Оксовский, ул. Северная, д. 3</t>
  </si>
  <si>
    <t>р-н. Плесецкий, п. Оксовский, ул. Северная, д. 4</t>
  </si>
  <si>
    <t>р-н. Плесецкий, п. Оксовский, ул. Северная, д. 6</t>
  </si>
  <si>
    <t>р-н. Плесецкий, п. Оксовский, ул. Школьная, д. 2</t>
  </si>
  <si>
    <t>р-н. Плесецкий, п. Самодед, ул. Гагарина, д. 12</t>
  </si>
  <si>
    <t>р-н. Плесецкий, п. Самодед, ул. Гагарина, д. 5</t>
  </si>
  <si>
    <t>р-н. Плесецкий, п. Самодед, ул. Гагарина, д. 6</t>
  </si>
  <si>
    <t>р-н. Плесецкий, п. Самодед, ул. Гагарина, д. 7</t>
  </si>
  <si>
    <t>р-н. Плесецкий, п. Самодед, ул. Кирова, д. 13, корп. А</t>
  </si>
  <si>
    <t>р-н. Плесецкий, п. Самодед, ул. Кирова, д. 18</t>
  </si>
  <si>
    <t>р-н. Плесецкий, п. Самодед, ул. Кирова, д. 24</t>
  </si>
  <si>
    <t>р-н. Плесецкий, п. Самодед, ул. Кирова, д. 9А</t>
  </si>
  <si>
    <t>р-н. Плесецкий, п. Самодед, ул. Мира, д. 15</t>
  </si>
  <si>
    <t>р-н. Плесецкий, п. Самодед, ул. Мира, д. 16</t>
  </si>
  <si>
    <t>р-н. Плесецкий, п. Самодед, ул. Пионерская, д. 9</t>
  </si>
  <si>
    <t>р-н. Плесецкий, рп. Обозерский, ул. Кирова, д. 100</t>
  </si>
  <si>
    <t>р-н. Плесецкий, рп. Обозерский, ул. Лесная, д. 62</t>
  </si>
  <si>
    <t>р-н. Плесецкий, рп. Обозерский, ул. Лесная, д. 64</t>
  </si>
  <si>
    <t>р-н. Плесецкий, рп. Обозерский, ул. Лесная, д. 72</t>
  </si>
  <si>
    <t>р-н. Плесецкий, рп. Обозерский, ул. Приозерная, д. 28</t>
  </si>
  <si>
    <t>р-н. Плесецкий, рп. Плесецк, ул. Вокзальная, д. 26а</t>
  </si>
  <si>
    <t>р-н. Плесецкий, рп. Плесецк, ул. Дзержинского, д. 32</t>
  </si>
  <si>
    <t>р-н. Плесецкий, рп. Плесецк, ул. Железнодорожная, д. 4</t>
  </si>
  <si>
    <t>р-н. Плесецкий, рп. Плесецк, ул. Зеленая, д. 1а</t>
  </si>
  <si>
    <t>р-н. Плесецкий, рп. Плесецк, ул. Зеленая, д. 2</t>
  </si>
  <si>
    <t>р-н. Плесецкий, рп. Плесецк, ул. Зеленая, д. 4</t>
  </si>
  <si>
    <t>р-н. Плесецкий, рп. Плесецк, ул. Зеленая, д. 6</t>
  </si>
  <si>
    <t>р-н. Плесецкий, рп. Плесецк, ул. Индустриальная, д. 15</t>
  </si>
  <si>
    <t>р-н. Плесецкий, рп. Плесецк, ул. Ленина, д. 44</t>
  </si>
  <si>
    <t>р-н. Плесецкий, рп. Плесецк, ул. Ленина, д. 6</t>
  </si>
  <si>
    <t>р-н. Плесецкий, рп. Плесецк, ул. Садовая, д. 43</t>
  </si>
  <si>
    <t>р-н. Плесецкий, рп. Плесецк, ул. Садовая, д. 49</t>
  </si>
  <si>
    <t>р-н. Плесецкий, рп. Плесецк, ул. Слепяна, д. 4</t>
  </si>
  <si>
    <t>р-н. Плесецкий, рп. Плесецк, ул. Советская, д. 15</t>
  </si>
  <si>
    <t>р-н. Плесецкий, рп. Плесецк, ул. Советская, д. 57</t>
  </si>
  <si>
    <t>р-н. Плесецкий, рп. Плесецк, ул. Уборевича, д. 33</t>
  </si>
  <si>
    <t>р-н. Плесецкий, рп. Плесецк, ул. Уборевича, д. 35</t>
  </si>
  <si>
    <t>р-н. Плесецкий, рп. Плесецк, ул. Уборевича, д. 37</t>
  </si>
  <si>
    <t>р-н. Плесецкий, рп. Плесецк, ул. Уборевича, д. 41</t>
  </si>
  <si>
    <t>р-н. Плесецкий, рп. Плесецк, ул. Чапыгина, д. 21</t>
  </si>
  <si>
    <t>р-н. Плесецкий, с. Конево, ул. Восточная, д. 70</t>
  </si>
  <si>
    <t>р-н. Плесецкий, с. Конево, ул. Колхозная, д. 3</t>
  </si>
  <si>
    <t>р-н. Плесецкий, с. Конево, ул. Колхозная, д. 5</t>
  </si>
  <si>
    <t>р-н. Плесецкий, с. Конево, ул. Луговая, д. 31</t>
  </si>
  <si>
    <t>р-н. Плесецкий, с. Конево, ул. Октябрьская, д. 14</t>
  </si>
  <si>
    <t>р-н. Плесецкий, с. Конево, ул. Полевая, д. 11</t>
  </si>
  <si>
    <t>р-н. Плесецкий, с. Конево, ул. Полевая, д. 13</t>
  </si>
  <si>
    <t>р-н. Плесецкий, с. Конево, ул. Сельхозтехника, д. 11</t>
  </si>
  <si>
    <t>р-н. Плесецкий, с. Конево, ул. Восточная, д. 66</t>
  </si>
  <si>
    <t>р-н. Приморский, д. Бабанегово, д. 16</t>
  </si>
  <si>
    <t>р-н. Приморский, д. Черный Яр, д. 72</t>
  </si>
  <si>
    <t>р-н. Приморский, п. Уемский, ул. Большесельская, д. 87</t>
  </si>
  <si>
    <t>р-н. Устьянский, п. Кизема, ул. Комсомольская, д. 10</t>
  </si>
  <si>
    <t>р-н. Устьянский, п. Советский, ул. Промышленная, д. 20а</t>
  </si>
  <si>
    <t>Итого по Устьянскому муниципальному округу Архангельской области количество МКД: 10</t>
  </si>
  <si>
    <t>р-н. Шенкурский, г. Шенкурск, кв-л. Энергетиков, д. 3</t>
  </si>
  <si>
    <t>р-н. Шенкурский, г. Шенкурск, ул. К.Либкнехта, д. 42</t>
  </si>
  <si>
    <t>р-н. Шенкурский, г. Шенкурск, ул. Красноармейская, д. 21</t>
  </si>
  <si>
    <t>р-н. Шенкурский, г. Шенкурск, ул. Красноармейская, д. 23</t>
  </si>
  <si>
    <t>р-н. Шенкурский, г. Шенкурск, ул. Ломоносова, д. 15, корп. а</t>
  </si>
  <si>
    <t>Итого по "Соломбальский территориальный округ городского округа «Город Архангельск»" -  1 МКД</t>
  </si>
  <si>
    <t>Итого по городскому округу "Город Архангельск" количество МКД: 6</t>
  </si>
  <si>
    <t>Всего за 2028 год количество МКД: 28</t>
  </si>
  <si>
    <t>г. Архангельск, наб. Северной Двины, д. 110, корп. 1</t>
  </si>
  <si>
    <t>г. Архангельск, наб. Северной Двины, д. 95</t>
  </si>
  <si>
    <t>г. Архангельск, наб. Северной Двины, д. 98, корп. 1</t>
  </si>
  <si>
    <t>г. Архангельск, пр-кт. Ломоносова, д. 175</t>
  </si>
  <si>
    <t>г. Архангельск, пр-кт. Ломоносова, д. 202, корп. 1</t>
  </si>
  <si>
    <t>г. Архангельск, пр-кт. Ломоносова, д. 220</t>
  </si>
  <si>
    <t>г. Архангельск, пр-кт. Новгородский, д. 181</t>
  </si>
  <si>
    <t>г. Архангельск, пр-кт. Советских космонавтов, д. 154</t>
  </si>
  <si>
    <t>г. Архангельск, пр-кт. Советских космонавтов, д. 171</t>
  </si>
  <si>
    <t>г. Архангельск, пр-кт. Троицкий, д. 104</t>
  </si>
  <si>
    <t>г. Архангельск, пр-кт. Троицкий, д. 121, корп. 1</t>
  </si>
  <si>
    <t>г. Архангельск, пр-кт. Троицкий, д. 184</t>
  </si>
  <si>
    <t>г. Архангельск, ул. Вологодская, д. 53</t>
  </si>
  <si>
    <t>г. Архангельск, ул. Воскресенская, д. 101, корп. 2</t>
  </si>
  <si>
    <t>г. Архангельск, ул. Гайдара, д. 44</t>
  </si>
  <si>
    <t>г. Архангельск, ул. Комсомольская, д. 42</t>
  </si>
  <si>
    <t>г. Архангельск, ул. Комсомольская, д. 45, корп. 1</t>
  </si>
  <si>
    <t>г. Архангельск, ул. Логинова, д. 15, корп. 1</t>
  </si>
  <si>
    <t>г. Архангельск, ул. Садовая, д. 25</t>
  </si>
  <si>
    <t>Итого по "Октябрьский территориальный округ городского округа «Город Архангельск»" - 26 МКД</t>
  </si>
  <si>
    <t>г. Архангельск, пр-кт. Обводный канал, д. 22</t>
  </si>
  <si>
    <t>г. Архангельск, ул. Павла Усова, д. 25</t>
  </si>
  <si>
    <t>г. Архангельск, ул. Поморская, д. 34, корп. 1</t>
  </si>
  <si>
    <t>г. Архангельск, ул. Урицкого, д. 49</t>
  </si>
  <si>
    <t>г. Архангельск, ул. Шабалина А.О., д. 24</t>
  </si>
  <si>
    <t>г. Архангельск, пр-кт. Московский, д. 45</t>
  </si>
  <si>
    <t>г. Архангельск, ул. Прокопия Галушина, д. 24</t>
  </si>
  <si>
    <t>г. Архангельск, ул. Почтовый тракт, д. 22</t>
  </si>
  <si>
    <t>Итого по "Территориальный округ Варавино-Фактория городского округа «Город Архангельск»" -  3 МКД</t>
  </si>
  <si>
    <t>г. Архангельск, пр-кт. Никольский, д. 88</t>
  </si>
  <si>
    <t>г. Архангельск, ул. Адмирала Кузнецова, д. 16, корп. 2</t>
  </si>
  <si>
    <t>г. Архангельск, ул. Адмиралтейская, д. 9</t>
  </si>
  <si>
    <t>г. Архангельск, ул. Красных партизан, д. 14, корп. 1</t>
  </si>
  <si>
    <t>г. Архангельск, ул. Красных партизан, д. 16</t>
  </si>
  <si>
    <t>Итого по "Территориальный округ Майская Горка городского округа «Город Архангельск»" -  5 МКД</t>
  </si>
  <si>
    <t>Итого по "Северный территориальный округ городского округа «Город Архангельск»" -  2 МКД</t>
  </si>
  <si>
    <t>г. Архангельск, линия. Вторая, д. 46</t>
  </si>
  <si>
    <t>г. Архангельск, ул. Рейдовая, д. 6</t>
  </si>
  <si>
    <t>г. Архангельск, ул. Штурманская, д. 12</t>
  </si>
  <si>
    <t>Итого по "Исакогорский территориальный округ городского округа «Город Архангельск»" -  3 МКД</t>
  </si>
  <si>
    <t>Итого по городскому округу "Город Архангельск" количество МКД: 65</t>
  </si>
  <si>
    <t>р-н. Котласский, г. Котлас, пр-кт. Мира, д. 15а</t>
  </si>
  <si>
    <t>р-н. Котласский, г. Котлас, пр-кт. Мира, д. 17</t>
  </si>
  <si>
    <t>р-н. Котласский, г. Котлас, пр-кт. Мира, д. 23</t>
  </si>
  <si>
    <t>р-н. Котласский, г. Котлас, рп. Вычегодский, ул. Гагарина, д. 4</t>
  </si>
  <si>
    <t>р-н. Котласский, г. Котлас, рп. Вычегодский, ул. Гагарина, д. 6</t>
  </si>
  <si>
    <t>р-н. Котласский, г. Котлас, рп. Вычегодский, ул. Загородная, д. 1</t>
  </si>
  <si>
    <t>р-н. Котласский, г. Котлас, рп. Вычегодский, ул. Загородная, д. 3</t>
  </si>
  <si>
    <t>р-н. Котласский, г. Котлас, рп. Вычегодский, ул. Ленина, д. 53</t>
  </si>
  <si>
    <t>р-н. Котласский, г. Котлас, рп. Вычегодский, ул. Ленина, д. 62</t>
  </si>
  <si>
    <t>р-н. Котласский, г. Котлас, рп. Вычегодский, ул. Ульянова, д. 13</t>
  </si>
  <si>
    <t>р-н. Котласский, г. Котлас, рп. Вычегодский, ул. Ульянова, д. 5</t>
  </si>
  <si>
    <t>р-н. Котласский, г. Котлас, ул. 70 лет Октября, д. 30</t>
  </si>
  <si>
    <t>р-н. Котласский, г. Котлас, ул. Виноградова, д. 42</t>
  </si>
  <si>
    <t>р-н. Котласский, г. Котлас, ул. Гагарина, д. 38</t>
  </si>
  <si>
    <t>р-н. Котласский, г. Котлас, ул. Кирова, д. 58</t>
  </si>
  <si>
    <t>р-н. Котласский, г. Котлас, ул. Маяковского, д. 33</t>
  </si>
  <si>
    <t>р-н. Котласский, г. Котлас, ул. Мелентьева, д. 11</t>
  </si>
  <si>
    <t>р-н. Котласский, г. Котлас, ул. Невского, д. 2</t>
  </si>
  <si>
    <t>р-н. Котласский, г. Котлас, ул. Стефановская, д. 31</t>
  </si>
  <si>
    <t>Итого по городскому округу Архангельской области "Котлас" количество МКД: 19</t>
  </si>
  <si>
    <t>г. Северодвинск, ул. Арктическая, д. 5</t>
  </si>
  <si>
    <t>р-н. Котласский, г. Сольвычегодск, ул. Урицкого, д. 13</t>
  </si>
  <si>
    <t>р-н. Котласский, г. Сольвычегодск, ул. Федосеева, д. 10</t>
  </si>
  <si>
    <t>р-н. Мезенский, рп. Каменка, ул. Федоркова, д. 8</t>
  </si>
  <si>
    <t>р-н. Онежский, г. Онега, ул. Труда, д. 8</t>
  </si>
  <si>
    <t>р-н. Онежский, г. Онега, ул. Школьная, д. 4</t>
  </si>
  <si>
    <t>р-н. Плесецкий, рп. Плесецк, ул. Строительная, д. 11</t>
  </si>
  <si>
    <t>Всего за 2026 год количество МКД: 91</t>
  </si>
  <si>
    <t>Итого по "Территориальный округ Варавино-Фактория городского округа «Город Архангельск»" -  9 МКД</t>
  </si>
  <si>
    <t>Итого по городскому округу "Город Архангельск" количество МКД: 53</t>
  </si>
  <si>
    <t>Всего за 2027 год количество МКД: 53</t>
  </si>
  <si>
    <t>Итого по городскому округу "Город Архангельск" количество МКД: 9</t>
  </si>
  <si>
    <t>Всего за 2028 год количество МКД: 33</t>
  </si>
  <si>
    <t>ИТОГО по разделу спецсчета регионального оператора количество МКД: 177</t>
  </si>
  <si>
    <t>Итого по "Октябрьский территориальный округ городского округа «Город Архангельск»" -  13 МКД</t>
  </si>
  <si>
    <t>Итого по городскому округу "Город Архангельск" количество МКД: 54</t>
  </si>
  <si>
    <t>Краткосрочный план реализации региональной программы капитального ремонта общего имущества в многоквартирных домах, расположенных на территории Архангельской области, на 2026-2028 годы изложить в следующей редакции:</t>
  </si>
  <si>
    <t>Итого по "Ломоносовский территориальный округ городского округа «Город Архангельск»" -  10 МКД</t>
  </si>
  <si>
    <t>Итого по городскому округу "Город Архангельск" количество МКД: 30</t>
  </si>
  <si>
    <t>Итого по городскому округу Архангельской области "Город Новодвинск"количество МКД: 17</t>
  </si>
  <si>
    <t>Итого по городскому округу Архангельской области "Мирный" количество МКД: 9</t>
  </si>
  <si>
    <t>Итого по городскому округу Архангельской области "Город Коряжма" количество МКД: 17</t>
  </si>
  <si>
    <t>Итого по городскому округу Архангельской области "Котлас"количество МКД: 14</t>
  </si>
  <si>
    <t>г. Северодвинск, ул. Лебедева, д. 2</t>
  </si>
  <si>
    <t>Итого по муниципальному округу Архангельской области"Город Северодвинск" количество МКД: 72</t>
  </si>
  <si>
    <t xml:space="preserve">Итого по Коношскому муниципальному району Архангельской области количество МКД: 4 </t>
  </si>
  <si>
    <t>Итого по Котласскому муниципальному округу  Архангельской области количество МКД: 3</t>
  </si>
  <si>
    <t>Итого по Ленскому муниципальному району Архангельской области количество МКД: 9</t>
  </si>
  <si>
    <t>р-н. Плесецкий, п. Строитель, ул. Набережная, д. 3</t>
  </si>
  <si>
    <t>Итого по Плесецкому муниципальному округу Архангельской области количество МКД: 10</t>
  </si>
  <si>
    <t>Итого по Устьянскому муниципальному округу Архангельской области количество МКД: 6</t>
  </si>
  <si>
    <t>р-н. Шенкурский, г. Шенкурск, ул. Володарского, д. 2, корп. А</t>
  </si>
  <si>
    <t>Итого по Шенкурскому муниципальному округу Архангельской области  количество МКД: 7</t>
  </si>
  <si>
    <t>Всего за 2026 год количество МКД: 279</t>
  </si>
  <si>
    <t>Ремонт внутридомовых инженерных систем теплоснабжения  - ПРОЕКТИРОВАНИЕ</t>
  </si>
  <si>
    <t>Итого по Виноградовскому муниципальному округу Архангельской области количество МКД: 1</t>
  </si>
  <si>
    <t>Итого по Ленскому муниципальному району Архангельской области количество МКД: 2</t>
  </si>
  <si>
    <t>Ремонт фундамента  - ПРОЕКТИРОВАНИЕ</t>
  </si>
  <si>
    <t>Итого по Плесецкому муниципальному округу Архангельской области количество МКД: 4</t>
  </si>
  <si>
    <t>р-н. Устьянский, рп. Октябрьский, ул. Комсомольская, д. 25</t>
  </si>
  <si>
    <t>ВСЕГО за 2027 год количество МКД: 136</t>
  </si>
  <si>
    <t>Итого по Коношскому муниципальному району Архангельской области количество МКД: 3</t>
  </si>
  <si>
    <t xml:space="preserve">г. Архангельск, п. Лесная речка, ш. Лахтинское, д. 4 </t>
  </si>
  <si>
    <r>
      <t>г. Архангельск, ул. Выучейского, д. 57</t>
    </r>
    <r>
      <rPr>
        <b/>
        <sz val="11"/>
        <color rgb="FFFF0000"/>
        <rFont val="Times New Roman"/>
        <family val="1"/>
        <charset val="204"/>
      </rPr>
      <t xml:space="preserve"> </t>
    </r>
  </si>
  <si>
    <t>ВСЕГО по разделу I количество МКД: 557</t>
  </si>
  <si>
    <t>г. Архангельск, ул. Воскресенская, д. 95</t>
  </si>
  <si>
    <t>Итого по "Октябрьский территориальный округ городского округа «Город Архангельск»" - 6 МКД</t>
  </si>
  <si>
    <t>г. Архангельск, п. Лесная речка, ш. Лахтинское, д. 22</t>
  </si>
  <si>
    <t>Ремонт внутридомовых инженерных систем холодного водоснабжения  - ПРОЕКТИРОВАНИЕ</t>
  </si>
  <si>
    <t>г. Архангельск, п. Лесная речка, ш. Лахтинское, д. 24</t>
  </si>
  <si>
    <t>Итого по "Исакогорский территориальный округ  городского округа «Город Архангельск»" - 11 МКД</t>
  </si>
  <si>
    <t>г. Архангельск, ул. Мира, д. 5</t>
  </si>
  <si>
    <t>Итого по "Цигломенский территориальный округ  городского округа «Город Архангельск»" - 3 МКД</t>
  </si>
  <si>
    <t>Итого по городскому округу "Город Архангельск" количество МКД: 47</t>
  </si>
  <si>
    <t>Итого по городскому округу Архангельской области «Котлас» количество МКД: 4</t>
  </si>
  <si>
    <t>Итого по Коношскому муниципальному округу Архангельской области количество МКД: 3</t>
  </si>
  <si>
    <t>р-н. Котласский, д. Куимиха, ул. Новая, д. 2</t>
  </si>
  <si>
    <t>р-н. Котласский, д. Куимиха, ул. Школьная, д. 19</t>
  </si>
  <si>
    <t>Итого по Котласскому муниципальному округу Архангельской области количество МКД: 4</t>
  </si>
  <si>
    <t>Итого по Ленскому муниципальному району Архангельской области количество МКД: 5</t>
  </si>
  <si>
    <t>Итого по Плесецкому муниципальному округу Архангельской области количество МКД: 72</t>
  </si>
  <si>
    <t>Ремонт внутридомовой инженерной системы электроснабжения  - ПРОЕКТИРОВАНИЕ</t>
  </si>
  <si>
    <t>Итого по муниципальному округу Архангельской области "Город Северодвинск" количество МКД: 118</t>
  </si>
  <si>
    <t>Вельский муниципальный округ Архангельской области</t>
  </si>
  <si>
    <t>Итого по Вельскому муниципальному округу Архангельской области количество МКД: 14</t>
  </si>
  <si>
    <t>Итого по Вельскому муниципальному округу Архангельской области количество МКД: 9</t>
  </si>
  <si>
    <t>Итого по Вельскому муниципальному округу Архангельской области количество МКД: 1</t>
  </si>
  <si>
    <t>Итого по Приморскому муниципальному округу Архангельской области количество МКД: 1</t>
  </si>
  <si>
    <t>Итого по Вельскому муниципальному округу Архангельской области количество МКД: 23</t>
  </si>
  <si>
    <t>Итого по Шенкурскому муниципальному округу Архангельской области количество МКД: 15</t>
  </si>
  <si>
    <t>Итого по Разделу  III количество МКД: 391</t>
  </si>
  <si>
    <t>Всего за 2027 год количество МКД: 56</t>
  </si>
  <si>
    <t>ИТОГО по разделу спецсчета УК, ТСЖ, ЖК количество МКД: 122</t>
  </si>
  <si>
    <t>ВСЕГО по разделу II количество МКД: 299</t>
  </si>
  <si>
    <r>
      <t>УТВЕРЖДЕНЫ                                                                                                                                                                                        постановлением министерства топливно-энергетического комплекса                                                                                                                         и жилищно-коммунального хозяйства Архангельской области 
о</t>
    </r>
    <r>
      <rPr>
        <sz val="12"/>
        <color theme="1"/>
        <rFont val="Times New Roman"/>
        <family val="1"/>
        <charset val="204"/>
      </rPr>
      <t>т 19 марта 2026 г. № 22-п</t>
    </r>
  </si>
  <si>
    <r>
      <t xml:space="preserve">"УТВЕРЖДЕН                                                                                                                                                                                       постановлением министерства топливно-энергетического комплекса                                                                                                                         и жилищно-коммунального хозяйства Архангельской области 
от  03 марта 2025 г. № 13-п"                                                                                                                                                                                                         (в редакции постановления министерства топливно-энергетического комплекса                                                                                                          и жилищно-коммунального хозяйства Архангельской области                                                                                                                                    </t>
    </r>
    <r>
      <rPr>
        <sz val="12"/>
        <color theme="1"/>
        <rFont val="Times New Roman"/>
        <family val="1"/>
        <charset val="204"/>
      </rPr>
      <t xml:space="preserve">от 19 марта 2026 г. № 22-п)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</si>
</sst>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.mm\.yyyy;@"/>
    <numFmt numFmtId="165" formatCode="#,##0.00_р_.;\-#,##0.00_р_."/>
    <numFmt numFmtId="166" formatCode="[$-FC19]dd\.mm\.yyyy;@"/>
    <numFmt numFmtId="167" formatCode="#,##0_ ;\-#,##0\ "/>
  </numFmts>
  <fonts count="25" x14ac:knownFonts="1">
    <font>
      <sz val="8"/>
      <color rgb="FF000000"/>
      <name val="Tahoma"/>
      <charset val="1"/>
    </font>
    <font>
      <sz val="8"/>
      <color rgb="FF000000"/>
      <name val="Tahoma"/>
      <family val="2"/>
      <charset val="204"/>
    </font>
    <font>
      <sz val="11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1"/>
      <color rgb="FF000000"/>
      <name val="Times New Roman"/>
      <family val="1"/>
      <charset val="204"/>
    </font>
    <font>
      <b/>
      <sz val="11"/>
      <color rgb="FF000000"/>
      <name val="Tahoma"/>
      <family val="2"/>
      <charset val="204"/>
    </font>
    <font>
      <b/>
      <sz val="12"/>
      <color rgb="FF000000"/>
      <name val="Tahoma"/>
      <family val="2"/>
      <charset val="204"/>
    </font>
    <font>
      <b/>
      <sz val="12"/>
      <name val="Tahoma"/>
      <family val="2"/>
      <charset val="204"/>
    </font>
    <font>
      <b/>
      <sz val="11"/>
      <name val="Tahoma"/>
      <family val="2"/>
      <charset val="204"/>
    </font>
    <font>
      <sz val="8"/>
      <color rgb="FFFF0000"/>
      <name val="Tahoma"/>
      <family val="2"/>
      <charset val="204"/>
    </font>
    <font>
      <sz val="12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ahoma"/>
      <family val="2"/>
      <charset val="204"/>
    </font>
    <font>
      <sz val="8"/>
      <color rgb="FF000000"/>
      <name val="Times New Roman"/>
      <family val="1"/>
      <charset val="204"/>
    </font>
    <font>
      <sz val="8"/>
      <color theme="1"/>
      <name val="Tahoma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D99694"/>
        <bgColor rgb="FFFF99CC"/>
      </patternFill>
    </fill>
    <fill>
      <patternFill patternType="solid">
        <fgColor rgb="FFB3A2C7"/>
        <b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theme="7" tint="0.39997558519241921"/>
        <bgColor rgb="FFFFFF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00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77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4" fontId="2" fillId="0" borderId="0" xfId="0" applyNumberFormat="1" applyFont="1"/>
    <xf numFmtId="2" fontId="2" fillId="0" borderId="0" xfId="0" applyNumberFormat="1" applyFont="1"/>
    <xf numFmtId="0" fontId="2" fillId="0" borderId="0" xfId="0" applyFont="1" applyAlignment="1">
      <alignment vertical="top"/>
    </xf>
    <xf numFmtId="0" fontId="7" fillId="0" borderId="0" xfId="0" applyFont="1"/>
    <xf numFmtId="0" fontId="0" fillId="0" borderId="0" xfId="0" applyAlignment="1">
      <alignment vertical="center"/>
    </xf>
    <xf numFmtId="0" fontId="0" fillId="0" borderId="0" xfId="0"/>
    <xf numFmtId="0" fontId="10" fillId="0" borderId="0" xfId="0" applyFont="1" applyAlignment="1">
      <alignment vertical="center"/>
    </xf>
    <xf numFmtId="0" fontId="11" fillId="2" borderId="0" xfId="0" applyFont="1" applyFill="1"/>
    <xf numFmtId="0" fontId="5" fillId="2" borderId="0" xfId="1" applyFont="1" applyFill="1"/>
    <xf numFmtId="0" fontId="11" fillId="2" borderId="0" xfId="0" applyFont="1" applyFill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0" fillId="3" borderId="0" xfId="0" applyFill="1"/>
    <xf numFmtId="3" fontId="10" fillId="2" borderId="0" xfId="0" applyNumberFormat="1" applyFont="1" applyFill="1"/>
    <xf numFmtId="0" fontId="10" fillId="2" borderId="0" xfId="0" applyFont="1" applyFill="1"/>
    <xf numFmtId="0" fontId="13" fillId="2" borderId="0" xfId="0" applyFont="1" applyFill="1" applyAlignment="1">
      <alignment vertical="center"/>
    </xf>
    <xf numFmtId="0" fontId="13" fillId="2" borderId="0" xfId="0" applyFont="1" applyFill="1"/>
    <xf numFmtId="0" fontId="2" fillId="2" borderId="0" xfId="0" applyFont="1" applyFill="1"/>
    <xf numFmtId="3" fontId="2" fillId="2" borderId="0" xfId="0" applyNumberFormat="1" applyFont="1" applyFill="1"/>
    <xf numFmtId="0" fontId="5" fillId="4" borderId="0" xfId="1" applyFont="1" applyFill="1" applyAlignment="1">
      <alignment vertical="center"/>
    </xf>
    <xf numFmtId="0" fontId="13" fillId="4" borderId="0" xfId="0" applyFont="1" applyFill="1"/>
    <xf numFmtId="0" fontId="2" fillId="4" borderId="0" xfId="0" applyFont="1" applyFill="1"/>
    <xf numFmtId="0" fontId="2" fillId="2" borderId="0" xfId="0" applyFont="1" applyFill="1" applyAlignment="1">
      <alignment vertical="center"/>
    </xf>
    <xf numFmtId="0" fontId="2" fillId="0" borderId="0" xfId="0" applyFont="1"/>
    <xf numFmtId="0" fontId="14" fillId="2" borderId="0" xfId="0" applyFont="1" applyFill="1"/>
    <xf numFmtId="0" fontId="2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2" fontId="13" fillId="2" borderId="0" xfId="0" applyNumberFormat="1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14" fillId="5" borderId="0" xfId="0" applyFont="1" applyFill="1" applyAlignment="1">
      <alignment vertical="center"/>
    </xf>
    <xf numFmtId="0" fontId="3" fillId="2" borderId="0" xfId="0" applyFont="1" applyFill="1"/>
    <xf numFmtId="0" fontId="1" fillId="2" borderId="0" xfId="1" applyFill="1"/>
    <xf numFmtId="0" fontId="2" fillId="3" borderId="0" xfId="0" applyFont="1" applyFill="1"/>
    <xf numFmtId="0" fontId="10" fillId="6" borderId="0" xfId="0" applyFont="1" applyFill="1"/>
    <xf numFmtId="0" fontId="13" fillId="3" borderId="0" xfId="0" applyFont="1" applyFill="1" applyAlignment="1">
      <alignment vertical="center"/>
    </xf>
    <xf numFmtId="0" fontId="12" fillId="0" borderId="2" xfId="0" applyFont="1" applyFill="1" applyBorder="1" applyAlignment="1">
      <alignment horizontal="center" vertical="center"/>
    </xf>
    <xf numFmtId="4" fontId="12" fillId="0" borderId="2" xfId="0" applyNumberFormat="1" applyFont="1" applyFill="1" applyBorder="1" applyAlignment="1">
      <alignment horizontal="center" vertical="center"/>
    </xf>
    <xf numFmtId="3" fontId="12" fillId="0" borderId="2" xfId="0" applyNumberFormat="1" applyFont="1" applyFill="1" applyBorder="1" applyAlignment="1">
      <alignment horizontal="center" vertical="center"/>
    </xf>
    <xf numFmtId="0" fontId="6" fillId="7" borderId="0" xfId="0" applyFont="1" applyFill="1" applyAlignment="1">
      <alignment vertical="center"/>
    </xf>
    <xf numFmtId="0" fontId="13" fillId="8" borderId="0" xfId="0" applyFont="1" applyFill="1"/>
    <xf numFmtId="0" fontId="6" fillId="9" borderId="0" xfId="0" applyFont="1" applyFill="1" applyAlignment="1">
      <alignment vertical="center"/>
    </xf>
    <xf numFmtId="0" fontId="13" fillId="10" borderId="0" xfId="0" applyFont="1" applyFill="1"/>
    <xf numFmtId="0" fontId="6" fillId="0" borderId="0" xfId="0" applyFont="1" applyFill="1" applyAlignment="1">
      <alignment vertical="center"/>
    </xf>
    <xf numFmtId="0" fontId="14" fillId="0" borderId="0" xfId="1" applyFont="1" applyFill="1"/>
    <xf numFmtId="0" fontId="2" fillId="0" borderId="0" xfId="0" applyFont="1" applyFill="1"/>
    <xf numFmtId="0" fontId="13" fillId="0" borderId="0" xfId="0" applyFont="1" applyFill="1"/>
    <xf numFmtId="0" fontId="13" fillId="0" borderId="0" xfId="0" applyFont="1" applyFill="1" applyAlignment="1">
      <alignment vertical="center"/>
    </xf>
    <xf numFmtId="2" fontId="12" fillId="0" borderId="2" xfId="0" applyNumberFormat="1" applyFont="1" applyFill="1" applyBorder="1" applyAlignment="1">
      <alignment horizontal="center" vertical="center"/>
    </xf>
    <xf numFmtId="0" fontId="14" fillId="11" borderId="0" xfId="0" applyFont="1" applyFill="1" applyAlignment="1">
      <alignment vertical="center"/>
    </xf>
    <xf numFmtId="0" fontId="15" fillId="0" borderId="0" xfId="1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Fill="1" applyAlignment="1">
      <alignment vertical="center"/>
    </xf>
    <xf numFmtId="4" fontId="12" fillId="0" borderId="2" xfId="1" applyNumberFormat="1" applyFont="1" applyFill="1" applyBorder="1" applyAlignment="1">
      <alignment horizontal="center" vertical="center" wrapText="1"/>
    </xf>
    <xf numFmtId="3" fontId="12" fillId="0" borderId="2" xfId="1" applyNumberFormat="1" applyFont="1" applyFill="1" applyBorder="1" applyAlignment="1">
      <alignment horizontal="center" vertical="center" wrapText="1"/>
    </xf>
    <xf numFmtId="4" fontId="3" fillId="0" borderId="2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0" xfId="0" applyFont="1" applyFill="1"/>
    <xf numFmtId="0" fontId="16" fillId="0" borderId="0" xfId="1" applyFont="1" applyFill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17" fillId="0" borderId="0" xfId="0" applyFont="1"/>
    <xf numFmtId="0" fontId="3" fillId="0" borderId="0" xfId="0" applyFont="1" applyFill="1"/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3" fontId="5" fillId="0" borderId="0" xfId="0" applyNumberFormat="1" applyFont="1" applyFill="1" applyAlignment="1">
      <alignment horizontal="center" vertical="center" wrapText="1"/>
    </xf>
    <xf numFmtId="4" fontId="5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6" fillId="0" borderId="0" xfId="0" applyFont="1" applyFill="1"/>
    <xf numFmtId="0" fontId="6" fillId="0" borderId="0" xfId="0" applyFont="1" applyFill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 wrapText="1"/>
    </xf>
    <xf numFmtId="0" fontId="3" fillId="7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11" fillId="0" borderId="0" xfId="0" applyFont="1" applyFill="1"/>
    <xf numFmtId="0" fontId="20" fillId="0" borderId="2" xfId="0" applyFont="1" applyFill="1" applyBorder="1" applyAlignment="1">
      <alignment horizontal="left" vertical="center" wrapText="1"/>
    </xf>
    <xf numFmtId="165" fontId="21" fillId="0" borderId="2" xfId="1" applyNumberFormat="1" applyFont="1" applyFill="1" applyBorder="1" applyAlignment="1">
      <alignment horizontal="center" vertical="center" wrapText="1"/>
    </xf>
    <xf numFmtId="4" fontId="21" fillId="0" borderId="2" xfId="0" applyNumberFormat="1" applyFont="1" applyFill="1" applyBorder="1" applyAlignment="1">
      <alignment horizontal="center" vertical="center"/>
    </xf>
    <xf numFmtId="3" fontId="21" fillId="0" borderId="2" xfId="0" applyNumberFormat="1" applyFont="1" applyFill="1" applyBorder="1" applyAlignment="1">
      <alignment horizontal="center" vertical="center"/>
    </xf>
    <xf numFmtId="4" fontId="21" fillId="0" borderId="2" xfId="1" applyNumberFormat="1" applyFont="1" applyFill="1" applyBorder="1" applyAlignment="1">
      <alignment horizontal="center" vertical="center" wrapText="1"/>
    </xf>
    <xf numFmtId="3" fontId="21" fillId="0" borderId="2" xfId="1" applyNumberFormat="1" applyFont="1" applyFill="1" applyBorder="1" applyAlignment="1">
      <alignment horizontal="center" vertical="center" wrapText="1"/>
    </xf>
    <xf numFmtId="4" fontId="20" fillId="0" borderId="2" xfId="1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23" fillId="7" borderId="0" xfId="0" applyFont="1" applyFill="1" applyAlignment="1">
      <alignment horizontal="center" vertical="center"/>
    </xf>
    <xf numFmtId="0" fontId="24" fillId="2" borderId="0" xfId="0" applyFont="1" applyFill="1"/>
    <xf numFmtId="0" fontId="3" fillId="12" borderId="0" xfId="0" applyFont="1" applyFill="1" applyAlignment="1">
      <alignment vertical="center"/>
    </xf>
    <xf numFmtId="2" fontId="21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165" fontId="20" fillId="0" borderId="2" xfId="1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top" wrapText="1"/>
    </xf>
    <xf numFmtId="0" fontId="22" fillId="2" borderId="0" xfId="0" applyFont="1" applyFill="1"/>
    <xf numFmtId="0" fontId="22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" fontId="12" fillId="0" borderId="2" xfId="0" applyNumberFormat="1" applyFont="1" applyFill="1" applyBorder="1" applyAlignment="1">
      <alignment horizontal="center" vertical="top"/>
    </xf>
    <xf numFmtId="4" fontId="12" fillId="0" borderId="2" xfId="1" applyNumberFormat="1" applyFont="1" applyFill="1" applyBorder="1" applyAlignment="1">
      <alignment horizontal="center" vertical="center"/>
    </xf>
    <xf numFmtId="3" fontId="12" fillId="0" borderId="2" xfId="1" applyNumberFormat="1" applyFont="1" applyFill="1" applyBorder="1" applyAlignment="1">
      <alignment horizontal="center" vertical="center"/>
    </xf>
    <xf numFmtId="4" fontId="12" fillId="0" borderId="2" xfId="0" applyNumberFormat="1" applyFont="1" applyFill="1" applyBorder="1" applyAlignment="1">
      <alignment horizontal="center" vertical="center" wrapText="1"/>
    </xf>
    <xf numFmtId="3" fontId="12" fillId="0" borderId="2" xfId="0" applyNumberFormat="1" applyFont="1" applyFill="1" applyBorder="1" applyAlignment="1">
      <alignment horizontal="center" vertical="center" wrapText="1"/>
    </xf>
    <xf numFmtId="165" fontId="12" fillId="0" borderId="2" xfId="0" applyNumberFormat="1" applyFont="1" applyFill="1" applyBorder="1" applyAlignment="1">
      <alignment horizontal="center" vertical="center" wrapText="1"/>
    </xf>
    <xf numFmtId="2" fontId="12" fillId="0" borderId="2" xfId="0" applyNumberFormat="1" applyFont="1" applyFill="1" applyBorder="1" applyAlignment="1">
      <alignment horizontal="center" vertical="center" wrapText="1"/>
    </xf>
    <xf numFmtId="167" fontId="12" fillId="0" borderId="2" xfId="0" applyNumberFormat="1" applyFont="1" applyFill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center" vertical="center" wrapText="1"/>
    </xf>
    <xf numFmtId="0" fontId="2" fillId="13" borderId="0" xfId="0" applyFont="1" applyFill="1"/>
    <xf numFmtId="4" fontId="3" fillId="0" borderId="2" xfId="0" applyNumberFormat="1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1" fontId="20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4" fontId="20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164" fontId="20" fillId="0" borderId="2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6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10" fillId="0" borderId="0" xfId="0" applyFont="1" applyFill="1"/>
    <xf numFmtId="3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165" fontId="12" fillId="0" borderId="2" xfId="1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4" fontId="12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1" fontId="20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4" fontId="20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164" fontId="20" fillId="0" borderId="2" xfId="0" applyNumberFormat="1" applyFont="1" applyFill="1" applyBorder="1" applyAlignment="1">
      <alignment horizontal="center" vertical="center"/>
    </xf>
    <xf numFmtId="2" fontId="20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165" fontId="21" fillId="0" borderId="2" xfId="1" applyNumberFormat="1" applyFont="1" applyFill="1" applyBorder="1" applyAlignment="1">
      <alignment horizontal="left" vertical="center" wrapText="1"/>
    </xf>
    <xf numFmtId="4" fontId="21" fillId="0" borderId="2" xfId="0" applyNumberFormat="1" applyFont="1" applyFill="1" applyBorder="1" applyAlignment="1">
      <alignment horizontal="left" vertical="center" wrapText="1"/>
    </xf>
    <xf numFmtId="0" fontId="20" fillId="0" borderId="2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4" fontId="21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 wrapText="1"/>
    </xf>
    <xf numFmtId="0" fontId="12" fillId="0" borderId="2" xfId="1" applyFont="1" applyFill="1" applyBorder="1" applyAlignment="1">
      <alignment horizontal="left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166" fontId="3" fillId="0" borderId="2" xfId="0" applyNumberFormat="1" applyFont="1" applyFill="1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2" fontId="12" fillId="0" borderId="2" xfId="0" applyNumberFormat="1" applyFont="1" applyFill="1" applyBorder="1" applyAlignment="1">
      <alignment horizontal="left" vertical="center" wrapText="1"/>
    </xf>
    <xf numFmtId="0" fontId="21" fillId="0" borderId="2" xfId="1" applyFont="1" applyFill="1" applyBorder="1" applyAlignment="1">
      <alignment horizontal="center" vertical="center" wrapText="1"/>
    </xf>
    <xf numFmtId="165" fontId="21" fillId="0" borderId="2" xfId="1" applyNumberFormat="1" applyFont="1" applyFill="1" applyBorder="1" applyAlignment="1">
      <alignment horizontal="left" wrapText="1"/>
    </xf>
    <xf numFmtId="4" fontId="20" fillId="0" borderId="2" xfId="0" applyNumberFormat="1" applyFont="1" applyFill="1" applyBorder="1" applyAlignment="1">
      <alignment horizontal="center" vertical="center" wrapText="1"/>
    </xf>
    <xf numFmtId="14" fontId="20" fillId="0" borderId="2" xfId="0" applyNumberFormat="1" applyFont="1" applyFill="1" applyBorder="1" applyAlignment="1">
      <alignment horizontal="center" vertical="center" wrapText="1"/>
    </xf>
    <xf numFmtId="2" fontId="20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D99694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B3A2C7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255"/>
  <sheetViews>
    <sheetView tabSelected="1" view="pageBreakPreview" zoomScale="60" zoomScaleNormal="100" zoomScalePageLayoutView="45" workbookViewId="0">
      <selection activeCell="D6" sqref="D6"/>
    </sheetView>
  </sheetViews>
  <sheetFormatPr defaultColWidth="9.33203125" defaultRowHeight="15" outlineLevelRow="1" x14ac:dyDescent="0.25"/>
  <cols>
    <col min="1" max="1" width="8.83203125" style="1" customWidth="1"/>
    <col min="2" max="2" width="49.1640625" style="2" customWidth="1"/>
    <col min="3" max="3" width="17.5" style="1" customWidth="1"/>
    <col min="4" max="4" width="16.83203125" style="1" customWidth="1"/>
    <col min="5" max="5" width="19.5" style="1" customWidth="1"/>
    <col min="6" max="6" width="13.33203125" style="1" customWidth="1"/>
    <col min="7" max="7" width="14.6640625" style="1" customWidth="1"/>
    <col min="8" max="8" width="23.33203125" style="1" customWidth="1"/>
    <col min="9" max="9" width="20" style="1" customWidth="1"/>
    <col min="10" max="10" width="17.5" style="1" customWidth="1"/>
    <col min="11" max="11" width="21.5" style="3" customWidth="1"/>
    <col min="12" max="12" width="27" style="1" customWidth="1"/>
    <col min="13" max="13" width="21.1640625" style="4" customWidth="1"/>
    <col min="14" max="14" width="19.5" style="4" customWidth="1"/>
    <col min="15" max="15" width="19.33203125" style="4" customWidth="1"/>
    <col min="16" max="16" width="23.33203125" style="1" customWidth="1"/>
    <col min="17" max="17" width="21.6640625" style="5" customWidth="1"/>
    <col min="18" max="18" width="43.1640625" style="2" customWidth="1"/>
    <col min="19" max="19" width="22" style="6" customWidth="1"/>
    <col min="20" max="20" width="22.5" style="6" customWidth="1"/>
    <col min="21" max="21" width="21.5" style="6" customWidth="1"/>
    <col min="22" max="22" width="16.33203125" style="6" customWidth="1"/>
    <col min="24" max="24" width="9.83203125" customWidth="1"/>
  </cols>
  <sheetData>
    <row r="1" spans="1:22" s="9" customFormat="1" ht="5.25" customHeight="1" x14ac:dyDescent="0.25">
      <c r="A1" s="29"/>
      <c r="B1" s="2"/>
      <c r="C1" s="29"/>
      <c r="D1" s="29"/>
      <c r="E1" s="29"/>
      <c r="F1" s="29"/>
      <c r="G1" s="29"/>
      <c r="H1" s="29"/>
      <c r="I1" s="29"/>
      <c r="J1" s="29"/>
      <c r="K1" s="3"/>
      <c r="L1" s="29"/>
      <c r="M1" s="4"/>
      <c r="N1" s="4"/>
      <c r="O1" s="4"/>
      <c r="P1" s="29"/>
      <c r="Q1" s="5"/>
      <c r="R1" s="2"/>
      <c r="S1" s="6"/>
      <c r="T1" s="6"/>
      <c r="U1" s="6"/>
      <c r="V1" s="6"/>
    </row>
    <row r="2" spans="1:22" s="7" customFormat="1" ht="66" customHeight="1" x14ac:dyDescent="0.3">
      <c r="A2" s="69"/>
      <c r="B2" s="70"/>
      <c r="C2" s="70"/>
      <c r="D2" s="70"/>
      <c r="E2" s="70"/>
      <c r="F2" s="70"/>
      <c r="G2" s="70"/>
      <c r="H2" s="70"/>
      <c r="I2" s="70"/>
      <c r="J2" s="71"/>
      <c r="K2" s="72"/>
      <c r="L2" s="73"/>
      <c r="M2" s="71"/>
      <c r="N2" s="71"/>
      <c r="O2" s="71"/>
      <c r="P2" s="70"/>
      <c r="Q2" s="173" t="s">
        <v>1519</v>
      </c>
      <c r="R2" s="173"/>
      <c r="S2" s="173"/>
      <c r="T2" s="173"/>
      <c r="U2" s="173"/>
      <c r="V2" s="173"/>
    </row>
    <row r="3" spans="1:22" s="7" customFormat="1" ht="19.5" customHeight="1" x14ac:dyDescent="0.3">
      <c r="A3" s="174" t="s">
        <v>0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</row>
    <row r="4" spans="1:22" s="7" customFormat="1" ht="25.5" customHeight="1" x14ac:dyDescent="0.3">
      <c r="A4" s="174" t="s">
        <v>1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1:22" s="7" customFormat="1" ht="20.25" customHeight="1" x14ac:dyDescent="0.3">
      <c r="A5" s="175" t="s">
        <v>1461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1:22" s="7" customFormat="1" ht="120" customHeight="1" x14ac:dyDescent="0.3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176" t="s">
        <v>1520</v>
      </c>
      <c r="R6" s="176"/>
      <c r="S6" s="176"/>
      <c r="T6" s="176"/>
      <c r="U6" s="176"/>
      <c r="V6" s="176"/>
    </row>
    <row r="7" spans="1:22" s="9" customFormat="1" ht="14.1" customHeight="1" x14ac:dyDescent="0.15">
      <c r="A7" s="138" t="s">
        <v>2</v>
      </c>
      <c r="B7" s="138" t="s">
        <v>3</v>
      </c>
      <c r="C7" s="138" t="s">
        <v>4</v>
      </c>
      <c r="D7" s="138"/>
      <c r="E7" s="138" t="s">
        <v>5</v>
      </c>
      <c r="F7" s="138" t="s">
        <v>6</v>
      </c>
      <c r="G7" s="138" t="s">
        <v>7</v>
      </c>
      <c r="H7" s="138" t="s">
        <v>8</v>
      </c>
      <c r="I7" s="138" t="s">
        <v>9</v>
      </c>
      <c r="J7" s="138"/>
      <c r="K7" s="132" t="s">
        <v>10</v>
      </c>
      <c r="L7" s="138" t="s">
        <v>11</v>
      </c>
      <c r="M7" s="138"/>
      <c r="N7" s="138"/>
      <c r="O7" s="138"/>
      <c r="P7" s="138"/>
      <c r="Q7" s="138"/>
      <c r="R7" s="138" t="s">
        <v>12</v>
      </c>
      <c r="S7" s="138" t="s">
        <v>13</v>
      </c>
      <c r="T7" s="138" t="s">
        <v>14</v>
      </c>
      <c r="U7" s="138" t="s">
        <v>15</v>
      </c>
      <c r="V7" s="138" t="s">
        <v>16</v>
      </c>
    </row>
    <row r="8" spans="1:22" s="9" customFormat="1" ht="120.75" customHeight="1" x14ac:dyDescent="0.15">
      <c r="A8" s="138"/>
      <c r="B8" s="138"/>
      <c r="C8" s="138" t="s">
        <v>17</v>
      </c>
      <c r="D8" s="138" t="s">
        <v>18</v>
      </c>
      <c r="E8" s="138"/>
      <c r="F8" s="138"/>
      <c r="G8" s="138"/>
      <c r="H8" s="138"/>
      <c r="I8" s="111" t="s">
        <v>19</v>
      </c>
      <c r="J8" s="111" t="s">
        <v>20</v>
      </c>
      <c r="K8" s="132"/>
      <c r="L8" s="111" t="s">
        <v>19</v>
      </c>
      <c r="M8" s="126" t="s">
        <v>21</v>
      </c>
      <c r="N8" s="126" t="s">
        <v>22</v>
      </c>
      <c r="O8" s="126" t="s">
        <v>23</v>
      </c>
      <c r="P8" s="111" t="s">
        <v>24</v>
      </c>
      <c r="Q8" s="127" t="s">
        <v>1123</v>
      </c>
      <c r="R8" s="138"/>
      <c r="S8" s="138"/>
      <c r="T8" s="138"/>
      <c r="U8" s="138"/>
      <c r="V8" s="138"/>
    </row>
    <row r="9" spans="1:22" s="9" customFormat="1" ht="29.25" customHeight="1" x14ac:dyDescent="0.15">
      <c r="A9" s="138"/>
      <c r="B9" s="138"/>
      <c r="C9" s="138"/>
      <c r="D9" s="138"/>
      <c r="E9" s="138"/>
      <c r="F9" s="138"/>
      <c r="G9" s="138"/>
      <c r="H9" s="111" t="s">
        <v>25</v>
      </c>
      <c r="I9" s="111" t="s">
        <v>25</v>
      </c>
      <c r="J9" s="111" t="s">
        <v>25</v>
      </c>
      <c r="K9" s="113" t="s">
        <v>26</v>
      </c>
      <c r="L9" s="111" t="s">
        <v>27</v>
      </c>
      <c r="M9" s="126" t="s">
        <v>27</v>
      </c>
      <c r="N9" s="126" t="s">
        <v>27</v>
      </c>
      <c r="O9" s="126" t="s">
        <v>27</v>
      </c>
      <c r="P9" s="111" t="s">
        <v>27</v>
      </c>
      <c r="Q9" s="127" t="s">
        <v>27</v>
      </c>
      <c r="R9" s="138"/>
      <c r="S9" s="111" t="s">
        <v>28</v>
      </c>
      <c r="T9" s="111" t="s">
        <v>29</v>
      </c>
      <c r="U9" s="111" t="s">
        <v>29</v>
      </c>
      <c r="V9" s="138"/>
    </row>
    <row r="10" spans="1:22" s="9" customFormat="1" ht="25.5" customHeight="1" x14ac:dyDescent="0.15">
      <c r="A10" s="111" t="s">
        <v>30</v>
      </c>
      <c r="B10" s="111" t="s">
        <v>31</v>
      </c>
      <c r="C10" s="111" t="s">
        <v>32</v>
      </c>
      <c r="D10" s="111" t="s">
        <v>33</v>
      </c>
      <c r="E10" s="111" t="s">
        <v>34</v>
      </c>
      <c r="F10" s="111" t="s">
        <v>35</v>
      </c>
      <c r="G10" s="111" t="s">
        <v>36</v>
      </c>
      <c r="H10" s="111" t="s">
        <v>37</v>
      </c>
      <c r="I10" s="111" t="s">
        <v>38</v>
      </c>
      <c r="J10" s="111" t="s">
        <v>39</v>
      </c>
      <c r="K10" s="113" t="s">
        <v>40</v>
      </c>
      <c r="L10" s="111" t="s">
        <v>41</v>
      </c>
      <c r="M10" s="126" t="s">
        <v>42</v>
      </c>
      <c r="N10" s="126" t="s">
        <v>43</v>
      </c>
      <c r="O10" s="126" t="s">
        <v>44</v>
      </c>
      <c r="P10" s="111" t="s">
        <v>45</v>
      </c>
      <c r="Q10" s="127" t="s">
        <v>46</v>
      </c>
      <c r="R10" s="111" t="s">
        <v>47</v>
      </c>
      <c r="S10" s="111" t="s">
        <v>48</v>
      </c>
      <c r="T10" s="111" t="s">
        <v>49</v>
      </c>
      <c r="U10" s="111" t="s">
        <v>50</v>
      </c>
      <c r="V10" s="111" t="s">
        <v>51</v>
      </c>
    </row>
    <row r="11" spans="1:22" s="10" customFormat="1" ht="21.75" customHeight="1" x14ac:dyDescent="0.15">
      <c r="A11" s="142" t="s">
        <v>52</v>
      </c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</row>
    <row r="12" spans="1:22" s="11" customFormat="1" ht="17.25" customHeight="1" x14ac:dyDescent="0.15">
      <c r="A12" s="142" t="s">
        <v>53</v>
      </c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</row>
    <row r="13" spans="1:22" s="12" customFormat="1" ht="21.75" customHeight="1" x14ac:dyDescent="0.2">
      <c r="A13" s="140" t="s">
        <v>54</v>
      </c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</row>
    <row r="14" spans="1:22" s="13" customFormat="1" ht="22.5" customHeight="1" x14ac:dyDescent="0.15">
      <c r="A14" s="142" t="s">
        <v>55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</row>
    <row r="15" spans="1:22" s="14" customFormat="1" ht="46.5" customHeight="1" x14ac:dyDescent="0.15">
      <c r="A15" s="138" t="s">
        <v>30</v>
      </c>
      <c r="B15" s="138" t="s">
        <v>56</v>
      </c>
      <c r="C15" s="139">
        <v>1980</v>
      </c>
      <c r="D15" s="139">
        <v>2008</v>
      </c>
      <c r="E15" s="138" t="s">
        <v>97</v>
      </c>
      <c r="F15" s="132">
        <v>9</v>
      </c>
      <c r="G15" s="132">
        <v>6</v>
      </c>
      <c r="H15" s="133">
        <v>12844</v>
      </c>
      <c r="I15" s="133">
        <v>11407.4</v>
      </c>
      <c r="J15" s="133">
        <v>9734.5</v>
      </c>
      <c r="K15" s="132">
        <v>543</v>
      </c>
      <c r="L15" s="133">
        <f>SUM(M15:Q17)</f>
        <v>26542671.420000002</v>
      </c>
      <c r="M15" s="133">
        <v>0</v>
      </c>
      <c r="N15" s="133">
        <v>0</v>
      </c>
      <c r="O15" s="133">
        <v>0</v>
      </c>
      <c r="P15" s="133">
        <v>26542671.420000002</v>
      </c>
      <c r="Q15" s="133">
        <v>0</v>
      </c>
      <c r="R15" s="66" t="s">
        <v>57</v>
      </c>
      <c r="S15" s="135">
        <v>3</v>
      </c>
      <c r="T15" s="133">
        <f>L15/I15</f>
        <v>2326.7941353858023</v>
      </c>
      <c r="U15" s="133">
        <f>T15</f>
        <v>2326.7941353858023</v>
      </c>
      <c r="V15" s="136">
        <v>46387</v>
      </c>
    </row>
    <row r="16" spans="1:22" s="14" customFormat="1" ht="57" customHeight="1" x14ac:dyDescent="0.15">
      <c r="A16" s="138"/>
      <c r="B16" s="138"/>
      <c r="C16" s="139"/>
      <c r="D16" s="139"/>
      <c r="E16" s="138"/>
      <c r="F16" s="132"/>
      <c r="G16" s="132"/>
      <c r="H16" s="133"/>
      <c r="I16" s="133"/>
      <c r="J16" s="133"/>
      <c r="K16" s="132"/>
      <c r="L16" s="133"/>
      <c r="M16" s="133"/>
      <c r="N16" s="133"/>
      <c r="O16" s="133"/>
      <c r="P16" s="133"/>
      <c r="Q16" s="133"/>
      <c r="R16" s="66" t="s">
        <v>58</v>
      </c>
      <c r="S16" s="135"/>
      <c r="T16" s="133"/>
      <c r="U16" s="133"/>
      <c r="V16" s="136"/>
    </row>
    <row r="17" spans="1:22" s="14" customFormat="1" ht="61.5" customHeight="1" x14ac:dyDescent="0.15">
      <c r="A17" s="138"/>
      <c r="B17" s="138"/>
      <c r="C17" s="139"/>
      <c r="D17" s="139"/>
      <c r="E17" s="138"/>
      <c r="F17" s="132"/>
      <c r="G17" s="132"/>
      <c r="H17" s="133"/>
      <c r="I17" s="133"/>
      <c r="J17" s="133"/>
      <c r="K17" s="132"/>
      <c r="L17" s="133"/>
      <c r="M17" s="133"/>
      <c r="N17" s="133"/>
      <c r="O17" s="133"/>
      <c r="P17" s="133"/>
      <c r="Q17" s="133"/>
      <c r="R17" s="66" t="s">
        <v>59</v>
      </c>
      <c r="S17" s="135"/>
      <c r="T17" s="133"/>
      <c r="U17" s="133"/>
      <c r="V17" s="136"/>
    </row>
    <row r="18" spans="1:22" s="14" customFormat="1" ht="42" customHeight="1" x14ac:dyDescent="0.15">
      <c r="A18" s="138">
        <v>2</v>
      </c>
      <c r="B18" s="138" t="s">
        <v>60</v>
      </c>
      <c r="C18" s="139">
        <v>1993</v>
      </c>
      <c r="D18" s="139">
        <v>2008</v>
      </c>
      <c r="E18" s="138" t="s">
        <v>97</v>
      </c>
      <c r="F18" s="132">
        <v>10</v>
      </c>
      <c r="G18" s="132">
        <v>4</v>
      </c>
      <c r="H18" s="133">
        <v>8513.7999999999993</v>
      </c>
      <c r="I18" s="133">
        <v>7545.1</v>
      </c>
      <c r="J18" s="133">
        <v>7392.7</v>
      </c>
      <c r="K18" s="132">
        <v>258</v>
      </c>
      <c r="L18" s="133">
        <f>SUM(M18:Q20)</f>
        <v>17811617.010000002</v>
      </c>
      <c r="M18" s="133">
        <v>0</v>
      </c>
      <c r="N18" s="133">
        <v>0</v>
      </c>
      <c r="O18" s="133">
        <v>0</v>
      </c>
      <c r="P18" s="133">
        <v>17811617.010000002</v>
      </c>
      <c r="Q18" s="133">
        <v>0</v>
      </c>
      <c r="R18" s="66" t="s">
        <v>57</v>
      </c>
      <c r="S18" s="135">
        <v>3</v>
      </c>
      <c r="T18" s="133">
        <f>L18/I18</f>
        <v>2360.6866721448359</v>
      </c>
      <c r="U18" s="133">
        <f>T18</f>
        <v>2360.6866721448359</v>
      </c>
      <c r="V18" s="136">
        <v>46387</v>
      </c>
    </row>
    <row r="19" spans="1:22" s="14" customFormat="1" ht="60" customHeight="1" x14ac:dyDescent="0.15">
      <c r="A19" s="138"/>
      <c r="B19" s="138"/>
      <c r="C19" s="139"/>
      <c r="D19" s="139"/>
      <c r="E19" s="138"/>
      <c r="F19" s="132"/>
      <c r="G19" s="132"/>
      <c r="H19" s="133"/>
      <c r="I19" s="133"/>
      <c r="J19" s="133"/>
      <c r="K19" s="132"/>
      <c r="L19" s="133"/>
      <c r="M19" s="133"/>
      <c r="N19" s="133"/>
      <c r="O19" s="133"/>
      <c r="P19" s="133"/>
      <c r="Q19" s="133"/>
      <c r="R19" s="66" t="s">
        <v>58</v>
      </c>
      <c r="S19" s="135"/>
      <c r="T19" s="133"/>
      <c r="U19" s="133"/>
      <c r="V19" s="136"/>
    </row>
    <row r="20" spans="1:22" s="14" customFormat="1" ht="62.25" customHeight="1" x14ac:dyDescent="0.15">
      <c r="A20" s="138"/>
      <c r="B20" s="138"/>
      <c r="C20" s="139"/>
      <c r="D20" s="139"/>
      <c r="E20" s="138"/>
      <c r="F20" s="132"/>
      <c r="G20" s="132"/>
      <c r="H20" s="133"/>
      <c r="I20" s="133"/>
      <c r="J20" s="133"/>
      <c r="K20" s="132"/>
      <c r="L20" s="133"/>
      <c r="M20" s="133"/>
      <c r="N20" s="133"/>
      <c r="O20" s="133"/>
      <c r="P20" s="133"/>
      <c r="Q20" s="133"/>
      <c r="R20" s="66" t="s">
        <v>59</v>
      </c>
      <c r="S20" s="135"/>
      <c r="T20" s="133"/>
      <c r="U20" s="133"/>
      <c r="V20" s="136"/>
    </row>
    <row r="21" spans="1:22" s="14" customFormat="1" ht="28.5" customHeight="1" x14ac:dyDescent="0.15">
      <c r="A21" s="143">
        <v>3</v>
      </c>
      <c r="B21" s="143" t="s">
        <v>61</v>
      </c>
      <c r="C21" s="144">
        <v>1967</v>
      </c>
      <c r="D21" s="144"/>
      <c r="E21" s="143" t="s">
        <v>111</v>
      </c>
      <c r="F21" s="145">
        <v>5</v>
      </c>
      <c r="G21" s="145">
        <v>1</v>
      </c>
      <c r="H21" s="146">
        <v>2554.1999999999998</v>
      </c>
      <c r="I21" s="146">
        <v>2554.1999999999998</v>
      </c>
      <c r="J21" s="146">
        <v>1386.03</v>
      </c>
      <c r="K21" s="145">
        <v>132</v>
      </c>
      <c r="L21" s="146">
        <f>SUM(M21:Q35)</f>
        <v>21383093.859999999</v>
      </c>
      <c r="M21" s="146">
        <v>0</v>
      </c>
      <c r="N21" s="146">
        <v>0</v>
      </c>
      <c r="O21" s="146">
        <v>0</v>
      </c>
      <c r="P21" s="146">
        <v>21383093.859999999</v>
      </c>
      <c r="Q21" s="146">
        <v>0</v>
      </c>
      <c r="R21" s="81" t="s">
        <v>62</v>
      </c>
      <c r="S21" s="147">
        <v>15</v>
      </c>
      <c r="T21" s="146">
        <f>L21/I21</f>
        <v>8371.7382585545383</v>
      </c>
      <c r="U21" s="146">
        <f>T21</f>
        <v>8371.7382585545383</v>
      </c>
      <c r="V21" s="148">
        <v>46387</v>
      </c>
    </row>
    <row r="22" spans="1:22" s="14" customFormat="1" ht="45" customHeight="1" x14ac:dyDescent="0.15">
      <c r="A22" s="143"/>
      <c r="B22" s="143"/>
      <c r="C22" s="144"/>
      <c r="D22" s="144"/>
      <c r="E22" s="143"/>
      <c r="F22" s="145"/>
      <c r="G22" s="145"/>
      <c r="H22" s="146"/>
      <c r="I22" s="146"/>
      <c r="J22" s="146"/>
      <c r="K22" s="145"/>
      <c r="L22" s="146"/>
      <c r="M22" s="146"/>
      <c r="N22" s="146"/>
      <c r="O22" s="146"/>
      <c r="P22" s="146"/>
      <c r="Q22" s="146"/>
      <c r="R22" s="81" t="s">
        <v>63</v>
      </c>
      <c r="S22" s="147"/>
      <c r="T22" s="146"/>
      <c r="U22" s="146"/>
      <c r="V22" s="148"/>
    </row>
    <row r="23" spans="1:22" s="14" customFormat="1" ht="45" customHeight="1" x14ac:dyDescent="0.15">
      <c r="A23" s="143"/>
      <c r="B23" s="143"/>
      <c r="C23" s="144"/>
      <c r="D23" s="144"/>
      <c r="E23" s="143"/>
      <c r="F23" s="145"/>
      <c r="G23" s="145"/>
      <c r="H23" s="146"/>
      <c r="I23" s="146"/>
      <c r="J23" s="146"/>
      <c r="K23" s="145"/>
      <c r="L23" s="146"/>
      <c r="M23" s="146"/>
      <c r="N23" s="146"/>
      <c r="O23" s="146"/>
      <c r="P23" s="146"/>
      <c r="Q23" s="146"/>
      <c r="R23" s="81" t="s">
        <v>64</v>
      </c>
      <c r="S23" s="147"/>
      <c r="T23" s="146"/>
      <c r="U23" s="146"/>
      <c r="V23" s="148"/>
    </row>
    <row r="24" spans="1:22" s="14" customFormat="1" ht="33.75" customHeight="1" x14ac:dyDescent="0.15">
      <c r="A24" s="143"/>
      <c r="B24" s="143"/>
      <c r="C24" s="144"/>
      <c r="D24" s="144"/>
      <c r="E24" s="143"/>
      <c r="F24" s="145"/>
      <c r="G24" s="145"/>
      <c r="H24" s="146"/>
      <c r="I24" s="146"/>
      <c r="J24" s="146"/>
      <c r="K24" s="145"/>
      <c r="L24" s="146"/>
      <c r="M24" s="146"/>
      <c r="N24" s="146"/>
      <c r="O24" s="146"/>
      <c r="P24" s="146"/>
      <c r="Q24" s="146"/>
      <c r="R24" s="81" t="s">
        <v>65</v>
      </c>
      <c r="S24" s="147"/>
      <c r="T24" s="146"/>
      <c r="U24" s="146"/>
      <c r="V24" s="148"/>
    </row>
    <row r="25" spans="1:22" s="14" customFormat="1" ht="45" customHeight="1" x14ac:dyDescent="0.15">
      <c r="A25" s="143"/>
      <c r="B25" s="143"/>
      <c r="C25" s="144"/>
      <c r="D25" s="144"/>
      <c r="E25" s="143"/>
      <c r="F25" s="145"/>
      <c r="G25" s="145"/>
      <c r="H25" s="146"/>
      <c r="I25" s="146"/>
      <c r="J25" s="146"/>
      <c r="K25" s="145"/>
      <c r="L25" s="146"/>
      <c r="M25" s="146"/>
      <c r="N25" s="146"/>
      <c r="O25" s="146"/>
      <c r="P25" s="146"/>
      <c r="Q25" s="146"/>
      <c r="R25" s="81" t="s">
        <v>66</v>
      </c>
      <c r="S25" s="147"/>
      <c r="T25" s="146"/>
      <c r="U25" s="146"/>
      <c r="V25" s="148"/>
    </row>
    <row r="26" spans="1:22" s="14" customFormat="1" ht="46.5" customHeight="1" x14ac:dyDescent="0.15">
      <c r="A26" s="143"/>
      <c r="B26" s="143"/>
      <c r="C26" s="144"/>
      <c r="D26" s="144"/>
      <c r="E26" s="143"/>
      <c r="F26" s="145"/>
      <c r="G26" s="145"/>
      <c r="H26" s="146"/>
      <c r="I26" s="146"/>
      <c r="J26" s="146"/>
      <c r="K26" s="145"/>
      <c r="L26" s="146"/>
      <c r="M26" s="146"/>
      <c r="N26" s="146"/>
      <c r="O26" s="146"/>
      <c r="P26" s="146"/>
      <c r="Q26" s="146"/>
      <c r="R26" s="81" t="s">
        <v>67</v>
      </c>
      <c r="S26" s="147"/>
      <c r="T26" s="146"/>
      <c r="U26" s="146"/>
      <c r="V26" s="148"/>
    </row>
    <row r="27" spans="1:22" s="14" customFormat="1" ht="33" customHeight="1" x14ac:dyDescent="0.15">
      <c r="A27" s="143"/>
      <c r="B27" s="143"/>
      <c r="C27" s="144"/>
      <c r="D27" s="144"/>
      <c r="E27" s="143"/>
      <c r="F27" s="145"/>
      <c r="G27" s="145"/>
      <c r="H27" s="146"/>
      <c r="I27" s="146"/>
      <c r="J27" s="146"/>
      <c r="K27" s="145"/>
      <c r="L27" s="146"/>
      <c r="M27" s="146"/>
      <c r="N27" s="146"/>
      <c r="O27" s="146"/>
      <c r="P27" s="146"/>
      <c r="Q27" s="146"/>
      <c r="R27" s="81" t="s">
        <v>68</v>
      </c>
      <c r="S27" s="147"/>
      <c r="T27" s="146"/>
      <c r="U27" s="146"/>
      <c r="V27" s="148"/>
    </row>
    <row r="28" spans="1:22" s="14" customFormat="1" ht="46.5" customHeight="1" x14ac:dyDescent="0.15">
      <c r="A28" s="143"/>
      <c r="B28" s="143"/>
      <c r="C28" s="144"/>
      <c r="D28" s="144"/>
      <c r="E28" s="143"/>
      <c r="F28" s="145"/>
      <c r="G28" s="145"/>
      <c r="H28" s="146"/>
      <c r="I28" s="146"/>
      <c r="J28" s="146"/>
      <c r="K28" s="145"/>
      <c r="L28" s="146"/>
      <c r="M28" s="146"/>
      <c r="N28" s="146"/>
      <c r="O28" s="146"/>
      <c r="P28" s="146"/>
      <c r="Q28" s="146"/>
      <c r="R28" s="81" t="s">
        <v>69</v>
      </c>
      <c r="S28" s="147"/>
      <c r="T28" s="146"/>
      <c r="U28" s="146"/>
      <c r="V28" s="148"/>
    </row>
    <row r="29" spans="1:22" s="14" customFormat="1" ht="46.5" customHeight="1" x14ac:dyDescent="0.15">
      <c r="A29" s="143"/>
      <c r="B29" s="143"/>
      <c r="C29" s="144"/>
      <c r="D29" s="144"/>
      <c r="E29" s="143"/>
      <c r="F29" s="145"/>
      <c r="G29" s="145"/>
      <c r="H29" s="146"/>
      <c r="I29" s="146"/>
      <c r="J29" s="146"/>
      <c r="K29" s="145"/>
      <c r="L29" s="146"/>
      <c r="M29" s="146"/>
      <c r="N29" s="146"/>
      <c r="O29" s="146"/>
      <c r="P29" s="146"/>
      <c r="Q29" s="146"/>
      <c r="R29" s="81" t="s">
        <v>70</v>
      </c>
      <c r="S29" s="147"/>
      <c r="T29" s="146"/>
      <c r="U29" s="146"/>
      <c r="V29" s="148"/>
    </row>
    <row r="30" spans="1:22" s="14" customFormat="1" ht="31.5" customHeight="1" x14ac:dyDescent="0.15">
      <c r="A30" s="143"/>
      <c r="B30" s="143"/>
      <c r="C30" s="144"/>
      <c r="D30" s="144"/>
      <c r="E30" s="143"/>
      <c r="F30" s="145"/>
      <c r="G30" s="145"/>
      <c r="H30" s="146"/>
      <c r="I30" s="146"/>
      <c r="J30" s="146"/>
      <c r="K30" s="145"/>
      <c r="L30" s="146"/>
      <c r="M30" s="146"/>
      <c r="N30" s="146"/>
      <c r="O30" s="146"/>
      <c r="P30" s="146"/>
      <c r="Q30" s="146"/>
      <c r="R30" s="81" t="s">
        <v>71</v>
      </c>
      <c r="S30" s="147"/>
      <c r="T30" s="146"/>
      <c r="U30" s="146"/>
      <c r="V30" s="148"/>
    </row>
    <row r="31" spans="1:22" s="14" customFormat="1" ht="43.5" customHeight="1" x14ac:dyDescent="0.15">
      <c r="A31" s="143"/>
      <c r="B31" s="143"/>
      <c r="C31" s="144"/>
      <c r="D31" s="144"/>
      <c r="E31" s="143"/>
      <c r="F31" s="145"/>
      <c r="G31" s="145"/>
      <c r="H31" s="146"/>
      <c r="I31" s="146"/>
      <c r="J31" s="146"/>
      <c r="K31" s="145"/>
      <c r="L31" s="146"/>
      <c r="M31" s="146"/>
      <c r="N31" s="146"/>
      <c r="O31" s="146"/>
      <c r="P31" s="146"/>
      <c r="Q31" s="146"/>
      <c r="R31" s="81" t="s">
        <v>72</v>
      </c>
      <c r="S31" s="147"/>
      <c r="T31" s="146"/>
      <c r="U31" s="146"/>
      <c r="V31" s="148"/>
    </row>
    <row r="32" spans="1:22" s="14" customFormat="1" ht="50.25" customHeight="1" x14ac:dyDescent="0.15">
      <c r="A32" s="143"/>
      <c r="B32" s="143"/>
      <c r="C32" s="144"/>
      <c r="D32" s="144"/>
      <c r="E32" s="143"/>
      <c r="F32" s="145"/>
      <c r="G32" s="145"/>
      <c r="H32" s="146"/>
      <c r="I32" s="146"/>
      <c r="J32" s="146"/>
      <c r="K32" s="145"/>
      <c r="L32" s="146"/>
      <c r="M32" s="146"/>
      <c r="N32" s="146"/>
      <c r="O32" s="146"/>
      <c r="P32" s="146"/>
      <c r="Q32" s="146"/>
      <c r="R32" s="81" t="s">
        <v>73</v>
      </c>
      <c r="S32" s="147"/>
      <c r="T32" s="146"/>
      <c r="U32" s="146"/>
      <c r="V32" s="148"/>
    </row>
    <row r="33" spans="1:22" s="14" customFormat="1" ht="27" customHeight="1" x14ac:dyDescent="0.15">
      <c r="A33" s="143"/>
      <c r="B33" s="143"/>
      <c r="C33" s="144"/>
      <c r="D33" s="144"/>
      <c r="E33" s="143"/>
      <c r="F33" s="145"/>
      <c r="G33" s="145"/>
      <c r="H33" s="146"/>
      <c r="I33" s="146"/>
      <c r="J33" s="146"/>
      <c r="K33" s="145"/>
      <c r="L33" s="146"/>
      <c r="M33" s="146"/>
      <c r="N33" s="146"/>
      <c r="O33" s="146"/>
      <c r="P33" s="146"/>
      <c r="Q33" s="146"/>
      <c r="R33" s="81" t="s">
        <v>74</v>
      </c>
      <c r="S33" s="147"/>
      <c r="T33" s="146"/>
      <c r="U33" s="146"/>
      <c r="V33" s="148"/>
    </row>
    <row r="34" spans="1:22" s="14" customFormat="1" ht="31.5" customHeight="1" x14ac:dyDescent="0.15">
      <c r="A34" s="143"/>
      <c r="B34" s="143"/>
      <c r="C34" s="144"/>
      <c r="D34" s="144"/>
      <c r="E34" s="143"/>
      <c r="F34" s="145"/>
      <c r="G34" s="145"/>
      <c r="H34" s="146"/>
      <c r="I34" s="146"/>
      <c r="J34" s="146"/>
      <c r="K34" s="145"/>
      <c r="L34" s="146"/>
      <c r="M34" s="146"/>
      <c r="N34" s="146"/>
      <c r="O34" s="146"/>
      <c r="P34" s="146"/>
      <c r="Q34" s="146"/>
      <c r="R34" s="81" t="s">
        <v>75</v>
      </c>
      <c r="S34" s="147"/>
      <c r="T34" s="146"/>
      <c r="U34" s="146"/>
      <c r="V34" s="148"/>
    </row>
    <row r="35" spans="1:22" s="14" customFormat="1" ht="35.25" customHeight="1" x14ac:dyDescent="0.15">
      <c r="A35" s="143"/>
      <c r="B35" s="143"/>
      <c r="C35" s="144"/>
      <c r="D35" s="144"/>
      <c r="E35" s="143"/>
      <c r="F35" s="145"/>
      <c r="G35" s="145"/>
      <c r="H35" s="146"/>
      <c r="I35" s="146"/>
      <c r="J35" s="146"/>
      <c r="K35" s="145"/>
      <c r="L35" s="146"/>
      <c r="M35" s="146"/>
      <c r="N35" s="146"/>
      <c r="O35" s="146"/>
      <c r="P35" s="146"/>
      <c r="Q35" s="146"/>
      <c r="R35" s="81" t="s">
        <v>76</v>
      </c>
      <c r="S35" s="147"/>
      <c r="T35" s="146"/>
      <c r="U35" s="146"/>
      <c r="V35" s="148"/>
    </row>
    <row r="36" spans="1:22" s="14" customFormat="1" ht="36" customHeight="1" x14ac:dyDescent="0.15">
      <c r="A36" s="143">
        <v>4</v>
      </c>
      <c r="B36" s="143" t="s">
        <v>77</v>
      </c>
      <c r="C36" s="144">
        <v>1964</v>
      </c>
      <c r="D36" s="144"/>
      <c r="E36" s="143" t="s">
        <v>111</v>
      </c>
      <c r="F36" s="145">
        <v>5</v>
      </c>
      <c r="G36" s="145">
        <v>4</v>
      </c>
      <c r="H36" s="146">
        <v>3347.9</v>
      </c>
      <c r="I36" s="146">
        <v>3108.3</v>
      </c>
      <c r="J36" s="146">
        <v>2774.91</v>
      </c>
      <c r="K36" s="145">
        <v>146</v>
      </c>
      <c r="L36" s="146">
        <f>SUM(M36:Q38)</f>
        <v>7724816.5</v>
      </c>
      <c r="M36" s="146">
        <v>0</v>
      </c>
      <c r="N36" s="146">
        <v>0</v>
      </c>
      <c r="O36" s="146">
        <v>0</v>
      </c>
      <c r="P36" s="146">
        <v>7724816.5</v>
      </c>
      <c r="Q36" s="146">
        <v>0</v>
      </c>
      <c r="R36" s="81" t="s">
        <v>68</v>
      </c>
      <c r="S36" s="147">
        <v>3</v>
      </c>
      <c r="T36" s="146">
        <f>L36/I36</f>
        <v>2485.222308014027</v>
      </c>
      <c r="U36" s="146">
        <f>T36</f>
        <v>2485.222308014027</v>
      </c>
      <c r="V36" s="148">
        <v>46387</v>
      </c>
    </row>
    <row r="37" spans="1:22" s="14" customFormat="1" ht="54" customHeight="1" x14ac:dyDescent="0.15">
      <c r="A37" s="143"/>
      <c r="B37" s="143"/>
      <c r="C37" s="144"/>
      <c r="D37" s="144"/>
      <c r="E37" s="143"/>
      <c r="F37" s="145"/>
      <c r="G37" s="145"/>
      <c r="H37" s="146"/>
      <c r="I37" s="146"/>
      <c r="J37" s="146"/>
      <c r="K37" s="145"/>
      <c r="L37" s="146"/>
      <c r="M37" s="146"/>
      <c r="N37" s="146"/>
      <c r="O37" s="146"/>
      <c r="P37" s="146"/>
      <c r="Q37" s="146"/>
      <c r="R37" s="81" t="s">
        <v>69</v>
      </c>
      <c r="S37" s="147"/>
      <c r="T37" s="146"/>
      <c r="U37" s="146"/>
      <c r="V37" s="148"/>
    </row>
    <row r="38" spans="1:22" s="14" customFormat="1" ht="50.25" customHeight="1" x14ac:dyDescent="0.15">
      <c r="A38" s="143"/>
      <c r="B38" s="143"/>
      <c r="C38" s="144"/>
      <c r="D38" s="144"/>
      <c r="E38" s="143"/>
      <c r="F38" s="145"/>
      <c r="G38" s="145"/>
      <c r="H38" s="146"/>
      <c r="I38" s="146"/>
      <c r="J38" s="146"/>
      <c r="K38" s="145"/>
      <c r="L38" s="146"/>
      <c r="M38" s="146"/>
      <c r="N38" s="146"/>
      <c r="O38" s="146"/>
      <c r="P38" s="146"/>
      <c r="Q38" s="146"/>
      <c r="R38" s="81" t="s">
        <v>70</v>
      </c>
      <c r="S38" s="147"/>
      <c r="T38" s="146"/>
      <c r="U38" s="146"/>
      <c r="V38" s="148"/>
    </row>
    <row r="39" spans="1:22" s="14" customFormat="1" ht="52.5" customHeight="1" x14ac:dyDescent="0.15">
      <c r="A39" s="143">
        <v>5</v>
      </c>
      <c r="B39" s="143" t="s">
        <v>78</v>
      </c>
      <c r="C39" s="144">
        <v>1989</v>
      </c>
      <c r="D39" s="144">
        <v>1989</v>
      </c>
      <c r="E39" s="144" t="s">
        <v>97</v>
      </c>
      <c r="F39" s="145">
        <v>9</v>
      </c>
      <c r="G39" s="145">
        <v>3</v>
      </c>
      <c r="H39" s="146">
        <v>7884</v>
      </c>
      <c r="I39" s="146">
        <v>7884</v>
      </c>
      <c r="J39" s="146">
        <v>6052.91</v>
      </c>
      <c r="K39" s="145">
        <v>270</v>
      </c>
      <c r="L39" s="146">
        <f>SUM(M39:Q41)</f>
        <v>13351132.08</v>
      </c>
      <c r="M39" s="146">
        <v>0</v>
      </c>
      <c r="N39" s="146">
        <v>0</v>
      </c>
      <c r="O39" s="146">
        <v>0</v>
      </c>
      <c r="P39" s="146">
        <v>13351132.08</v>
      </c>
      <c r="Q39" s="146">
        <v>0</v>
      </c>
      <c r="R39" s="81" t="s">
        <v>57</v>
      </c>
      <c r="S39" s="147">
        <v>3</v>
      </c>
      <c r="T39" s="146">
        <f>L39/I39</f>
        <v>1693.4464840182648</v>
      </c>
      <c r="U39" s="146">
        <f>T39</f>
        <v>1693.4464840182648</v>
      </c>
      <c r="V39" s="148">
        <v>46387</v>
      </c>
    </row>
    <row r="40" spans="1:22" s="14" customFormat="1" ht="57.75" customHeight="1" x14ac:dyDescent="0.15">
      <c r="A40" s="143"/>
      <c r="B40" s="143"/>
      <c r="C40" s="144"/>
      <c r="D40" s="144"/>
      <c r="E40" s="144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81" t="s">
        <v>58</v>
      </c>
      <c r="S40" s="147"/>
      <c r="T40" s="146"/>
      <c r="U40" s="146"/>
      <c r="V40" s="148"/>
    </row>
    <row r="41" spans="1:22" s="14" customFormat="1" ht="67.5" customHeight="1" x14ac:dyDescent="0.15">
      <c r="A41" s="143"/>
      <c r="B41" s="143"/>
      <c r="C41" s="144"/>
      <c r="D41" s="144"/>
      <c r="E41" s="144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81" t="s">
        <v>59</v>
      </c>
      <c r="S41" s="147"/>
      <c r="T41" s="146"/>
      <c r="U41" s="146"/>
      <c r="V41" s="148"/>
    </row>
    <row r="42" spans="1:22" s="9" customFormat="1" ht="42.75" customHeight="1" x14ac:dyDescent="0.15">
      <c r="A42" s="151" t="s">
        <v>79</v>
      </c>
      <c r="B42" s="151"/>
      <c r="C42" s="82" t="s">
        <v>80</v>
      </c>
      <c r="D42" s="82" t="s">
        <v>80</v>
      </c>
      <c r="E42" s="82" t="s">
        <v>80</v>
      </c>
      <c r="F42" s="82" t="s">
        <v>80</v>
      </c>
      <c r="G42" s="82" t="s">
        <v>80</v>
      </c>
      <c r="H42" s="83">
        <f t="shared" ref="H42:Q42" si="0">SUM(H15:H41)</f>
        <v>35143.9</v>
      </c>
      <c r="I42" s="83">
        <f t="shared" si="0"/>
        <v>32499</v>
      </c>
      <c r="J42" s="83">
        <f t="shared" si="0"/>
        <v>27341.05</v>
      </c>
      <c r="K42" s="84">
        <f t="shared" si="0"/>
        <v>1349</v>
      </c>
      <c r="L42" s="83">
        <f t="shared" si="0"/>
        <v>86813330.870000005</v>
      </c>
      <c r="M42" s="83">
        <f t="shared" si="0"/>
        <v>0</v>
      </c>
      <c r="N42" s="83">
        <f t="shared" si="0"/>
        <v>0</v>
      </c>
      <c r="O42" s="83">
        <f t="shared" si="0"/>
        <v>0</v>
      </c>
      <c r="P42" s="83">
        <f t="shared" si="0"/>
        <v>86813330.870000005</v>
      </c>
      <c r="Q42" s="83">
        <f t="shared" si="0"/>
        <v>0</v>
      </c>
      <c r="R42" s="83" t="s">
        <v>80</v>
      </c>
      <c r="S42" s="84">
        <f>SUM(S15:S41)</f>
        <v>27</v>
      </c>
      <c r="T42" s="82" t="s">
        <v>80</v>
      </c>
      <c r="U42" s="82" t="s">
        <v>80</v>
      </c>
      <c r="V42" s="82" t="s">
        <v>80</v>
      </c>
    </row>
    <row r="43" spans="1:22" s="13" customFormat="1" ht="24" customHeight="1" x14ac:dyDescent="0.15">
      <c r="A43" s="150" t="s">
        <v>81</v>
      </c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0"/>
      <c r="O43" s="150"/>
      <c r="P43" s="150"/>
      <c r="Q43" s="150"/>
      <c r="R43" s="150"/>
      <c r="S43" s="150"/>
      <c r="T43" s="150"/>
      <c r="U43" s="150"/>
      <c r="V43" s="150"/>
    </row>
    <row r="44" spans="1:22" s="13" customFormat="1" ht="51" customHeight="1" x14ac:dyDescent="0.15">
      <c r="A44" s="143">
        <v>6</v>
      </c>
      <c r="B44" s="143" t="s">
        <v>82</v>
      </c>
      <c r="C44" s="144">
        <v>1980</v>
      </c>
      <c r="D44" s="144">
        <v>1980</v>
      </c>
      <c r="E44" s="143" t="s">
        <v>111</v>
      </c>
      <c r="F44" s="145">
        <v>13</v>
      </c>
      <c r="G44" s="145">
        <v>1</v>
      </c>
      <c r="H44" s="146">
        <v>5308.9</v>
      </c>
      <c r="I44" s="146">
        <v>5153.8</v>
      </c>
      <c r="J44" s="146">
        <v>4034.5</v>
      </c>
      <c r="K44" s="145">
        <v>170</v>
      </c>
      <c r="L44" s="146">
        <f>SUM(M44:Q46)</f>
        <v>10696976.49</v>
      </c>
      <c r="M44" s="146">
        <v>0</v>
      </c>
      <c r="N44" s="146">
        <v>0</v>
      </c>
      <c r="O44" s="146">
        <v>0</v>
      </c>
      <c r="P44" s="146">
        <v>10696976.49</v>
      </c>
      <c r="Q44" s="146">
        <v>0</v>
      </c>
      <c r="R44" s="81" t="s">
        <v>57</v>
      </c>
      <c r="S44" s="147">
        <v>3</v>
      </c>
      <c r="T44" s="146">
        <f>L44/I44</f>
        <v>2075.5513388179597</v>
      </c>
      <c r="U44" s="146">
        <f>T44</f>
        <v>2075.5513388179597</v>
      </c>
      <c r="V44" s="148">
        <v>46387</v>
      </c>
    </row>
    <row r="45" spans="1:22" s="13" customFormat="1" ht="63.75" customHeight="1" x14ac:dyDescent="0.15">
      <c r="A45" s="143"/>
      <c r="B45" s="143"/>
      <c r="C45" s="144"/>
      <c r="D45" s="144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81" t="s">
        <v>58</v>
      </c>
      <c r="S45" s="147"/>
      <c r="T45" s="146"/>
      <c r="U45" s="146"/>
      <c r="V45" s="148"/>
    </row>
    <row r="46" spans="1:22" s="13" customFormat="1" ht="62.25" customHeight="1" x14ac:dyDescent="0.15">
      <c r="A46" s="143"/>
      <c r="B46" s="143"/>
      <c r="C46" s="144"/>
      <c r="D46" s="144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81" t="s">
        <v>59</v>
      </c>
      <c r="S46" s="147"/>
      <c r="T46" s="146"/>
      <c r="U46" s="146"/>
      <c r="V46" s="148"/>
    </row>
    <row r="47" spans="1:22" s="13" customFormat="1" ht="34.5" customHeight="1" x14ac:dyDescent="0.15">
      <c r="A47" s="143">
        <v>7</v>
      </c>
      <c r="B47" s="143" t="s">
        <v>1488</v>
      </c>
      <c r="C47" s="147">
        <v>1964</v>
      </c>
      <c r="D47" s="172"/>
      <c r="E47" s="143" t="s">
        <v>111</v>
      </c>
      <c r="F47" s="145">
        <v>5</v>
      </c>
      <c r="G47" s="145">
        <v>3</v>
      </c>
      <c r="H47" s="146">
        <v>2862.7</v>
      </c>
      <c r="I47" s="146">
        <v>2862.7</v>
      </c>
      <c r="J47" s="146">
        <v>2033.74</v>
      </c>
      <c r="K47" s="145">
        <v>126</v>
      </c>
      <c r="L47" s="146">
        <f>SUM(M47:Q58)</f>
        <v>28123915.329999998</v>
      </c>
      <c r="M47" s="146">
        <v>0</v>
      </c>
      <c r="N47" s="146">
        <v>0</v>
      </c>
      <c r="O47" s="146">
        <v>0</v>
      </c>
      <c r="P47" s="146">
        <v>28123915.329999998</v>
      </c>
      <c r="Q47" s="146">
        <v>0</v>
      </c>
      <c r="R47" s="81" t="s">
        <v>62</v>
      </c>
      <c r="S47" s="147">
        <v>12</v>
      </c>
      <c r="T47" s="146">
        <f>L47/I47</f>
        <v>9824.2621755685195</v>
      </c>
      <c r="U47" s="146">
        <f>T47</f>
        <v>9824.2621755685195</v>
      </c>
      <c r="V47" s="148">
        <v>46387</v>
      </c>
    </row>
    <row r="48" spans="1:22" s="13" customFormat="1" ht="51" customHeight="1" x14ac:dyDescent="0.15">
      <c r="A48" s="143"/>
      <c r="B48" s="143"/>
      <c r="C48" s="147"/>
      <c r="D48" s="172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81" t="s">
        <v>63</v>
      </c>
      <c r="S48" s="147"/>
      <c r="T48" s="146"/>
      <c r="U48" s="146"/>
      <c r="V48" s="148"/>
    </row>
    <row r="49" spans="1:22" s="13" customFormat="1" ht="51" customHeight="1" x14ac:dyDescent="0.15">
      <c r="A49" s="143"/>
      <c r="B49" s="143"/>
      <c r="C49" s="147"/>
      <c r="D49" s="172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81" t="s">
        <v>64</v>
      </c>
      <c r="S49" s="147"/>
      <c r="T49" s="146"/>
      <c r="U49" s="146"/>
      <c r="V49" s="148"/>
    </row>
    <row r="50" spans="1:22" s="13" customFormat="1" ht="33.75" customHeight="1" x14ac:dyDescent="0.15">
      <c r="A50" s="143"/>
      <c r="B50" s="143"/>
      <c r="C50" s="147"/>
      <c r="D50" s="172"/>
      <c r="E50" s="143"/>
      <c r="F50" s="145"/>
      <c r="G50" s="145"/>
      <c r="H50" s="146"/>
      <c r="I50" s="146"/>
      <c r="J50" s="146"/>
      <c r="K50" s="145"/>
      <c r="L50" s="146"/>
      <c r="M50" s="146"/>
      <c r="N50" s="146"/>
      <c r="O50" s="146"/>
      <c r="P50" s="146"/>
      <c r="Q50" s="146"/>
      <c r="R50" s="81" t="s">
        <v>68</v>
      </c>
      <c r="S50" s="147"/>
      <c r="T50" s="146"/>
      <c r="U50" s="146"/>
      <c r="V50" s="148"/>
    </row>
    <row r="51" spans="1:22" s="13" customFormat="1" ht="45" customHeight="1" x14ac:dyDescent="0.15">
      <c r="A51" s="143"/>
      <c r="B51" s="143"/>
      <c r="C51" s="147"/>
      <c r="D51" s="172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81" t="s">
        <v>69</v>
      </c>
      <c r="S51" s="147"/>
      <c r="T51" s="146"/>
      <c r="U51" s="146"/>
      <c r="V51" s="148"/>
    </row>
    <row r="52" spans="1:22" s="13" customFormat="1" ht="51" customHeight="1" x14ac:dyDescent="0.15">
      <c r="A52" s="143"/>
      <c r="B52" s="143"/>
      <c r="C52" s="147"/>
      <c r="D52" s="172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81" t="s">
        <v>70</v>
      </c>
      <c r="S52" s="147"/>
      <c r="T52" s="146"/>
      <c r="U52" s="146"/>
      <c r="V52" s="148"/>
    </row>
    <row r="53" spans="1:22" s="13" customFormat="1" ht="33.75" customHeight="1" x14ac:dyDescent="0.15">
      <c r="A53" s="143"/>
      <c r="B53" s="143"/>
      <c r="C53" s="147"/>
      <c r="D53" s="172"/>
      <c r="E53" s="143"/>
      <c r="F53" s="145"/>
      <c r="G53" s="145"/>
      <c r="H53" s="146"/>
      <c r="I53" s="146"/>
      <c r="J53" s="146"/>
      <c r="K53" s="145"/>
      <c r="L53" s="146"/>
      <c r="M53" s="146"/>
      <c r="N53" s="146"/>
      <c r="O53" s="146"/>
      <c r="P53" s="146"/>
      <c r="Q53" s="146"/>
      <c r="R53" s="81" t="s">
        <v>71</v>
      </c>
      <c r="S53" s="147"/>
      <c r="T53" s="146"/>
      <c r="U53" s="146"/>
      <c r="V53" s="148"/>
    </row>
    <row r="54" spans="1:22" s="13" customFormat="1" ht="47.25" customHeight="1" x14ac:dyDescent="0.15">
      <c r="A54" s="143"/>
      <c r="B54" s="143"/>
      <c r="C54" s="147"/>
      <c r="D54" s="172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81" t="s">
        <v>72</v>
      </c>
      <c r="S54" s="147"/>
      <c r="T54" s="146"/>
      <c r="U54" s="146"/>
      <c r="V54" s="148"/>
    </row>
    <row r="55" spans="1:22" s="13" customFormat="1" ht="51" customHeight="1" x14ac:dyDescent="0.15">
      <c r="A55" s="143"/>
      <c r="B55" s="143"/>
      <c r="C55" s="147"/>
      <c r="D55" s="172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81" t="s">
        <v>73</v>
      </c>
      <c r="S55" s="147"/>
      <c r="T55" s="146"/>
      <c r="U55" s="146"/>
      <c r="V55" s="148"/>
    </row>
    <row r="56" spans="1:22" s="13" customFormat="1" ht="25.5" customHeight="1" x14ac:dyDescent="0.15">
      <c r="A56" s="143"/>
      <c r="B56" s="143"/>
      <c r="C56" s="147"/>
      <c r="D56" s="172"/>
      <c r="E56" s="143"/>
      <c r="F56" s="145"/>
      <c r="G56" s="145"/>
      <c r="H56" s="146"/>
      <c r="I56" s="146"/>
      <c r="J56" s="146"/>
      <c r="K56" s="145"/>
      <c r="L56" s="146"/>
      <c r="M56" s="146"/>
      <c r="N56" s="146"/>
      <c r="O56" s="146"/>
      <c r="P56" s="146"/>
      <c r="Q56" s="146"/>
      <c r="R56" s="81" t="s">
        <v>74</v>
      </c>
      <c r="S56" s="147"/>
      <c r="T56" s="146"/>
      <c r="U56" s="146"/>
      <c r="V56" s="148"/>
    </row>
    <row r="57" spans="1:22" s="13" customFormat="1" ht="36" customHeight="1" x14ac:dyDescent="0.15">
      <c r="A57" s="143"/>
      <c r="B57" s="143"/>
      <c r="C57" s="147"/>
      <c r="D57" s="172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81" t="s">
        <v>75</v>
      </c>
      <c r="S57" s="147"/>
      <c r="T57" s="146"/>
      <c r="U57" s="146"/>
      <c r="V57" s="148"/>
    </row>
    <row r="58" spans="1:22" s="13" customFormat="1" ht="37.5" customHeight="1" x14ac:dyDescent="0.15">
      <c r="A58" s="143"/>
      <c r="B58" s="143"/>
      <c r="C58" s="147"/>
      <c r="D58" s="172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81" t="s">
        <v>76</v>
      </c>
      <c r="S58" s="147"/>
      <c r="T58" s="146"/>
      <c r="U58" s="146"/>
      <c r="V58" s="148"/>
    </row>
    <row r="59" spans="1:22" s="14" customFormat="1" ht="26.25" customHeight="1" x14ac:dyDescent="0.15">
      <c r="A59" s="143">
        <v>8</v>
      </c>
      <c r="B59" s="143" t="s">
        <v>83</v>
      </c>
      <c r="C59" s="144">
        <v>1952</v>
      </c>
      <c r="D59" s="144"/>
      <c r="E59" s="143" t="s">
        <v>84</v>
      </c>
      <c r="F59" s="145">
        <v>2</v>
      </c>
      <c r="G59" s="145">
        <v>2</v>
      </c>
      <c r="H59" s="146">
        <v>529.6</v>
      </c>
      <c r="I59" s="146">
        <v>482</v>
      </c>
      <c r="J59" s="146">
        <v>321.48</v>
      </c>
      <c r="K59" s="145">
        <v>26</v>
      </c>
      <c r="L59" s="146">
        <f>SUM(M59:Q61)</f>
        <v>8400477.7799999993</v>
      </c>
      <c r="M59" s="146">
        <v>0</v>
      </c>
      <c r="N59" s="146">
        <v>0</v>
      </c>
      <c r="O59" s="146">
        <v>0</v>
      </c>
      <c r="P59" s="146">
        <v>8400477.7799999993</v>
      </c>
      <c r="Q59" s="149">
        <v>0</v>
      </c>
      <c r="R59" s="81" t="s">
        <v>85</v>
      </c>
      <c r="S59" s="147">
        <v>3</v>
      </c>
      <c r="T59" s="146">
        <f>L59/I59</f>
        <v>17428.377136929459</v>
      </c>
      <c r="U59" s="146">
        <f>T59</f>
        <v>17428.377136929459</v>
      </c>
      <c r="V59" s="148">
        <v>46387</v>
      </c>
    </row>
    <row r="60" spans="1:22" s="14" customFormat="1" ht="35.25" customHeight="1" x14ac:dyDescent="0.15">
      <c r="A60" s="143"/>
      <c r="B60" s="143"/>
      <c r="C60" s="144"/>
      <c r="D60" s="144"/>
      <c r="E60" s="143"/>
      <c r="F60" s="145"/>
      <c r="G60" s="145"/>
      <c r="H60" s="146"/>
      <c r="I60" s="146"/>
      <c r="J60" s="146"/>
      <c r="K60" s="145"/>
      <c r="L60" s="146"/>
      <c r="M60" s="146"/>
      <c r="N60" s="146"/>
      <c r="O60" s="146"/>
      <c r="P60" s="146"/>
      <c r="Q60" s="149"/>
      <c r="R60" s="81" t="s">
        <v>86</v>
      </c>
      <c r="S60" s="147"/>
      <c r="T60" s="146"/>
      <c r="U60" s="146"/>
      <c r="V60" s="148"/>
    </row>
    <row r="61" spans="1:22" s="14" customFormat="1" ht="35.25" customHeight="1" x14ac:dyDescent="0.15">
      <c r="A61" s="143"/>
      <c r="B61" s="143"/>
      <c r="C61" s="144"/>
      <c r="D61" s="144"/>
      <c r="E61" s="143"/>
      <c r="F61" s="145"/>
      <c r="G61" s="145"/>
      <c r="H61" s="146"/>
      <c r="I61" s="146"/>
      <c r="J61" s="146"/>
      <c r="K61" s="145"/>
      <c r="L61" s="146"/>
      <c r="M61" s="146"/>
      <c r="N61" s="146"/>
      <c r="O61" s="146"/>
      <c r="P61" s="146"/>
      <c r="Q61" s="149"/>
      <c r="R61" s="81" t="s">
        <v>248</v>
      </c>
      <c r="S61" s="147"/>
      <c r="T61" s="146"/>
      <c r="U61" s="146"/>
      <c r="V61" s="148"/>
    </row>
    <row r="62" spans="1:22" s="14" customFormat="1" ht="28.5" customHeight="1" x14ac:dyDescent="0.15">
      <c r="A62" s="143">
        <v>9</v>
      </c>
      <c r="B62" s="143" t="s">
        <v>88</v>
      </c>
      <c r="C62" s="144">
        <v>1961</v>
      </c>
      <c r="D62" s="144"/>
      <c r="E62" s="143" t="s">
        <v>84</v>
      </c>
      <c r="F62" s="145">
        <v>2</v>
      </c>
      <c r="G62" s="145">
        <v>2</v>
      </c>
      <c r="H62" s="146">
        <v>563.79999999999995</v>
      </c>
      <c r="I62" s="146">
        <v>514.5</v>
      </c>
      <c r="J62" s="146">
        <v>351</v>
      </c>
      <c r="K62" s="145">
        <v>32</v>
      </c>
      <c r="L62" s="146">
        <f t="shared" ref="L62" si="1">SUM(M62:Q64)</f>
        <v>8953414.5600000005</v>
      </c>
      <c r="M62" s="146">
        <v>0</v>
      </c>
      <c r="N62" s="146">
        <v>0</v>
      </c>
      <c r="O62" s="146">
        <v>0</v>
      </c>
      <c r="P62" s="146">
        <v>8953414.5600000005</v>
      </c>
      <c r="Q62" s="149">
        <v>0</v>
      </c>
      <c r="R62" s="81" t="s">
        <v>85</v>
      </c>
      <c r="S62" s="147">
        <v>3</v>
      </c>
      <c r="T62" s="146">
        <f t="shared" ref="T62" si="2">L62/I62</f>
        <v>17402.166297376094</v>
      </c>
      <c r="U62" s="146">
        <f t="shared" ref="U62" si="3">T62</f>
        <v>17402.166297376094</v>
      </c>
      <c r="V62" s="148">
        <v>46387</v>
      </c>
    </row>
    <row r="63" spans="1:22" s="14" customFormat="1" ht="33" customHeight="1" x14ac:dyDescent="0.15">
      <c r="A63" s="143"/>
      <c r="B63" s="143"/>
      <c r="C63" s="144"/>
      <c r="D63" s="144"/>
      <c r="E63" s="143"/>
      <c r="F63" s="145"/>
      <c r="G63" s="145"/>
      <c r="H63" s="146"/>
      <c r="I63" s="146"/>
      <c r="J63" s="146"/>
      <c r="K63" s="145"/>
      <c r="L63" s="146"/>
      <c r="M63" s="146"/>
      <c r="N63" s="146"/>
      <c r="O63" s="146"/>
      <c r="P63" s="146"/>
      <c r="Q63" s="149"/>
      <c r="R63" s="81" t="s">
        <v>86</v>
      </c>
      <c r="S63" s="147"/>
      <c r="T63" s="146"/>
      <c r="U63" s="146"/>
      <c r="V63" s="148"/>
    </row>
    <row r="64" spans="1:22" s="14" customFormat="1" ht="37.5" customHeight="1" x14ac:dyDescent="0.15">
      <c r="A64" s="143"/>
      <c r="B64" s="143"/>
      <c r="C64" s="144"/>
      <c r="D64" s="144"/>
      <c r="E64" s="143"/>
      <c r="F64" s="145"/>
      <c r="G64" s="145"/>
      <c r="H64" s="146"/>
      <c r="I64" s="146"/>
      <c r="J64" s="146"/>
      <c r="K64" s="145"/>
      <c r="L64" s="146"/>
      <c r="M64" s="146"/>
      <c r="N64" s="146"/>
      <c r="O64" s="146"/>
      <c r="P64" s="146"/>
      <c r="Q64" s="149"/>
      <c r="R64" s="81" t="s">
        <v>248</v>
      </c>
      <c r="S64" s="147"/>
      <c r="T64" s="146"/>
      <c r="U64" s="146"/>
      <c r="V64" s="148"/>
    </row>
    <row r="65" spans="1:22" s="14" customFormat="1" ht="27.75" customHeight="1" x14ac:dyDescent="0.15">
      <c r="A65" s="143">
        <v>10</v>
      </c>
      <c r="B65" s="143" t="s">
        <v>89</v>
      </c>
      <c r="C65" s="144">
        <v>1961</v>
      </c>
      <c r="D65" s="144"/>
      <c r="E65" s="143" t="s">
        <v>84</v>
      </c>
      <c r="F65" s="145">
        <v>2</v>
      </c>
      <c r="G65" s="145">
        <v>1</v>
      </c>
      <c r="H65" s="146">
        <v>343</v>
      </c>
      <c r="I65" s="146">
        <v>343</v>
      </c>
      <c r="J65" s="146">
        <v>263.8</v>
      </c>
      <c r="K65" s="145">
        <v>16</v>
      </c>
      <c r="L65" s="146">
        <f t="shared" ref="L65" si="4">SUM(M65:Q67)</f>
        <v>6035609.7000000002</v>
      </c>
      <c r="M65" s="146">
        <v>0</v>
      </c>
      <c r="N65" s="146">
        <v>0</v>
      </c>
      <c r="O65" s="146">
        <v>0</v>
      </c>
      <c r="P65" s="146">
        <v>6035609.7000000002</v>
      </c>
      <c r="Q65" s="149">
        <v>0</v>
      </c>
      <c r="R65" s="81" t="s">
        <v>85</v>
      </c>
      <c r="S65" s="147">
        <v>3</v>
      </c>
      <c r="T65" s="146">
        <f t="shared" ref="T65" si="5">L65/I65</f>
        <v>17596.529737609329</v>
      </c>
      <c r="U65" s="146">
        <f t="shared" ref="U65" si="6">T65</f>
        <v>17596.529737609329</v>
      </c>
      <c r="V65" s="148">
        <v>46387</v>
      </c>
    </row>
    <row r="66" spans="1:22" s="14" customFormat="1" ht="35.25" customHeight="1" x14ac:dyDescent="0.15">
      <c r="A66" s="143"/>
      <c r="B66" s="143"/>
      <c r="C66" s="144"/>
      <c r="D66" s="144"/>
      <c r="E66" s="143"/>
      <c r="F66" s="145"/>
      <c r="G66" s="145"/>
      <c r="H66" s="146"/>
      <c r="I66" s="146"/>
      <c r="J66" s="146"/>
      <c r="K66" s="145"/>
      <c r="L66" s="146"/>
      <c r="M66" s="146"/>
      <c r="N66" s="146"/>
      <c r="O66" s="146"/>
      <c r="P66" s="146"/>
      <c r="Q66" s="149"/>
      <c r="R66" s="81" t="s">
        <v>86</v>
      </c>
      <c r="S66" s="147"/>
      <c r="T66" s="146"/>
      <c r="U66" s="146"/>
      <c r="V66" s="148"/>
    </row>
    <row r="67" spans="1:22" s="14" customFormat="1" ht="33" customHeight="1" x14ac:dyDescent="0.15">
      <c r="A67" s="143"/>
      <c r="B67" s="143"/>
      <c r="C67" s="144"/>
      <c r="D67" s="144"/>
      <c r="E67" s="143"/>
      <c r="F67" s="145"/>
      <c r="G67" s="145"/>
      <c r="H67" s="146"/>
      <c r="I67" s="146"/>
      <c r="J67" s="146"/>
      <c r="K67" s="145"/>
      <c r="L67" s="146"/>
      <c r="M67" s="146"/>
      <c r="N67" s="146"/>
      <c r="O67" s="146"/>
      <c r="P67" s="146"/>
      <c r="Q67" s="149"/>
      <c r="R67" s="81" t="s">
        <v>248</v>
      </c>
      <c r="S67" s="147"/>
      <c r="T67" s="146"/>
      <c r="U67" s="146"/>
      <c r="V67" s="148"/>
    </row>
    <row r="68" spans="1:22" s="14" customFormat="1" ht="32.25" customHeight="1" x14ac:dyDescent="0.15">
      <c r="A68" s="143">
        <v>11</v>
      </c>
      <c r="B68" s="143" t="s">
        <v>90</v>
      </c>
      <c r="C68" s="144">
        <v>1960</v>
      </c>
      <c r="D68" s="144"/>
      <c r="E68" s="143" t="s">
        <v>84</v>
      </c>
      <c r="F68" s="145">
        <v>2</v>
      </c>
      <c r="G68" s="145">
        <v>1</v>
      </c>
      <c r="H68" s="146">
        <v>408.3</v>
      </c>
      <c r="I68" s="146">
        <v>408.3</v>
      </c>
      <c r="J68" s="146">
        <v>162.19999999999999</v>
      </c>
      <c r="K68" s="145">
        <v>16</v>
      </c>
      <c r="L68" s="146">
        <f t="shared" ref="L68" si="7">SUM(M68:Q70)</f>
        <v>7146587.29</v>
      </c>
      <c r="M68" s="146">
        <v>0</v>
      </c>
      <c r="N68" s="146">
        <v>0</v>
      </c>
      <c r="O68" s="146">
        <v>0</v>
      </c>
      <c r="P68" s="146">
        <v>7146587.29</v>
      </c>
      <c r="Q68" s="146">
        <v>0</v>
      </c>
      <c r="R68" s="81" t="s">
        <v>85</v>
      </c>
      <c r="S68" s="147">
        <v>3</v>
      </c>
      <c r="T68" s="146">
        <f t="shared" ref="T68:T74" si="8">L68/I68</f>
        <v>17503.2752632868</v>
      </c>
      <c r="U68" s="146">
        <f t="shared" ref="U68" si="9">T68</f>
        <v>17503.2752632868</v>
      </c>
      <c r="V68" s="148">
        <v>46387</v>
      </c>
    </row>
    <row r="69" spans="1:22" s="14" customFormat="1" ht="42.75" customHeight="1" x14ac:dyDescent="0.15">
      <c r="A69" s="143"/>
      <c r="B69" s="143"/>
      <c r="C69" s="144"/>
      <c r="D69" s="144"/>
      <c r="E69" s="143"/>
      <c r="F69" s="145"/>
      <c r="G69" s="145"/>
      <c r="H69" s="146"/>
      <c r="I69" s="146"/>
      <c r="J69" s="146"/>
      <c r="K69" s="145"/>
      <c r="L69" s="146"/>
      <c r="M69" s="146"/>
      <c r="N69" s="146"/>
      <c r="O69" s="146"/>
      <c r="P69" s="146"/>
      <c r="Q69" s="146"/>
      <c r="R69" s="81" t="s">
        <v>86</v>
      </c>
      <c r="S69" s="147"/>
      <c r="T69" s="146"/>
      <c r="U69" s="146"/>
      <c r="V69" s="148"/>
    </row>
    <row r="70" spans="1:22" s="14" customFormat="1" ht="37.5" customHeight="1" x14ac:dyDescent="0.15">
      <c r="A70" s="143"/>
      <c r="B70" s="143"/>
      <c r="C70" s="144"/>
      <c r="D70" s="144"/>
      <c r="E70" s="143"/>
      <c r="F70" s="145"/>
      <c r="G70" s="145"/>
      <c r="H70" s="146"/>
      <c r="I70" s="146"/>
      <c r="J70" s="146"/>
      <c r="K70" s="145"/>
      <c r="L70" s="146"/>
      <c r="M70" s="146"/>
      <c r="N70" s="146"/>
      <c r="O70" s="146"/>
      <c r="P70" s="146"/>
      <c r="Q70" s="146"/>
      <c r="R70" s="81" t="s">
        <v>248</v>
      </c>
      <c r="S70" s="147"/>
      <c r="T70" s="146"/>
      <c r="U70" s="146"/>
      <c r="V70" s="148"/>
    </row>
    <row r="71" spans="1:22" s="14" customFormat="1" ht="37.5" customHeight="1" x14ac:dyDescent="0.15">
      <c r="A71" s="143">
        <v>12</v>
      </c>
      <c r="B71" s="143" t="s">
        <v>91</v>
      </c>
      <c r="C71" s="144">
        <v>1959</v>
      </c>
      <c r="D71" s="144"/>
      <c r="E71" s="143" t="s">
        <v>84</v>
      </c>
      <c r="F71" s="145">
        <v>2</v>
      </c>
      <c r="G71" s="145">
        <v>1</v>
      </c>
      <c r="H71" s="146">
        <v>448.5</v>
      </c>
      <c r="I71" s="146">
        <v>413.1</v>
      </c>
      <c r="J71" s="146">
        <v>221.9</v>
      </c>
      <c r="K71" s="145">
        <v>16</v>
      </c>
      <c r="L71" s="146">
        <f t="shared" ref="L71:L74" si="10">SUM(M71:Q73)</f>
        <v>7228251.8099999996</v>
      </c>
      <c r="M71" s="146">
        <v>0</v>
      </c>
      <c r="N71" s="146">
        <v>0</v>
      </c>
      <c r="O71" s="146">
        <v>0</v>
      </c>
      <c r="P71" s="146">
        <v>7228251.8099999996</v>
      </c>
      <c r="Q71" s="146">
        <v>0</v>
      </c>
      <c r="R71" s="81" t="s">
        <v>85</v>
      </c>
      <c r="S71" s="147">
        <v>3</v>
      </c>
      <c r="T71" s="146">
        <f t="shared" si="8"/>
        <v>17497.583660130716</v>
      </c>
      <c r="U71" s="146">
        <f t="shared" ref="U71:U74" si="11">T71</f>
        <v>17497.583660130716</v>
      </c>
      <c r="V71" s="148">
        <v>46387</v>
      </c>
    </row>
    <row r="72" spans="1:22" s="14" customFormat="1" ht="42.75" customHeight="1" x14ac:dyDescent="0.15">
      <c r="A72" s="143"/>
      <c r="B72" s="143"/>
      <c r="C72" s="144"/>
      <c r="D72" s="144"/>
      <c r="E72" s="143"/>
      <c r="F72" s="145"/>
      <c r="G72" s="145"/>
      <c r="H72" s="146"/>
      <c r="I72" s="146"/>
      <c r="J72" s="146"/>
      <c r="K72" s="145"/>
      <c r="L72" s="146"/>
      <c r="M72" s="146"/>
      <c r="N72" s="146"/>
      <c r="O72" s="146"/>
      <c r="P72" s="146"/>
      <c r="Q72" s="146"/>
      <c r="R72" s="81" t="s">
        <v>86</v>
      </c>
      <c r="S72" s="147"/>
      <c r="T72" s="146"/>
      <c r="U72" s="146"/>
      <c r="V72" s="148"/>
    </row>
    <row r="73" spans="1:22" s="14" customFormat="1" ht="41.25" customHeight="1" x14ac:dyDescent="0.15">
      <c r="A73" s="143"/>
      <c r="B73" s="143"/>
      <c r="C73" s="144"/>
      <c r="D73" s="144"/>
      <c r="E73" s="143"/>
      <c r="F73" s="145"/>
      <c r="G73" s="145"/>
      <c r="H73" s="146"/>
      <c r="I73" s="146"/>
      <c r="J73" s="146"/>
      <c r="K73" s="145"/>
      <c r="L73" s="146"/>
      <c r="M73" s="146"/>
      <c r="N73" s="146"/>
      <c r="O73" s="146"/>
      <c r="P73" s="146"/>
      <c r="Q73" s="146"/>
      <c r="R73" s="81" t="s">
        <v>248</v>
      </c>
      <c r="S73" s="147"/>
      <c r="T73" s="146"/>
      <c r="U73" s="146"/>
      <c r="V73" s="148"/>
    </row>
    <row r="74" spans="1:22" s="14" customFormat="1" ht="33.75" customHeight="1" x14ac:dyDescent="0.15">
      <c r="A74" s="143">
        <v>13</v>
      </c>
      <c r="B74" s="143" t="s">
        <v>92</v>
      </c>
      <c r="C74" s="144">
        <v>1956</v>
      </c>
      <c r="D74" s="144"/>
      <c r="E74" s="143" t="s">
        <v>84</v>
      </c>
      <c r="F74" s="145">
        <v>2</v>
      </c>
      <c r="G74" s="145">
        <v>2</v>
      </c>
      <c r="H74" s="146">
        <v>560.5</v>
      </c>
      <c r="I74" s="146">
        <v>508.5</v>
      </c>
      <c r="J74" s="146">
        <v>288.89999999999998</v>
      </c>
      <c r="K74" s="145">
        <v>16</v>
      </c>
      <c r="L74" s="146">
        <f t="shared" si="10"/>
        <v>8851333.9199999999</v>
      </c>
      <c r="M74" s="146">
        <v>0</v>
      </c>
      <c r="N74" s="146">
        <v>0</v>
      </c>
      <c r="O74" s="146">
        <v>0</v>
      </c>
      <c r="P74" s="146">
        <v>8851333.9199999999</v>
      </c>
      <c r="Q74" s="146">
        <v>0</v>
      </c>
      <c r="R74" s="81" t="s">
        <v>85</v>
      </c>
      <c r="S74" s="147">
        <v>3</v>
      </c>
      <c r="T74" s="146">
        <f t="shared" si="8"/>
        <v>17406.753038348081</v>
      </c>
      <c r="U74" s="146">
        <f t="shared" si="11"/>
        <v>17406.753038348081</v>
      </c>
      <c r="V74" s="148">
        <v>46387</v>
      </c>
    </row>
    <row r="75" spans="1:22" s="14" customFormat="1" ht="38.25" customHeight="1" x14ac:dyDescent="0.15">
      <c r="A75" s="143"/>
      <c r="B75" s="143"/>
      <c r="C75" s="144"/>
      <c r="D75" s="144"/>
      <c r="E75" s="143"/>
      <c r="F75" s="145"/>
      <c r="G75" s="145"/>
      <c r="H75" s="146"/>
      <c r="I75" s="146"/>
      <c r="J75" s="146"/>
      <c r="K75" s="145"/>
      <c r="L75" s="146"/>
      <c r="M75" s="146"/>
      <c r="N75" s="146"/>
      <c r="O75" s="146"/>
      <c r="P75" s="146"/>
      <c r="Q75" s="146"/>
      <c r="R75" s="81" t="s">
        <v>86</v>
      </c>
      <c r="S75" s="147"/>
      <c r="T75" s="146"/>
      <c r="U75" s="146"/>
      <c r="V75" s="148"/>
    </row>
    <row r="76" spans="1:22" s="14" customFormat="1" ht="42.75" customHeight="1" x14ac:dyDescent="0.15">
      <c r="A76" s="143"/>
      <c r="B76" s="143"/>
      <c r="C76" s="144"/>
      <c r="D76" s="144"/>
      <c r="E76" s="143"/>
      <c r="F76" s="145"/>
      <c r="G76" s="145"/>
      <c r="H76" s="146"/>
      <c r="I76" s="146"/>
      <c r="J76" s="146"/>
      <c r="K76" s="145"/>
      <c r="L76" s="146"/>
      <c r="M76" s="146"/>
      <c r="N76" s="146"/>
      <c r="O76" s="146"/>
      <c r="P76" s="146"/>
      <c r="Q76" s="146"/>
      <c r="R76" s="81" t="s">
        <v>248</v>
      </c>
      <c r="S76" s="147"/>
      <c r="T76" s="146"/>
      <c r="U76" s="146"/>
      <c r="V76" s="148"/>
    </row>
    <row r="77" spans="1:22" s="14" customFormat="1" ht="33.75" customHeight="1" x14ac:dyDescent="0.15">
      <c r="A77" s="143">
        <v>14</v>
      </c>
      <c r="B77" s="143" t="s">
        <v>93</v>
      </c>
      <c r="C77" s="144">
        <v>1960</v>
      </c>
      <c r="D77" s="144"/>
      <c r="E77" s="143" t="s">
        <v>84</v>
      </c>
      <c r="F77" s="145">
        <v>2</v>
      </c>
      <c r="G77" s="145">
        <v>1</v>
      </c>
      <c r="H77" s="146">
        <v>464.7</v>
      </c>
      <c r="I77" s="146">
        <v>426.3</v>
      </c>
      <c r="J77" s="146">
        <v>363.22</v>
      </c>
      <c r="K77" s="145">
        <v>14</v>
      </c>
      <c r="L77" s="146">
        <f>SUM(M77:Q78)</f>
        <v>4283178.58</v>
      </c>
      <c r="M77" s="146">
        <v>0</v>
      </c>
      <c r="N77" s="146">
        <v>0</v>
      </c>
      <c r="O77" s="146">
        <v>0</v>
      </c>
      <c r="P77" s="146">
        <v>4283178.58</v>
      </c>
      <c r="Q77" s="146">
        <v>0</v>
      </c>
      <c r="R77" s="81" t="s">
        <v>85</v>
      </c>
      <c r="S77" s="147">
        <v>2</v>
      </c>
      <c r="T77" s="146">
        <f>L77/I77</f>
        <v>10047.334224724373</v>
      </c>
      <c r="U77" s="146">
        <f>T77</f>
        <v>10047.334224724373</v>
      </c>
      <c r="V77" s="148">
        <v>46387</v>
      </c>
    </row>
    <row r="78" spans="1:22" s="14" customFormat="1" ht="38.25" customHeight="1" x14ac:dyDescent="0.15">
      <c r="A78" s="143"/>
      <c r="B78" s="143"/>
      <c r="C78" s="144"/>
      <c r="D78" s="144"/>
      <c r="E78" s="143"/>
      <c r="F78" s="145"/>
      <c r="G78" s="145"/>
      <c r="H78" s="146"/>
      <c r="I78" s="146"/>
      <c r="J78" s="146"/>
      <c r="K78" s="145"/>
      <c r="L78" s="146"/>
      <c r="M78" s="146"/>
      <c r="N78" s="146"/>
      <c r="O78" s="146"/>
      <c r="P78" s="146"/>
      <c r="Q78" s="146"/>
      <c r="R78" s="81" t="s">
        <v>86</v>
      </c>
      <c r="S78" s="147"/>
      <c r="T78" s="146"/>
      <c r="U78" s="146"/>
      <c r="V78" s="148"/>
    </row>
    <row r="79" spans="1:22" s="14" customFormat="1" ht="55.5" customHeight="1" x14ac:dyDescent="0.15">
      <c r="A79" s="143">
        <v>15</v>
      </c>
      <c r="B79" s="143" t="s">
        <v>94</v>
      </c>
      <c r="C79" s="144">
        <v>1987</v>
      </c>
      <c r="D79" s="144">
        <v>2008</v>
      </c>
      <c r="E79" s="143" t="s">
        <v>97</v>
      </c>
      <c r="F79" s="145">
        <v>9</v>
      </c>
      <c r="G79" s="145">
        <v>6</v>
      </c>
      <c r="H79" s="146">
        <v>14892.2</v>
      </c>
      <c r="I79" s="146">
        <v>12299.2</v>
      </c>
      <c r="J79" s="146">
        <v>11107.43</v>
      </c>
      <c r="K79" s="145">
        <v>581</v>
      </c>
      <c r="L79" s="146">
        <f>SUM(M79:Q81)</f>
        <v>26620451.57</v>
      </c>
      <c r="M79" s="146">
        <v>0</v>
      </c>
      <c r="N79" s="146">
        <v>0</v>
      </c>
      <c r="O79" s="146">
        <v>0</v>
      </c>
      <c r="P79" s="146">
        <v>26620451.57</v>
      </c>
      <c r="Q79" s="146">
        <v>0</v>
      </c>
      <c r="R79" s="81" t="s">
        <v>57</v>
      </c>
      <c r="S79" s="147">
        <v>3</v>
      </c>
      <c r="T79" s="146">
        <f>L79/I79</f>
        <v>2164.4051296019252</v>
      </c>
      <c r="U79" s="146">
        <f>T79</f>
        <v>2164.4051296019252</v>
      </c>
      <c r="V79" s="148">
        <v>46387</v>
      </c>
    </row>
    <row r="80" spans="1:22" s="14" customFormat="1" ht="64.5" customHeight="1" x14ac:dyDescent="0.15">
      <c r="A80" s="143"/>
      <c r="B80" s="143"/>
      <c r="C80" s="144"/>
      <c r="D80" s="144"/>
      <c r="E80" s="143"/>
      <c r="F80" s="145"/>
      <c r="G80" s="145"/>
      <c r="H80" s="146"/>
      <c r="I80" s="146"/>
      <c r="J80" s="146"/>
      <c r="K80" s="145"/>
      <c r="L80" s="146"/>
      <c r="M80" s="146"/>
      <c r="N80" s="146"/>
      <c r="O80" s="146"/>
      <c r="P80" s="146"/>
      <c r="Q80" s="146"/>
      <c r="R80" s="81" t="s">
        <v>58</v>
      </c>
      <c r="S80" s="147"/>
      <c r="T80" s="146"/>
      <c r="U80" s="146"/>
      <c r="V80" s="148"/>
    </row>
    <row r="81" spans="1:22" s="14" customFormat="1" ht="71.25" customHeight="1" x14ac:dyDescent="0.15">
      <c r="A81" s="143"/>
      <c r="B81" s="143"/>
      <c r="C81" s="144"/>
      <c r="D81" s="144"/>
      <c r="E81" s="143"/>
      <c r="F81" s="145"/>
      <c r="G81" s="145"/>
      <c r="H81" s="146"/>
      <c r="I81" s="146"/>
      <c r="J81" s="146"/>
      <c r="K81" s="145"/>
      <c r="L81" s="146"/>
      <c r="M81" s="146"/>
      <c r="N81" s="146"/>
      <c r="O81" s="146"/>
      <c r="P81" s="146"/>
      <c r="Q81" s="146"/>
      <c r="R81" s="81" t="s">
        <v>59</v>
      </c>
      <c r="S81" s="147"/>
      <c r="T81" s="146"/>
      <c r="U81" s="146"/>
      <c r="V81" s="148"/>
    </row>
    <row r="82" spans="1:22" s="14" customFormat="1" ht="55.5" customHeight="1" x14ac:dyDescent="0.15">
      <c r="A82" s="151" t="s">
        <v>1462</v>
      </c>
      <c r="B82" s="151"/>
      <c r="C82" s="82" t="s">
        <v>80</v>
      </c>
      <c r="D82" s="82" t="s">
        <v>80</v>
      </c>
      <c r="E82" s="82" t="s">
        <v>80</v>
      </c>
      <c r="F82" s="82" t="s">
        <v>80</v>
      </c>
      <c r="G82" s="82" t="s">
        <v>80</v>
      </c>
      <c r="H82" s="83">
        <f t="shared" ref="H82:Q82" si="12">SUM(H44:H81)</f>
        <v>26382.199999999997</v>
      </c>
      <c r="I82" s="83">
        <f t="shared" si="12"/>
        <v>23411.4</v>
      </c>
      <c r="J82" s="83">
        <f t="shared" si="12"/>
        <v>19148.169999999998</v>
      </c>
      <c r="K82" s="84">
        <f t="shared" si="12"/>
        <v>1013</v>
      </c>
      <c r="L82" s="83">
        <f t="shared" si="12"/>
        <v>116340197.03</v>
      </c>
      <c r="M82" s="83">
        <f t="shared" si="12"/>
        <v>0</v>
      </c>
      <c r="N82" s="83">
        <f t="shared" si="12"/>
        <v>0</v>
      </c>
      <c r="O82" s="83">
        <f t="shared" si="12"/>
        <v>0</v>
      </c>
      <c r="P82" s="83">
        <f t="shared" si="12"/>
        <v>116340197.03</v>
      </c>
      <c r="Q82" s="83">
        <f t="shared" si="12"/>
        <v>0</v>
      </c>
      <c r="R82" s="83" t="s">
        <v>80</v>
      </c>
      <c r="S82" s="84">
        <f>SUM(S44:S81)</f>
        <v>38</v>
      </c>
      <c r="T82" s="82" t="s">
        <v>80</v>
      </c>
      <c r="U82" s="82" t="s">
        <v>80</v>
      </c>
      <c r="V82" s="82" t="s">
        <v>80</v>
      </c>
    </row>
    <row r="83" spans="1:22" s="14" customFormat="1" ht="31.5" customHeight="1" x14ac:dyDescent="0.15">
      <c r="A83" s="150" t="s">
        <v>95</v>
      </c>
      <c r="B83" s="150"/>
      <c r="C83" s="150"/>
      <c r="D83" s="150"/>
      <c r="E83" s="150"/>
      <c r="F83" s="150"/>
      <c r="G83" s="150"/>
      <c r="H83" s="150"/>
      <c r="I83" s="150"/>
      <c r="J83" s="150"/>
      <c r="K83" s="150"/>
      <c r="L83" s="150"/>
      <c r="M83" s="150"/>
      <c r="N83" s="150"/>
      <c r="O83" s="150"/>
      <c r="P83" s="150"/>
      <c r="Q83" s="150"/>
      <c r="R83" s="150"/>
      <c r="S83" s="150"/>
      <c r="T83" s="150"/>
      <c r="U83" s="150"/>
      <c r="V83" s="150"/>
    </row>
    <row r="84" spans="1:22" s="14" customFormat="1" ht="39.75" customHeight="1" x14ac:dyDescent="0.15">
      <c r="A84" s="143">
        <v>16</v>
      </c>
      <c r="B84" s="143" t="s">
        <v>96</v>
      </c>
      <c r="C84" s="144">
        <v>1980</v>
      </c>
      <c r="D84" s="144"/>
      <c r="E84" s="143" t="s">
        <v>97</v>
      </c>
      <c r="F84" s="145">
        <v>5</v>
      </c>
      <c r="G84" s="145">
        <v>6</v>
      </c>
      <c r="H84" s="146">
        <v>4808.5</v>
      </c>
      <c r="I84" s="146">
        <v>4175.6000000000004</v>
      </c>
      <c r="J84" s="146">
        <v>3355.73</v>
      </c>
      <c r="K84" s="145">
        <v>103</v>
      </c>
      <c r="L84" s="146">
        <f>SUM(M84:Q86)</f>
        <v>10107121.4</v>
      </c>
      <c r="M84" s="146">
        <v>0</v>
      </c>
      <c r="N84" s="146">
        <v>0</v>
      </c>
      <c r="O84" s="146">
        <v>0</v>
      </c>
      <c r="P84" s="146">
        <v>10107121.4</v>
      </c>
      <c r="Q84" s="146">
        <v>0</v>
      </c>
      <c r="R84" s="81" t="s">
        <v>68</v>
      </c>
      <c r="S84" s="147">
        <v>3</v>
      </c>
      <c r="T84" s="146">
        <f>L84/I84</f>
        <v>2420.5195421017338</v>
      </c>
      <c r="U84" s="146">
        <f>T84</f>
        <v>2420.5195421017338</v>
      </c>
      <c r="V84" s="148">
        <v>46387</v>
      </c>
    </row>
    <row r="85" spans="1:22" s="14" customFormat="1" ht="57" customHeight="1" x14ac:dyDescent="0.15">
      <c r="A85" s="143"/>
      <c r="B85" s="143"/>
      <c r="C85" s="144"/>
      <c r="D85" s="144"/>
      <c r="E85" s="143"/>
      <c r="F85" s="145"/>
      <c r="G85" s="145"/>
      <c r="H85" s="146"/>
      <c r="I85" s="146"/>
      <c r="J85" s="146"/>
      <c r="K85" s="145"/>
      <c r="L85" s="146"/>
      <c r="M85" s="146"/>
      <c r="N85" s="146"/>
      <c r="O85" s="146"/>
      <c r="P85" s="146"/>
      <c r="Q85" s="146"/>
      <c r="R85" s="81" t="s">
        <v>69</v>
      </c>
      <c r="S85" s="147"/>
      <c r="T85" s="146"/>
      <c r="U85" s="146"/>
      <c r="V85" s="148"/>
    </row>
    <row r="86" spans="1:22" s="14" customFormat="1" ht="54.75" customHeight="1" x14ac:dyDescent="0.15">
      <c r="A86" s="143"/>
      <c r="B86" s="143"/>
      <c r="C86" s="144"/>
      <c r="D86" s="144"/>
      <c r="E86" s="143"/>
      <c r="F86" s="145"/>
      <c r="G86" s="145"/>
      <c r="H86" s="146"/>
      <c r="I86" s="146"/>
      <c r="J86" s="146"/>
      <c r="K86" s="145"/>
      <c r="L86" s="146"/>
      <c r="M86" s="146"/>
      <c r="N86" s="146"/>
      <c r="O86" s="146"/>
      <c r="P86" s="146"/>
      <c r="Q86" s="146"/>
      <c r="R86" s="81" t="s">
        <v>70</v>
      </c>
      <c r="S86" s="147"/>
      <c r="T86" s="146"/>
      <c r="U86" s="146"/>
      <c r="V86" s="148"/>
    </row>
    <row r="87" spans="1:22" s="14" customFormat="1" ht="54" customHeight="1" x14ac:dyDescent="0.15">
      <c r="A87" s="143">
        <v>17</v>
      </c>
      <c r="B87" s="143" t="s">
        <v>570</v>
      </c>
      <c r="C87" s="144">
        <v>1983</v>
      </c>
      <c r="D87" s="144">
        <v>2010</v>
      </c>
      <c r="E87" s="143" t="s">
        <v>97</v>
      </c>
      <c r="F87" s="145">
        <v>9</v>
      </c>
      <c r="G87" s="145">
        <v>6</v>
      </c>
      <c r="H87" s="146">
        <v>12230.7</v>
      </c>
      <c r="I87" s="146">
        <v>10889</v>
      </c>
      <c r="J87" s="146">
        <v>9078.4699999999993</v>
      </c>
      <c r="K87" s="145">
        <v>563</v>
      </c>
      <c r="L87" s="146">
        <f>SUM(M87:Q89)</f>
        <v>26592025.75</v>
      </c>
      <c r="M87" s="146">
        <v>0</v>
      </c>
      <c r="N87" s="146">
        <v>0</v>
      </c>
      <c r="O87" s="146">
        <v>0</v>
      </c>
      <c r="P87" s="146">
        <v>26592025.75</v>
      </c>
      <c r="Q87" s="146">
        <v>0</v>
      </c>
      <c r="R87" s="81" t="s">
        <v>57</v>
      </c>
      <c r="S87" s="147">
        <v>3</v>
      </c>
      <c r="T87" s="146">
        <f>L87/I87</f>
        <v>2442.0998943888326</v>
      </c>
      <c r="U87" s="146">
        <f>T87</f>
        <v>2442.0998943888326</v>
      </c>
      <c r="V87" s="148">
        <v>46387</v>
      </c>
    </row>
    <row r="88" spans="1:22" s="14" customFormat="1" ht="67.5" customHeight="1" x14ac:dyDescent="0.15">
      <c r="A88" s="143"/>
      <c r="B88" s="143"/>
      <c r="C88" s="144"/>
      <c r="D88" s="144"/>
      <c r="E88" s="143"/>
      <c r="F88" s="145"/>
      <c r="G88" s="145"/>
      <c r="H88" s="146"/>
      <c r="I88" s="146"/>
      <c r="J88" s="146"/>
      <c r="K88" s="145"/>
      <c r="L88" s="146"/>
      <c r="M88" s="146"/>
      <c r="N88" s="146"/>
      <c r="O88" s="146"/>
      <c r="P88" s="146"/>
      <c r="Q88" s="146"/>
      <c r="R88" s="81" t="s">
        <v>58</v>
      </c>
      <c r="S88" s="147"/>
      <c r="T88" s="146"/>
      <c r="U88" s="146"/>
      <c r="V88" s="148"/>
    </row>
    <row r="89" spans="1:22" s="14" customFormat="1" ht="72.75" customHeight="1" x14ac:dyDescent="0.15">
      <c r="A89" s="143"/>
      <c r="B89" s="143"/>
      <c r="C89" s="144"/>
      <c r="D89" s="144"/>
      <c r="E89" s="143"/>
      <c r="F89" s="145"/>
      <c r="G89" s="145"/>
      <c r="H89" s="146"/>
      <c r="I89" s="146"/>
      <c r="J89" s="146"/>
      <c r="K89" s="145"/>
      <c r="L89" s="146"/>
      <c r="M89" s="146"/>
      <c r="N89" s="146"/>
      <c r="O89" s="146"/>
      <c r="P89" s="146"/>
      <c r="Q89" s="146"/>
      <c r="R89" s="81" t="s">
        <v>59</v>
      </c>
      <c r="S89" s="147"/>
      <c r="T89" s="146"/>
      <c r="U89" s="146"/>
      <c r="V89" s="148"/>
    </row>
    <row r="90" spans="1:22" s="14" customFormat="1" ht="38.25" customHeight="1" x14ac:dyDescent="0.15">
      <c r="A90" s="143">
        <v>18</v>
      </c>
      <c r="B90" s="143" t="s">
        <v>98</v>
      </c>
      <c r="C90" s="144">
        <v>1986</v>
      </c>
      <c r="D90" s="144">
        <v>1986</v>
      </c>
      <c r="E90" s="143" t="s">
        <v>97</v>
      </c>
      <c r="F90" s="145">
        <v>9</v>
      </c>
      <c r="G90" s="145">
        <v>3</v>
      </c>
      <c r="H90" s="146">
        <v>6605.4</v>
      </c>
      <c r="I90" s="146">
        <v>5926</v>
      </c>
      <c r="J90" s="146">
        <v>4943.24</v>
      </c>
      <c r="K90" s="145">
        <v>308</v>
      </c>
      <c r="L90" s="146">
        <f>SUM(M90:Q93)</f>
        <v>11492490.880000001</v>
      </c>
      <c r="M90" s="146">
        <v>0</v>
      </c>
      <c r="N90" s="146">
        <v>0</v>
      </c>
      <c r="O90" s="146">
        <v>0</v>
      </c>
      <c r="P90" s="146">
        <v>11492490.880000001</v>
      </c>
      <c r="Q90" s="146">
        <v>0</v>
      </c>
      <c r="R90" s="81" t="s">
        <v>102</v>
      </c>
      <c r="S90" s="147">
        <v>4</v>
      </c>
      <c r="T90" s="146">
        <f>L90/I90</f>
        <v>1939.333594330071</v>
      </c>
      <c r="U90" s="146">
        <f>T90</f>
        <v>1939.333594330071</v>
      </c>
      <c r="V90" s="148">
        <v>46387</v>
      </c>
    </row>
    <row r="91" spans="1:22" s="14" customFormat="1" ht="55.5" customHeight="1" x14ac:dyDescent="0.15">
      <c r="A91" s="143"/>
      <c r="B91" s="143"/>
      <c r="C91" s="144"/>
      <c r="D91" s="144"/>
      <c r="E91" s="143"/>
      <c r="F91" s="145"/>
      <c r="G91" s="145"/>
      <c r="H91" s="146"/>
      <c r="I91" s="146"/>
      <c r="J91" s="146"/>
      <c r="K91" s="145"/>
      <c r="L91" s="146"/>
      <c r="M91" s="146"/>
      <c r="N91" s="146"/>
      <c r="O91" s="146"/>
      <c r="P91" s="146"/>
      <c r="Q91" s="146"/>
      <c r="R91" s="81" t="s">
        <v>104</v>
      </c>
      <c r="S91" s="147"/>
      <c r="T91" s="146"/>
      <c r="U91" s="146"/>
      <c r="V91" s="148"/>
    </row>
    <row r="92" spans="1:22" s="14" customFormat="1" ht="35.25" customHeight="1" x14ac:dyDescent="0.15">
      <c r="A92" s="143"/>
      <c r="B92" s="143"/>
      <c r="C92" s="144"/>
      <c r="D92" s="144"/>
      <c r="E92" s="143"/>
      <c r="F92" s="145"/>
      <c r="G92" s="145"/>
      <c r="H92" s="146"/>
      <c r="I92" s="146"/>
      <c r="J92" s="146"/>
      <c r="K92" s="145"/>
      <c r="L92" s="146"/>
      <c r="M92" s="146"/>
      <c r="N92" s="146"/>
      <c r="O92" s="146"/>
      <c r="P92" s="146"/>
      <c r="Q92" s="146"/>
      <c r="R92" s="81" t="s">
        <v>105</v>
      </c>
      <c r="S92" s="147"/>
      <c r="T92" s="146"/>
      <c r="U92" s="146"/>
      <c r="V92" s="148"/>
    </row>
    <row r="93" spans="1:22" s="14" customFormat="1" ht="45.75" customHeight="1" x14ac:dyDescent="0.15">
      <c r="A93" s="143"/>
      <c r="B93" s="143"/>
      <c r="C93" s="144"/>
      <c r="D93" s="144"/>
      <c r="E93" s="143"/>
      <c r="F93" s="145"/>
      <c r="G93" s="145"/>
      <c r="H93" s="146"/>
      <c r="I93" s="146"/>
      <c r="J93" s="146"/>
      <c r="K93" s="145"/>
      <c r="L93" s="146"/>
      <c r="M93" s="146"/>
      <c r="N93" s="146"/>
      <c r="O93" s="146"/>
      <c r="P93" s="146"/>
      <c r="Q93" s="146"/>
      <c r="R93" s="81" t="s">
        <v>107</v>
      </c>
      <c r="S93" s="147"/>
      <c r="T93" s="146"/>
      <c r="U93" s="146"/>
      <c r="V93" s="148"/>
    </row>
    <row r="94" spans="1:22" s="16" customFormat="1" ht="57.75" customHeight="1" x14ac:dyDescent="0.15">
      <c r="A94" s="151" t="s">
        <v>572</v>
      </c>
      <c r="B94" s="151"/>
      <c r="C94" s="82" t="s">
        <v>80</v>
      </c>
      <c r="D94" s="82" t="s">
        <v>80</v>
      </c>
      <c r="E94" s="82" t="s">
        <v>80</v>
      </c>
      <c r="F94" s="82" t="s">
        <v>80</v>
      </c>
      <c r="G94" s="82" t="s">
        <v>80</v>
      </c>
      <c r="H94" s="83">
        <f t="shared" ref="H94:Q94" si="13">SUM(H84:H93)</f>
        <v>23644.6</v>
      </c>
      <c r="I94" s="83">
        <f t="shared" si="13"/>
        <v>20990.6</v>
      </c>
      <c r="J94" s="83">
        <f t="shared" si="13"/>
        <v>17377.439999999999</v>
      </c>
      <c r="K94" s="84">
        <f t="shared" si="13"/>
        <v>974</v>
      </c>
      <c r="L94" s="83">
        <f t="shared" si="13"/>
        <v>48191638.030000001</v>
      </c>
      <c r="M94" s="83">
        <f t="shared" si="13"/>
        <v>0</v>
      </c>
      <c r="N94" s="83">
        <f t="shared" si="13"/>
        <v>0</v>
      </c>
      <c r="O94" s="83">
        <f t="shared" si="13"/>
        <v>0</v>
      </c>
      <c r="P94" s="83">
        <f t="shared" si="13"/>
        <v>48191638.030000001</v>
      </c>
      <c r="Q94" s="83">
        <f t="shared" si="13"/>
        <v>0</v>
      </c>
      <c r="R94" s="83" t="s">
        <v>80</v>
      </c>
      <c r="S94" s="84">
        <f>SUM(S84:S93)</f>
        <v>10</v>
      </c>
      <c r="T94" s="82" t="s">
        <v>80</v>
      </c>
      <c r="U94" s="82" t="s">
        <v>80</v>
      </c>
      <c r="V94" s="82" t="s">
        <v>80</v>
      </c>
    </row>
    <row r="95" spans="1:22" s="15" customFormat="1" ht="28.5" customHeight="1" x14ac:dyDescent="0.15">
      <c r="A95" s="150" t="s">
        <v>317</v>
      </c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0"/>
      <c r="M95" s="150"/>
      <c r="N95" s="150"/>
      <c r="O95" s="150"/>
      <c r="P95" s="150"/>
      <c r="Q95" s="150"/>
      <c r="R95" s="150"/>
      <c r="S95" s="150"/>
      <c r="T95" s="150"/>
      <c r="U95" s="150"/>
      <c r="V95" s="150"/>
    </row>
    <row r="96" spans="1:22" s="14" customFormat="1" ht="57.75" customHeight="1" x14ac:dyDescent="0.15">
      <c r="A96" s="143">
        <v>19</v>
      </c>
      <c r="B96" s="143" t="s">
        <v>627</v>
      </c>
      <c r="C96" s="144">
        <v>1990</v>
      </c>
      <c r="D96" s="144">
        <v>1990</v>
      </c>
      <c r="E96" s="143" t="s">
        <v>97</v>
      </c>
      <c r="F96" s="145">
        <v>9</v>
      </c>
      <c r="G96" s="145">
        <v>2</v>
      </c>
      <c r="H96" s="146">
        <v>4082.9</v>
      </c>
      <c r="I96" s="146">
        <v>3806.7</v>
      </c>
      <c r="J96" s="146">
        <v>3446.7</v>
      </c>
      <c r="K96" s="145">
        <v>175</v>
      </c>
      <c r="L96" s="146">
        <f>SUM(M96:Q98)</f>
        <v>8938898.3399999999</v>
      </c>
      <c r="M96" s="146">
        <v>0</v>
      </c>
      <c r="N96" s="146">
        <v>0</v>
      </c>
      <c r="O96" s="146">
        <v>0</v>
      </c>
      <c r="P96" s="146">
        <v>8938898.3399999999</v>
      </c>
      <c r="Q96" s="146">
        <v>0</v>
      </c>
      <c r="R96" s="81" t="s">
        <v>57</v>
      </c>
      <c r="S96" s="147">
        <v>3</v>
      </c>
      <c r="T96" s="146">
        <f>L96/I96</f>
        <v>2348.2014185515013</v>
      </c>
      <c r="U96" s="146">
        <f>T96</f>
        <v>2348.2014185515013</v>
      </c>
      <c r="V96" s="148">
        <v>46387</v>
      </c>
    </row>
    <row r="97" spans="1:22" s="14" customFormat="1" ht="68.25" customHeight="1" x14ac:dyDescent="0.15">
      <c r="A97" s="143"/>
      <c r="B97" s="143"/>
      <c r="C97" s="144"/>
      <c r="D97" s="144"/>
      <c r="E97" s="143"/>
      <c r="F97" s="145"/>
      <c r="G97" s="145"/>
      <c r="H97" s="146"/>
      <c r="I97" s="146"/>
      <c r="J97" s="146"/>
      <c r="K97" s="145"/>
      <c r="L97" s="146"/>
      <c r="M97" s="146"/>
      <c r="N97" s="146"/>
      <c r="O97" s="146"/>
      <c r="P97" s="146"/>
      <c r="Q97" s="146"/>
      <c r="R97" s="81" t="s">
        <v>58</v>
      </c>
      <c r="S97" s="147"/>
      <c r="T97" s="146"/>
      <c r="U97" s="146"/>
      <c r="V97" s="148"/>
    </row>
    <row r="98" spans="1:22" s="14" customFormat="1" ht="69.75" customHeight="1" x14ac:dyDescent="0.15">
      <c r="A98" s="143"/>
      <c r="B98" s="143"/>
      <c r="C98" s="144"/>
      <c r="D98" s="144"/>
      <c r="E98" s="143"/>
      <c r="F98" s="145"/>
      <c r="G98" s="145"/>
      <c r="H98" s="146"/>
      <c r="I98" s="146"/>
      <c r="J98" s="146"/>
      <c r="K98" s="145"/>
      <c r="L98" s="146"/>
      <c r="M98" s="146"/>
      <c r="N98" s="146"/>
      <c r="O98" s="146"/>
      <c r="P98" s="146"/>
      <c r="Q98" s="146"/>
      <c r="R98" s="81" t="s">
        <v>59</v>
      </c>
      <c r="S98" s="147"/>
      <c r="T98" s="146"/>
      <c r="U98" s="146"/>
      <c r="V98" s="148"/>
    </row>
    <row r="99" spans="1:22" s="16" customFormat="1" ht="52.5" customHeight="1" x14ac:dyDescent="0.15">
      <c r="A99" s="151" t="s">
        <v>743</v>
      </c>
      <c r="B99" s="151"/>
      <c r="C99" s="82" t="s">
        <v>80</v>
      </c>
      <c r="D99" s="82" t="s">
        <v>80</v>
      </c>
      <c r="E99" s="82" t="s">
        <v>80</v>
      </c>
      <c r="F99" s="82" t="s">
        <v>80</v>
      </c>
      <c r="G99" s="82" t="s">
        <v>80</v>
      </c>
      <c r="H99" s="83">
        <f t="shared" ref="H99:Q99" si="14">SUM(H96)</f>
        <v>4082.9</v>
      </c>
      <c r="I99" s="83">
        <f t="shared" si="14"/>
        <v>3806.7</v>
      </c>
      <c r="J99" s="83">
        <f t="shared" si="14"/>
        <v>3446.7</v>
      </c>
      <c r="K99" s="84">
        <f t="shared" si="14"/>
        <v>175</v>
      </c>
      <c r="L99" s="83">
        <f t="shared" si="14"/>
        <v>8938898.3399999999</v>
      </c>
      <c r="M99" s="83">
        <f t="shared" si="14"/>
        <v>0</v>
      </c>
      <c r="N99" s="83">
        <f t="shared" si="14"/>
        <v>0</v>
      </c>
      <c r="O99" s="83">
        <f t="shared" si="14"/>
        <v>0</v>
      </c>
      <c r="P99" s="83">
        <f t="shared" si="14"/>
        <v>8938898.3399999999</v>
      </c>
      <c r="Q99" s="83">
        <f t="shared" si="14"/>
        <v>0</v>
      </c>
      <c r="R99" s="83" t="s">
        <v>80</v>
      </c>
      <c r="S99" s="84">
        <f>SUM(S96)</f>
        <v>3</v>
      </c>
      <c r="T99" s="82" t="s">
        <v>80</v>
      </c>
      <c r="U99" s="82" t="s">
        <v>80</v>
      </c>
      <c r="V99" s="82" t="s">
        <v>80</v>
      </c>
    </row>
    <row r="100" spans="1:22" s="15" customFormat="1" ht="32.25" customHeight="1" x14ac:dyDescent="0.15">
      <c r="A100" s="150" t="s">
        <v>109</v>
      </c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0"/>
      <c r="M100" s="150"/>
      <c r="N100" s="150"/>
      <c r="O100" s="150"/>
      <c r="P100" s="150"/>
      <c r="Q100" s="150"/>
      <c r="R100" s="150"/>
      <c r="S100" s="150"/>
      <c r="T100" s="150"/>
      <c r="U100" s="150"/>
      <c r="V100" s="150"/>
    </row>
    <row r="101" spans="1:22" s="14" customFormat="1" ht="31.5" customHeight="1" x14ac:dyDescent="0.15">
      <c r="A101" s="143">
        <v>20</v>
      </c>
      <c r="B101" s="143" t="s">
        <v>110</v>
      </c>
      <c r="C101" s="144">
        <v>1962</v>
      </c>
      <c r="D101" s="144"/>
      <c r="E101" s="143" t="s">
        <v>111</v>
      </c>
      <c r="F101" s="145">
        <v>4</v>
      </c>
      <c r="G101" s="145">
        <v>2</v>
      </c>
      <c r="H101" s="146">
        <v>1343.3</v>
      </c>
      <c r="I101" s="146">
        <v>1247.7</v>
      </c>
      <c r="J101" s="146">
        <v>1121.73</v>
      </c>
      <c r="K101" s="145">
        <v>45</v>
      </c>
      <c r="L101" s="146">
        <f>SUM(M101:Q115)</f>
        <v>13760350.34</v>
      </c>
      <c r="M101" s="146">
        <v>0</v>
      </c>
      <c r="N101" s="146">
        <v>0</v>
      </c>
      <c r="O101" s="146">
        <v>0</v>
      </c>
      <c r="P101" s="146">
        <v>13760350.34</v>
      </c>
      <c r="Q101" s="146">
        <v>0</v>
      </c>
      <c r="R101" s="81" t="s">
        <v>62</v>
      </c>
      <c r="S101" s="147">
        <v>15</v>
      </c>
      <c r="T101" s="146">
        <f>L101/I101</f>
        <v>11028.572846036706</v>
      </c>
      <c r="U101" s="146">
        <f>T101</f>
        <v>11028.572846036706</v>
      </c>
      <c r="V101" s="148">
        <v>46387</v>
      </c>
    </row>
    <row r="102" spans="1:22" s="14" customFormat="1" ht="52.5" customHeight="1" x14ac:dyDescent="0.15">
      <c r="A102" s="143"/>
      <c r="B102" s="143"/>
      <c r="C102" s="144"/>
      <c r="D102" s="144"/>
      <c r="E102" s="143"/>
      <c r="F102" s="145"/>
      <c r="G102" s="145"/>
      <c r="H102" s="146"/>
      <c r="I102" s="146"/>
      <c r="J102" s="146"/>
      <c r="K102" s="145"/>
      <c r="L102" s="146"/>
      <c r="M102" s="146"/>
      <c r="N102" s="146"/>
      <c r="O102" s="146"/>
      <c r="P102" s="146"/>
      <c r="Q102" s="146"/>
      <c r="R102" s="81" t="s">
        <v>63</v>
      </c>
      <c r="S102" s="147"/>
      <c r="T102" s="146"/>
      <c r="U102" s="146"/>
      <c r="V102" s="148"/>
    </row>
    <row r="103" spans="1:22" s="14" customFormat="1" ht="52.5" customHeight="1" x14ac:dyDescent="0.15">
      <c r="A103" s="143"/>
      <c r="B103" s="143"/>
      <c r="C103" s="144"/>
      <c r="D103" s="144"/>
      <c r="E103" s="143"/>
      <c r="F103" s="145"/>
      <c r="G103" s="145"/>
      <c r="H103" s="146"/>
      <c r="I103" s="146"/>
      <c r="J103" s="146"/>
      <c r="K103" s="145"/>
      <c r="L103" s="146"/>
      <c r="M103" s="146"/>
      <c r="N103" s="146"/>
      <c r="O103" s="146"/>
      <c r="P103" s="146"/>
      <c r="Q103" s="146"/>
      <c r="R103" s="81" t="s">
        <v>64</v>
      </c>
      <c r="S103" s="147"/>
      <c r="T103" s="146"/>
      <c r="U103" s="146"/>
      <c r="V103" s="148"/>
    </row>
    <row r="104" spans="1:22" s="14" customFormat="1" ht="36" customHeight="1" x14ac:dyDescent="0.15">
      <c r="A104" s="143"/>
      <c r="B104" s="143"/>
      <c r="C104" s="144"/>
      <c r="D104" s="144"/>
      <c r="E104" s="143"/>
      <c r="F104" s="145"/>
      <c r="G104" s="145"/>
      <c r="H104" s="146"/>
      <c r="I104" s="146"/>
      <c r="J104" s="146"/>
      <c r="K104" s="145"/>
      <c r="L104" s="146"/>
      <c r="M104" s="146"/>
      <c r="N104" s="146"/>
      <c r="O104" s="146"/>
      <c r="P104" s="146"/>
      <c r="Q104" s="146"/>
      <c r="R104" s="81" t="s">
        <v>65</v>
      </c>
      <c r="S104" s="147"/>
      <c r="T104" s="146"/>
      <c r="U104" s="146"/>
      <c r="V104" s="148"/>
    </row>
    <row r="105" spans="1:22" s="14" customFormat="1" ht="46.5" customHeight="1" x14ac:dyDescent="0.15">
      <c r="A105" s="143"/>
      <c r="B105" s="143"/>
      <c r="C105" s="144"/>
      <c r="D105" s="144"/>
      <c r="E105" s="143"/>
      <c r="F105" s="145"/>
      <c r="G105" s="145"/>
      <c r="H105" s="146"/>
      <c r="I105" s="146"/>
      <c r="J105" s="146"/>
      <c r="K105" s="145"/>
      <c r="L105" s="146"/>
      <c r="M105" s="146"/>
      <c r="N105" s="146"/>
      <c r="O105" s="146"/>
      <c r="P105" s="146"/>
      <c r="Q105" s="146"/>
      <c r="R105" s="81" t="s">
        <v>66</v>
      </c>
      <c r="S105" s="147"/>
      <c r="T105" s="146"/>
      <c r="U105" s="146"/>
      <c r="V105" s="148"/>
    </row>
    <row r="106" spans="1:22" s="14" customFormat="1" ht="50.25" customHeight="1" x14ac:dyDescent="0.15">
      <c r="A106" s="143"/>
      <c r="B106" s="143"/>
      <c r="C106" s="144"/>
      <c r="D106" s="144"/>
      <c r="E106" s="143"/>
      <c r="F106" s="145"/>
      <c r="G106" s="145"/>
      <c r="H106" s="146"/>
      <c r="I106" s="146"/>
      <c r="J106" s="146"/>
      <c r="K106" s="145"/>
      <c r="L106" s="146"/>
      <c r="M106" s="146"/>
      <c r="N106" s="146"/>
      <c r="O106" s="146"/>
      <c r="P106" s="146"/>
      <c r="Q106" s="146"/>
      <c r="R106" s="81" t="s">
        <v>67</v>
      </c>
      <c r="S106" s="147"/>
      <c r="T106" s="146"/>
      <c r="U106" s="146"/>
      <c r="V106" s="148"/>
    </row>
    <row r="107" spans="1:22" s="14" customFormat="1" ht="33" customHeight="1" x14ac:dyDescent="0.15">
      <c r="A107" s="143"/>
      <c r="B107" s="143"/>
      <c r="C107" s="144"/>
      <c r="D107" s="144"/>
      <c r="E107" s="143"/>
      <c r="F107" s="145"/>
      <c r="G107" s="145"/>
      <c r="H107" s="146"/>
      <c r="I107" s="146"/>
      <c r="J107" s="146"/>
      <c r="K107" s="145"/>
      <c r="L107" s="146"/>
      <c r="M107" s="146"/>
      <c r="N107" s="146"/>
      <c r="O107" s="146"/>
      <c r="P107" s="146"/>
      <c r="Q107" s="146"/>
      <c r="R107" s="81" t="s">
        <v>68</v>
      </c>
      <c r="S107" s="147"/>
      <c r="T107" s="146"/>
      <c r="U107" s="146"/>
      <c r="V107" s="148"/>
    </row>
    <row r="108" spans="1:22" s="14" customFormat="1" ht="51" customHeight="1" x14ac:dyDescent="0.15">
      <c r="A108" s="143"/>
      <c r="B108" s="143"/>
      <c r="C108" s="144"/>
      <c r="D108" s="144"/>
      <c r="E108" s="143"/>
      <c r="F108" s="145"/>
      <c r="G108" s="145"/>
      <c r="H108" s="146"/>
      <c r="I108" s="146"/>
      <c r="J108" s="146"/>
      <c r="K108" s="145"/>
      <c r="L108" s="146"/>
      <c r="M108" s="146"/>
      <c r="N108" s="146"/>
      <c r="O108" s="146"/>
      <c r="P108" s="146"/>
      <c r="Q108" s="146"/>
      <c r="R108" s="81" t="s">
        <v>69</v>
      </c>
      <c r="S108" s="147"/>
      <c r="T108" s="146"/>
      <c r="U108" s="146"/>
      <c r="V108" s="148"/>
    </row>
    <row r="109" spans="1:22" s="14" customFormat="1" ht="51.75" customHeight="1" x14ac:dyDescent="0.15">
      <c r="A109" s="143"/>
      <c r="B109" s="143"/>
      <c r="C109" s="144"/>
      <c r="D109" s="144"/>
      <c r="E109" s="143"/>
      <c r="F109" s="145"/>
      <c r="G109" s="145"/>
      <c r="H109" s="146"/>
      <c r="I109" s="146"/>
      <c r="J109" s="146"/>
      <c r="K109" s="145"/>
      <c r="L109" s="146"/>
      <c r="M109" s="146"/>
      <c r="N109" s="146"/>
      <c r="O109" s="146"/>
      <c r="P109" s="146"/>
      <c r="Q109" s="146"/>
      <c r="R109" s="81" t="s">
        <v>70</v>
      </c>
      <c r="S109" s="147"/>
      <c r="T109" s="146"/>
      <c r="U109" s="146"/>
      <c r="V109" s="148"/>
    </row>
    <row r="110" spans="1:22" s="14" customFormat="1" ht="32.25" customHeight="1" x14ac:dyDescent="0.15">
      <c r="A110" s="143"/>
      <c r="B110" s="143"/>
      <c r="C110" s="144"/>
      <c r="D110" s="144"/>
      <c r="E110" s="143"/>
      <c r="F110" s="145"/>
      <c r="G110" s="145"/>
      <c r="H110" s="146"/>
      <c r="I110" s="146"/>
      <c r="J110" s="146"/>
      <c r="K110" s="145"/>
      <c r="L110" s="146"/>
      <c r="M110" s="146"/>
      <c r="N110" s="146"/>
      <c r="O110" s="146"/>
      <c r="P110" s="146"/>
      <c r="Q110" s="146"/>
      <c r="R110" s="81" t="s">
        <v>71</v>
      </c>
      <c r="S110" s="147"/>
      <c r="T110" s="146"/>
      <c r="U110" s="146"/>
      <c r="V110" s="148"/>
    </row>
    <row r="111" spans="1:22" s="14" customFormat="1" ht="45.75" customHeight="1" x14ac:dyDescent="0.15">
      <c r="A111" s="143"/>
      <c r="B111" s="143"/>
      <c r="C111" s="144"/>
      <c r="D111" s="144"/>
      <c r="E111" s="143"/>
      <c r="F111" s="145"/>
      <c r="G111" s="145"/>
      <c r="H111" s="146"/>
      <c r="I111" s="146"/>
      <c r="J111" s="146"/>
      <c r="K111" s="145"/>
      <c r="L111" s="146"/>
      <c r="M111" s="146"/>
      <c r="N111" s="146"/>
      <c r="O111" s="146"/>
      <c r="P111" s="146"/>
      <c r="Q111" s="146"/>
      <c r="R111" s="81" t="s">
        <v>72</v>
      </c>
      <c r="S111" s="147"/>
      <c r="T111" s="146"/>
      <c r="U111" s="146"/>
      <c r="V111" s="148"/>
    </row>
    <row r="112" spans="1:22" s="14" customFormat="1" ht="48.75" customHeight="1" x14ac:dyDescent="0.15">
      <c r="A112" s="143"/>
      <c r="B112" s="143"/>
      <c r="C112" s="144"/>
      <c r="D112" s="144"/>
      <c r="E112" s="143"/>
      <c r="F112" s="145"/>
      <c r="G112" s="145"/>
      <c r="H112" s="146"/>
      <c r="I112" s="146"/>
      <c r="J112" s="146"/>
      <c r="K112" s="145"/>
      <c r="L112" s="146"/>
      <c r="M112" s="146"/>
      <c r="N112" s="146"/>
      <c r="O112" s="146"/>
      <c r="P112" s="146"/>
      <c r="Q112" s="146"/>
      <c r="R112" s="81" t="s">
        <v>73</v>
      </c>
      <c r="S112" s="147"/>
      <c r="T112" s="146"/>
      <c r="U112" s="146"/>
      <c r="V112" s="148"/>
    </row>
    <row r="113" spans="1:22" s="14" customFormat="1" ht="33" customHeight="1" x14ac:dyDescent="0.15">
      <c r="A113" s="143"/>
      <c r="B113" s="143"/>
      <c r="C113" s="144"/>
      <c r="D113" s="144"/>
      <c r="E113" s="143"/>
      <c r="F113" s="145"/>
      <c r="G113" s="145"/>
      <c r="H113" s="146"/>
      <c r="I113" s="146"/>
      <c r="J113" s="146"/>
      <c r="K113" s="145"/>
      <c r="L113" s="146"/>
      <c r="M113" s="146"/>
      <c r="N113" s="146"/>
      <c r="O113" s="146"/>
      <c r="P113" s="146"/>
      <c r="Q113" s="146"/>
      <c r="R113" s="81" t="s">
        <v>74</v>
      </c>
      <c r="S113" s="147"/>
      <c r="T113" s="146"/>
      <c r="U113" s="146"/>
      <c r="V113" s="148"/>
    </row>
    <row r="114" spans="1:22" s="14" customFormat="1" ht="42" customHeight="1" x14ac:dyDescent="0.15">
      <c r="A114" s="143"/>
      <c r="B114" s="143"/>
      <c r="C114" s="144"/>
      <c r="D114" s="144"/>
      <c r="E114" s="143"/>
      <c r="F114" s="145"/>
      <c r="G114" s="145"/>
      <c r="H114" s="146"/>
      <c r="I114" s="146"/>
      <c r="J114" s="146"/>
      <c r="K114" s="145"/>
      <c r="L114" s="146"/>
      <c r="M114" s="146"/>
      <c r="N114" s="146"/>
      <c r="O114" s="146"/>
      <c r="P114" s="146"/>
      <c r="Q114" s="146"/>
      <c r="R114" s="81" t="s">
        <v>75</v>
      </c>
      <c r="S114" s="147"/>
      <c r="T114" s="146"/>
      <c r="U114" s="146"/>
      <c r="V114" s="148"/>
    </row>
    <row r="115" spans="1:22" s="14" customFormat="1" ht="42.75" customHeight="1" x14ac:dyDescent="0.15">
      <c r="A115" s="143"/>
      <c r="B115" s="143"/>
      <c r="C115" s="144"/>
      <c r="D115" s="144"/>
      <c r="E115" s="143"/>
      <c r="F115" s="145"/>
      <c r="G115" s="145"/>
      <c r="H115" s="146"/>
      <c r="I115" s="146"/>
      <c r="J115" s="146"/>
      <c r="K115" s="145"/>
      <c r="L115" s="146"/>
      <c r="M115" s="146"/>
      <c r="N115" s="146"/>
      <c r="O115" s="146"/>
      <c r="P115" s="146"/>
      <c r="Q115" s="146"/>
      <c r="R115" s="81" t="s">
        <v>76</v>
      </c>
      <c r="S115" s="147"/>
      <c r="T115" s="146"/>
      <c r="U115" s="146"/>
      <c r="V115" s="148"/>
    </row>
    <row r="116" spans="1:22" s="14" customFormat="1" ht="32.25" customHeight="1" x14ac:dyDescent="0.15">
      <c r="A116" s="143">
        <v>21</v>
      </c>
      <c r="B116" s="143" t="s">
        <v>112</v>
      </c>
      <c r="C116" s="144">
        <v>1971</v>
      </c>
      <c r="D116" s="144"/>
      <c r="E116" s="143" t="s">
        <v>111</v>
      </c>
      <c r="F116" s="145">
        <v>5</v>
      </c>
      <c r="G116" s="145">
        <v>8</v>
      </c>
      <c r="H116" s="146">
        <v>6493.5</v>
      </c>
      <c r="I116" s="146">
        <v>5973.3</v>
      </c>
      <c r="J116" s="146">
        <v>5582.35</v>
      </c>
      <c r="K116" s="145">
        <v>256</v>
      </c>
      <c r="L116" s="146">
        <f>SUM(M116:Q120)</f>
        <v>68483757.469999999</v>
      </c>
      <c r="M116" s="146">
        <v>0</v>
      </c>
      <c r="N116" s="146">
        <v>0</v>
      </c>
      <c r="O116" s="146">
        <v>0</v>
      </c>
      <c r="P116" s="146">
        <v>68483757.469999999</v>
      </c>
      <c r="Q116" s="149">
        <v>0</v>
      </c>
      <c r="R116" s="81" t="s">
        <v>74</v>
      </c>
      <c r="S116" s="147">
        <v>5</v>
      </c>
      <c r="T116" s="146">
        <f>L116/I116</f>
        <v>11464.97873369829</v>
      </c>
      <c r="U116" s="146">
        <f>T116</f>
        <v>11464.97873369829</v>
      </c>
      <c r="V116" s="148">
        <v>46387</v>
      </c>
    </row>
    <row r="117" spans="1:22" s="14" customFormat="1" ht="38.25" customHeight="1" x14ac:dyDescent="0.15">
      <c r="A117" s="143"/>
      <c r="B117" s="143"/>
      <c r="C117" s="144"/>
      <c r="D117" s="144"/>
      <c r="E117" s="143"/>
      <c r="F117" s="145"/>
      <c r="G117" s="145"/>
      <c r="H117" s="146"/>
      <c r="I117" s="146"/>
      <c r="J117" s="146"/>
      <c r="K117" s="145"/>
      <c r="L117" s="146"/>
      <c r="M117" s="146"/>
      <c r="N117" s="146"/>
      <c r="O117" s="146"/>
      <c r="P117" s="146"/>
      <c r="Q117" s="149"/>
      <c r="R117" s="81" t="s">
        <v>76</v>
      </c>
      <c r="S117" s="147"/>
      <c r="T117" s="146"/>
      <c r="U117" s="146"/>
      <c r="V117" s="148"/>
    </row>
    <row r="118" spans="1:22" s="14" customFormat="1" ht="36" customHeight="1" x14ac:dyDescent="0.15">
      <c r="A118" s="143"/>
      <c r="B118" s="143"/>
      <c r="C118" s="144"/>
      <c r="D118" s="144"/>
      <c r="E118" s="143"/>
      <c r="F118" s="145"/>
      <c r="G118" s="145"/>
      <c r="H118" s="146"/>
      <c r="I118" s="146"/>
      <c r="J118" s="146"/>
      <c r="K118" s="145"/>
      <c r="L118" s="146"/>
      <c r="M118" s="146"/>
      <c r="N118" s="146"/>
      <c r="O118" s="146"/>
      <c r="P118" s="146"/>
      <c r="Q118" s="149"/>
      <c r="R118" s="81" t="s">
        <v>105</v>
      </c>
      <c r="S118" s="147"/>
      <c r="T118" s="146"/>
      <c r="U118" s="146"/>
      <c r="V118" s="148"/>
    </row>
    <row r="119" spans="1:22" s="14" customFormat="1" ht="36" customHeight="1" x14ac:dyDescent="0.15">
      <c r="A119" s="143"/>
      <c r="B119" s="143"/>
      <c r="C119" s="144"/>
      <c r="D119" s="144"/>
      <c r="E119" s="143"/>
      <c r="F119" s="145"/>
      <c r="G119" s="145"/>
      <c r="H119" s="146"/>
      <c r="I119" s="146"/>
      <c r="J119" s="146"/>
      <c r="K119" s="145"/>
      <c r="L119" s="146"/>
      <c r="M119" s="146"/>
      <c r="N119" s="146"/>
      <c r="O119" s="146"/>
      <c r="P119" s="146"/>
      <c r="Q119" s="149"/>
      <c r="R119" s="81" t="s">
        <v>106</v>
      </c>
      <c r="S119" s="147"/>
      <c r="T119" s="146"/>
      <c r="U119" s="146"/>
      <c r="V119" s="148"/>
    </row>
    <row r="120" spans="1:22" s="14" customFormat="1" ht="39" customHeight="1" x14ac:dyDescent="0.15">
      <c r="A120" s="143"/>
      <c r="B120" s="143"/>
      <c r="C120" s="144"/>
      <c r="D120" s="144"/>
      <c r="E120" s="143"/>
      <c r="F120" s="145"/>
      <c r="G120" s="145"/>
      <c r="H120" s="146"/>
      <c r="I120" s="146"/>
      <c r="J120" s="146"/>
      <c r="K120" s="145"/>
      <c r="L120" s="146"/>
      <c r="M120" s="146"/>
      <c r="N120" s="146"/>
      <c r="O120" s="146"/>
      <c r="P120" s="146"/>
      <c r="Q120" s="149"/>
      <c r="R120" s="81" t="s">
        <v>107</v>
      </c>
      <c r="S120" s="147"/>
      <c r="T120" s="146"/>
      <c r="U120" s="146"/>
      <c r="V120" s="148"/>
    </row>
    <row r="121" spans="1:22" s="14" customFormat="1" ht="29.25" customHeight="1" x14ac:dyDescent="0.15">
      <c r="A121" s="143">
        <v>22</v>
      </c>
      <c r="B121" s="143" t="s">
        <v>113</v>
      </c>
      <c r="C121" s="144">
        <v>1991</v>
      </c>
      <c r="D121" s="144">
        <v>1991</v>
      </c>
      <c r="E121" s="143" t="s">
        <v>97</v>
      </c>
      <c r="F121" s="145">
        <v>9</v>
      </c>
      <c r="G121" s="145">
        <v>2</v>
      </c>
      <c r="H121" s="146">
        <v>4079.68</v>
      </c>
      <c r="I121" s="146">
        <v>4079.68</v>
      </c>
      <c r="J121" s="146">
        <v>3457.02</v>
      </c>
      <c r="K121" s="145">
        <v>197</v>
      </c>
      <c r="L121" s="146">
        <f>SUM(M121:Q123)</f>
        <v>5756807.2999999998</v>
      </c>
      <c r="M121" s="146">
        <v>0</v>
      </c>
      <c r="N121" s="146">
        <v>0</v>
      </c>
      <c r="O121" s="146">
        <v>0</v>
      </c>
      <c r="P121" s="146">
        <v>5756807.2999999998</v>
      </c>
      <c r="Q121" s="149">
        <v>0</v>
      </c>
      <c r="R121" s="81" t="s">
        <v>105</v>
      </c>
      <c r="S121" s="147">
        <v>3</v>
      </c>
      <c r="T121" s="146">
        <f>L121/I121</f>
        <v>1411.092855321986</v>
      </c>
      <c r="U121" s="146">
        <f>T121</f>
        <v>1411.092855321986</v>
      </c>
      <c r="V121" s="148">
        <v>46387</v>
      </c>
    </row>
    <row r="122" spans="1:22" s="14" customFormat="1" ht="42.75" customHeight="1" x14ac:dyDescent="0.15">
      <c r="A122" s="143"/>
      <c r="B122" s="143"/>
      <c r="C122" s="144"/>
      <c r="D122" s="144"/>
      <c r="E122" s="143"/>
      <c r="F122" s="145"/>
      <c r="G122" s="145"/>
      <c r="H122" s="146"/>
      <c r="I122" s="146"/>
      <c r="J122" s="146"/>
      <c r="K122" s="145"/>
      <c r="L122" s="146"/>
      <c r="M122" s="146"/>
      <c r="N122" s="146"/>
      <c r="O122" s="146"/>
      <c r="P122" s="146"/>
      <c r="Q122" s="149"/>
      <c r="R122" s="81" t="s">
        <v>106</v>
      </c>
      <c r="S122" s="147"/>
      <c r="T122" s="146"/>
      <c r="U122" s="146"/>
      <c r="V122" s="148"/>
    </row>
    <row r="123" spans="1:22" s="14" customFormat="1" ht="36.75" customHeight="1" x14ac:dyDescent="0.15">
      <c r="A123" s="143"/>
      <c r="B123" s="143"/>
      <c r="C123" s="144"/>
      <c r="D123" s="144"/>
      <c r="E123" s="143"/>
      <c r="F123" s="145"/>
      <c r="G123" s="145"/>
      <c r="H123" s="146"/>
      <c r="I123" s="146"/>
      <c r="J123" s="146"/>
      <c r="K123" s="145"/>
      <c r="L123" s="146"/>
      <c r="M123" s="146"/>
      <c r="N123" s="146"/>
      <c r="O123" s="146"/>
      <c r="P123" s="146"/>
      <c r="Q123" s="149"/>
      <c r="R123" s="81" t="s">
        <v>107</v>
      </c>
      <c r="S123" s="147"/>
      <c r="T123" s="146"/>
      <c r="U123" s="146"/>
      <c r="V123" s="148"/>
    </row>
    <row r="124" spans="1:22" s="14" customFormat="1" ht="56.25" customHeight="1" x14ac:dyDescent="0.15">
      <c r="A124" s="143">
        <v>23</v>
      </c>
      <c r="B124" s="143" t="s">
        <v>114</v>
      </c>
      <c r="C124" s="144">
        <v>1998</v>
      </c>
      <c r="D124" s="144">
        <v>1998</v>
      </c>
      <c r="E124" s="143" t="s">
        <v>97</v>
      </c>
      <c r="F124" s="145">
        <v>9</v>
      </c>
      <c r="G124" s="145">
        <v>8</v>
      </c>
      <c r="H124" s="146">
        <v>16449.400000000001</v>
      </c>
      <c r="I124" s="146">
        <v>14634.4</v>
      </c>
      <c r="J124" s="146">
        <v>14537.02</v>
      </c>
      <c r="K124" s="145">
        <v>693</v>
      </c>
      <c r="L124" s="146">
        <f>SUM(M124:Q126)</f>
        <v>35384487.670000002</v>
      </c>
      <c r="M124" s="146">
        <v>0</v>
      </c>
      <c r="N124" s="146">
        <v>0</v>
      </c>
      <c r="O124" s="146">
        <v>0</v>
      </c>
      <c r="P124" s="146">
        <v>35384487.670000002</v>
      </c>
      <c r="Q124" s="146">
        <v>0</v>
      </c>
      <c r="R124" s="81" t="s">
        <v>57</v>
      </c>
      <c r="S124" s="147">
        <v>3</v>
      </c>
      <c r="T124" s="146">
        <f>L124/I124</f>
        <v>2417.8980805499373</v>
      </c>
      <c r="U124" s="146">
        <f>T124</f>
        <v>2417.8980805499373</v>
      </c>
      <c r="V124" s="148">
        <v>46387</v>
      </c>
    </row>
    <row r="125" spans="1:22" s="14" customFormat="1" ht="62.25" customHeight="1" x14ac:dyDescent="0.15">
      <c r="A125" s="143"/>
      <c r="B125" s="143"/>
      <c r="C125" s="144"/>
      <c r="D125" s="144"/>
      <c r="E125" s="143"/>
      <c r="F125" s="145"/>
      <c r="G125" s="145"/>
      <c r="H125" s="146"/>
      <c r="I125" s="146"/>
      <c r="J125" s="146"/>
      <c r="K125" s="145"/>
      <c r="L125" s="146"/>
      <c r="M125" s="146"/>
      <c r="N125" s="146"/>
      <c r="O125" s="146"/>
      <c r="P125" s="146"/>
      <c r="Q125" s="146"/>
      <c r="R125" s="81" t="s">
        <v>58</v>
      </c>
      <c r="S125" s="147"/>
      <c r="T125" s="146"/>
      <c r="U125" s="146"/>
      <c r="V125" s="148"/>
    </row>
    <row r="126" spans="1:22" s="14" customFormat="1" ht="67.5" customHeight="1" x14ac:dyDescent="0.15">
      <c r="A126" s="143"/>
      <c r="B126" s="143"/>
      <c r="C126" s="144"/>
      <c r="D126" s="144"/>
      <c r="E126" s="143"/>
      <c r="F126" s="145"/>
      <c r="G126" s="145"/>
      <c r="H126" s="146"/>
      <c r="I126" s="146"/>
      <c r="J126" s="146"/>
      <c r="K126" s="145"/>
      <c r="L126" s="146"/>
      <c r="M126" s="146"/>
      <c r="N126" s="146"/>
      <c r="O126" s="146"/>
      <c r="P126" s="146"/>
      <c r="Q126" s="146"/>
      <c r="R126" s="81" t="s">
        <v>59</v>
      </c>
      <c r="S126" s="147"/>
      <c r="T126" s="146"/>
      <c r="U126" s="146"/>
      <c r="V126" s="148"/>
    </row>
    <row r="127" spans="1:22" s="15" customFormat="1" ht="47.25" customHeight="1" x14ac:dyDescent="0.15">
      <c r="A127" s="151" t="s">
        <v>990</v>
      </c>
      <c r="B127" s="151"/>
      <c r="C127" s="82" t="s">
        <v>80</v>
      </c>
      <c r="D127" s="82" t="s">
        <v>80</v>
      </c>
      <c r="E127" s="82" t="s">
        <v>80</v>
      </c>
      <c r="F127" s="82" t="s">
        <v>80</v>
      </c>
      <c r="G127" s="82" t="s">
        <v>80</v>
      </c>
      <c r="H127" s="83">
        <f t="shared" ref="H127:Q127" si="15">SUM(H101:H126)</f>
        <v>28365.88</v>
      </c>
      <c r="I127" s="83">
        <f t="shared" si="15"/>
        <v>25935.08</v>
      </c>
      <c r="J127" s="83">
        <f t="shared" si="15"/>
        <v>24698.120000000003</v>
      </c>
      <c r="K127" s="84">
        <f t="shared" si="15"/>
        <v>1191</v>
      </c>
      <c r="L127" s="83">
        <f t="shared" si="15"/>
        <v>123385402.78</v>
      </c>
      <c r="M127" s="83">
        <f t="shared" si="15"/>
        <v>0</v>
      </c>
      <c r="N127" s="83">
        <f t="shared" si="15"/>
        <v>0</v>
      </c>
      <c r="O127" s="83">
        <f t="shared" si="15"/>
        <v>0</v>
      </c>
      <c r="P127" s="83">
        <f t="shared" si="15"/>
        <v>123385402.78</v>
      </c>
      <c r="Q127" s="83">
        <f t="shared" si="15"/>
        <v>0</v>
      </c>
      <c r="R127" s="83" t="s">
        <v>80</v>
      </c>
      <c r="S127" s="84">
        <f>SUM(S101:S126)</f>
        <v>26</v>
      </c>
      <c r="T127" s="82" t="s">
        <v>80</v>
      </c>
      <c r="U127" s="82" t="s">
        <v>80</v>
      </c>
      <c r="V127" s="82" t="s">
        <v>80</v>
      </c>
    </row>
    <row r="128" spans="1:22" s="16" customFormat="1" ht="24.75" customHeight="1" x14ac:dyDescent="0.15">
      <c r="A128" s="150" t="s">
        <v>115</v>
      </c>
      <c r="B128" s="150"/>
      <c r="C128" s="150"/>
      <c r="D128" s="150"/>
      <c r="E128" s="150"/>
      <c r="F128" s="150"/>
      <c r="G128" s="150"/>
      <c r="H128" s="150"/>
      <c r="I128" s="150"/>
      <c r="J128" s="150"/>
      <c r="K128" s="150"/>
      <c r="L128" s="150"/>
      <c r="M128" s="150"/>
      <c r="N128" s="150"/>
      <c r="O128" s="150"/>
      <c r="P128" s="150"/>
      <c r="Q128" s="150"/>
      <c r="R128" s="150"/>
      <c r="S128" s="150"/>
      <c r="T128" s="150"/>
      <c r="U128" s="150"/>
      <c r="V128" s="150"/>
    </row>
    <row r="129" spans="1:22" s="14" customFormat="1" ht="53.25" customHeight="1" x14ac:dyDescent="0.15">
      <c r="A129" s="143">
        <v>24</v>
      </c>
      <c r="B129" s="143" t="s">
        <v>116</v>
      </c>
      <c r="C129" s="144">
        <v>1986</v>
      </c>
      <c r="D129" s="144">
        <v>1986</v>
      </c>
      <c r="E129" s="143" t="s">
        <v>97</v>
      </c>
      <c r="F129" s="145">
        <v>9</v>
      </c>
      <c r="G129" s="145">
        <v>6</v>
      </c>
      <c r="H129" s="146">
        <v>12821.4</v>
      </c>
      <c r="I129" s="146">
        <v>10722.3</v>
      </c>
      <c r="J129" s="146">
        <v>9159.5300000000007</v>
      </c>
      <c r="K129" s="145">
        <v>642</v>
      </c>
      <c r="L129" s="146">
        <f>SUM(M129:Q131)</f>
        <v>26592520.07</v>
      </c>
      <c r="M129" s="146">
        <v>0</v>
      </c>
      <c r="N129" s="146">
        <v>0</v>
      </c>
      <c r="O129" s="146">
        <v>0</v>
      </c>
      <c r="P129" s="146">
        <v>26592520.07</v>
      </c>
      <c r="Q129" s="146">
        <v>0</v>
      </c>
      <c r="R129" s="81" t="s">
        <v>57</v>
      </c>
      <c r="S129" s="147">
        <v>3</v>
      </c>
      <c r="T129" s="146">
        <f>L129/I129</f>
        <v>2480.1134150322227</v>
      </c>
      <c r="U129" s="146">
        <f>T129</f>
        <v>2480.1134150322227</v>
      </c>
      <c r="V129" s="148">
        <v>46387</v>
      </c>
    </row>
    <row r="130" spans="1:22" s="14" customFormat="1" ht="64.5" customHeight="1" x14ac:dyDescent="0.15">
      <c r="A130" s="143"/>
      <c r="B130" s="143"/>
      <c r="C130" s="144"/>
      <c r="D130" s="144"/>
      <c r="E130" s="143"/>
      <c r="F130" s="145"/>
      <c r="G130" s="145"/>
      <c r="H130" s="146"/>
      <c r="I130" s="146"/>
      <c r="J130" s="146"/>
      <c r="K130" s="145"/>
      <c r="L130" s="146"/>
      <c r="M130" s="146"/>
      <c r="N130" s="146"/>
      <c r="O130" s="146"/>
      <c r="P130" s="146"/>
      <c r="Q130" s="146"/>
      <c r="R130" s="81" t="s">
        <v>58</v>
      </c>
      <c r="S130" s="147"/>
      <c r="T130" s="146"/>
      <c r="U130" s="146"/>
      <c r="V130" s="148"/>
    </row>
    <row r="131" spans="1:22" s="14" customFormat="1" ht="65.25" customHeight="1" x14ac:dyDescent="0.15">
      <c r="A131" s="143"/>
      <c r="B131" s="143"/>
      <c r="C131" s="144"/>
      <c r="D131" s="144"/>
      <c r="E131" s="143"/>
      <c r="F131" s="145"/>
      <c r="G131" s="145"/>
      <c r="H131" s="146"/>
      <c r="I131" s="146"/>
      <c r="J131" s="146"/>
      <c r="K131" s="145"/>
      <c r="L131" s="146"/>
      <c r="M131" s="146"/>
      <c r="N131" s="146"/>
      <c r="O131" s="146"/>
      <c r="P131" s="146"/>
      <c r="Q131" s="146"/>
      <c r="R131" s="81" t="s">
        <v>59</v>
      </c>
      <c r="S131" s="147"/>
      <c r="T131" s="146"/>
      <c r="U131" s="146"/>
      <c r="V131" s="148"/>
    </row>
    <row r="132" spans="1:22" s="15" customFormat="1" ht="44.25" customHeight="1" x14ac:dyDescent="0.15">
      <c r="A132" s="151" t="s">
        <v>582</v>
      </c>
      <c r="B132" s="151"/>
      <c r="C132" s="82" t="s">
        <v>80</v>
      </c>
      <c r="D132" s="82" t="s">
        <v>80</v>
      </c>
      <c r="E132" s="82" t="s">
        <v>80</v>
      </c>
      <c r="F132" s="82" t="s">
        <v>80</v>
      </c>
      <c r="G132" s="82" t="s">
        <v>80</v>
      </c>
      <c r="H132" s="83">
        <f t="shared" ref="H132:Q132" si="16">SUM(H129:H131)</f>
        <v>12821.4</v>
      </c>
      <c r="I132" s="83">
        <f t="shared" si="16"/>
        <v>10722.3</v>
      </c>
      <c r="J132" s="83">
        <f t="shared" si="16"/>
        <v>9159.5300000000007</v>
      </c>
      <c r="K132" s="84">
        <f t="shared" si="16"/>
        <v>642</v>
      </c>
      <c r="L132" s="83">
        <f t="shared" si="16"/>
        <v>26592520.07</v>
      </c>
      <c r="M132" s="83">
        <f t="shared" si="16"/>
        <v>0</v>
      </c>
      <c r="N132" s="83">
        <f t="shared" si="16"/>
        <v>0</v>
      </c>
      <c r="O132" s="83">
        <f t="shared" si="16"/>
        <v>0</v>
      </c>
      <c r="P132" s="83">
        <f t="shared" si="16"/>
        <v>26592520.07</v>
      </c>
      <c r="Q132" s="83">
        <f t="shared" si="16"/>
        <v>0</v>
      </c>
      <c r="R132" s="83" t="s">
        <v>80</v>
      </c>
      <c r="S132" s="84">
        <f>SUM(S129:S131)</f>
        <v>3</v>
      </c>
      <c r="T132" s="82" t="s">
        <v>80</v>
      </c>
      <c r="U132" s="82" t="s">
        <v>80</v>
      </c>
      <c r="V132" s="82" t="s">
        <v>80</v>
      </c>
    </row>
    <row r="133" spans="1:22" s="16" customFormat="1" ht="24.75" customHeight="1" x14ac:dyDescent="0.15">
      <c r="A133" s="150" t="s">
        <v>121</v>
      </c>
      <c r="B133" s="150"/>
      <c r="C133" s="150"/>
      <c r="D133" s="150"/>
      <c r="E133" s="150"/>
      <c r="F133" s="150"/>
      <c r="G133" s="150"/>
      <c r="H133" s="150"/>
      <c r="I133" s="150"/>
      <c r="J133" s="150"/>
      <c r="K133" s="150"/>
      <c r="L133" s="150"/>
      <c r="M133" s="150"/>
      <c r="N133" s="150"/>
      <c r="O133" s="150"/>
      <c r="P133" s="150"/>
      <c r="Q133" s="150"/>
      <c r="R133" s="150"/>
      <c r="S133" s="150"/>
      <c r="T133" s="150"/>
      <c r="U133" s="150"/>
      <c r="V133" s="150"/>
    </row>
    <row r="134" spans="1:22" s="16" customFormat="1" ht="33" customHeight="1" x14ac:dyDescent="0.15">
      <c r="A134" s="143">
        <v>25</v>
      </c>
      <c r="B134" s="143" t="s">
        <v>1487</v>
      </c>
      <c r="C134" s="144">
        <v>1962</v>
      </c>
      <c r="D134" s="144"/>
      <c r="E134" s="143" t="s">
        <v>111</v>
      </c>
      <c r="F134" s="145">
        <v>3</v>
      </c>
      <c r="G134" s="145">
        <v>3</v>
      </c>
      <c r="H134" s="146">
        <v>1641.3</v>
      </c>
      <c r="I134" s="146">
        <v>1532.4</v>
      </c>
      <c r="J134" s="146">
        <v>928.5</v>
      </c>
      <c r="K134" s="145">
        <v>71</v>
      </c>
      <c r="L134" s="146">
        <f>SUM(M134:Q142)</f>
        <v>8249401.4699999997</v>
      </c>
      <c r="M134" s="146">
        <v>0</v>
      </c>
      <c r="N134" s="146">
        <v>0</v>
      </c>
      <c r="O134" s="146">
        <v>0</v>
      </c>
      <c r="P134" s="146">
        <v>8249401.4699999997</v>
      </c>
      <c r="Q134" s="146">
        <v>0</v>
      </c>
      <c r="R134" s="81" t="s">
        <v>62</v>
      </c>
      <c r="S134" s="143">
        <v>9</v>
      </c>
      <c r="T134" s="171">
        <f>L134/I134</f>
        <v>5383.3212411902896</v>
      </c>
      <c r="U134" s="171">
        <f>T134</f>
        <v>5383.3212411902896</v>
      </c>
      <c r="V134" s="170">
        <v>46387</v>
      </c>
    </row>
    <row r="135" spans="1:22" s="16" customFormat="1" ht="44.25" customHeight="1" x14ac:dyDescent="0.15">
      <c r="A135" s="143"/>
      <c r="B135" s="143"/>
      <c r="C135" s="144"/>
      <c r="D135" s="144"/>
      <c r="E135" s="143"/>
      <c r="F135" s="145"/>
      <c r="G135" s="145"/>
      <c r="H135" s="146"/>
      <c r="I135" s="146"/>
      <c r="J135" s="146"/>
      <c r="K135" s="145"/>
      <c r="L135" s="146"/>
      <c r="M135" s="146"/>
      <c r="N135" s="146"/>
      <c r="O135" s="146"/>
      <c r="P135" s="146"/>
      <c r="Q135" s="146"/>
      <c r="R135" s="81" t="s">
        <v>63</v>
      </c>
      <c r="S135" s="143"/>
      <c r="T135" s="171"/>
      <c r="U135" s="171"/>
      <c r="V135" s="143"/>
    </row>
    <row r="136" spans="1:22" s="16" customFormat="1" ht="45.75" customHeight="1" x14ac:dyDescent="0.15">
      <c r="A136" s="143"/>
      <c r="B136" s="143"/>
      <c r="C136" s="144"/>
      <c r="D136" s="144"/>
      <c r="E136" s="143"/>
      <c r="F136" s="145"/>
      <c r="G136" s="145"/>
      <c r="H136" s="146"/>
      <c r="I136" s="146"/>
      <c r="J136" s="146"/>
      <c r="K136" s="145"/>
      <c r="L136" s="146"/>
      <c r="M136" s="146"/>
      <c r="N136" s="146"/>
      <c r="O136" s="146"/>
      <c r="P136" s="146"/>
      <c r="Q136" s="146"/>
      <c r="R136" s="81" t="s">
        <v>64</v>
      </c>
      <c r="S136" s="143"/>
      <c r="T136" s="171"/>
      <c r="U136" s="171"/>
      <c r="V136" s="143"/>
    </row>
    <row r="137" spans="1:22" s="16" customFormat="1" ht="34.5" customHeight="1" x14ac:dyDescent="0.15">
      <c r="A137" s="143"/>
      <c r="B137" s="143"/>
      <c r="C137" s="144"/>
      <c r="D137" s="144"/>
      <c r="E137" s="143"/>
      <c r="F137" s="145"/>
      <c r="G137" s="145"/>
      <c r="H137" s="146"/>
      <c r="I137" s="146"/>
      <c r="J137" s="146"/>
      <c r="K137" s="145"/>
      <c r="L137" s="146"/>
      <c r="M137" s="146"/>
      <c r="N137" s="146"/>
      <c r="O137" s="146"/>
      <c r="P137" s="146"/>
      <c r="Q137" s="146"/>
      <c r="R137" s="81" t="s">
        <v>68</v>
      </c>
      <c r="S137" s="143"/>
      <c r="T137" s="171"/>
      <c r="U137" s="171"/>
      <c r="V137" s="143"/>
    </row>
    <row r="138" spans="1:22" s="16" customFormat="1" ht="45.75" customHeight="1" x14ac:dyDescent="0.15">
      <c r="A138" s="143"/>
      <c r="B138" s="143"/>
      <c r="C138" s="144"/>
      <c r="D138" s="144"/>
      <c r="E138" s="143"/>
      <c r="F138" s="145"/>
      <c r="G138" s="145"/>
      <c r="H138" s="146"/>
      <c r="I138" s="146"/>
      <c r="J138" s="146"/>
      <c r="K138" s="145"/>
      <c r="L138" s="146"/>
      <c r="M138" s="146"/>
      <c r="N138" s="146"/>
      <c r="O138" s="146"/>
      <c r="P138" s="146"/>
      <c r="Q138" s="146"/>
      <c r="R138" s="81" t="s">
        <v>69</v>
      </c>
      <c r="S138" s="143"/>
      <c r="T138" s="171"/>
      <c r="U138" s="171"/>
      <c r="V138" s="143"/>
    </row>
    <row r="139" spans="1:22" s="16" customFormat="1" ht="44.25" customHeight="1" x14ac:dyDescent="0.15">
      <c r="A139" s="143"/>
      <c r="B139" s="143"/>
      <c r="C139" s="144"/>
      <c r="D139" s="144"/>
      <c r="E139" s="143"/>
      <c r="F139" s="145"/>
      <c r="G139" s="145"/>
      <c r="H139" s="146"/>
      <c r="I139" s="146"/>
      <c r="J139" s="146"/>
      <c r="K139" s="145"/>
      <c r="L139" s="146"/>
      <c r="M139" s="146"/>
      <c r="N139" s="146"/>
      <c r="O139" s="146"/>
      <c r="P139" s="146"/>
      <c r="Q139" s="146"/>
      <c r="R139" s="81" t="s">
        <v>70</v>
      </c>
      <c r="S139" s="143"/>
      <c r="T139" s="171"/>
      <c r="U139" s="171"/>
      <c r="V139" s="143"/>
    </row>
    <row r="140" spans="1:22" s="16" customFormat="1" ht="32.25" customHeight="1" x14ac:dyDescent="0.15">
      <c r="A140" s="143"/>
      <c r="B140" s="143"/>
      <c r="C140" s="144"/>
      <c r="D140" s="144"/>
      <c r="E140" s="143"/>
      <c r="F140" s="145"/>
      <c r="G140" s="145"/>
      <c r="H140" s="146"/>
      <c r="I140" s="146"/>
      <c r="J140" s="146"/>
      <c r="K140" s="145"/>
      <c r="L140" s="146"/>
      <c r="M140" s="146"/>
      <c r="N140" s="146"/>
      <c r="O140" s="146"/>
      <c r="P140" s="146"/>
      <c r="Q140" s="146"/>
      <c r="R140" s="81" t="s">
        <v>71</v>
      </c>
      <c r="S140" s="143"/>
      <c r="T140" s="171"/>
      <c r="U140" s="171"/>
      <c r="V140" s="143"/>
    </row>
    <row r="141" spans="1:22" s="16" customFormat="1" ht="45.75" customHeight="1" x14ac:dyDescent="0.15">
      <c r="A141" s="143"/>
      <c r="B141" s="143"/>
      <c r="C141" s="144"/>
      <c r="D141" s="144"/>
      <c r="E141" s="143"/>
      <c r="F141" s="145"/>
      <c r="G141" s="145"/>
      <c r="H141" s="146"/>
      <c r="I141" s="146"/>
      <c r="J141" s="146"/>
      <c r="K141" s="145"/>
      <c r="L141" s="146"/>
      <c r="M141" s="146"/>
      <c r="N141" s="146"/>
      <c r="O141" s="146"/>
      <c r="P141" s="146"/>
      <c r="Q141" s="146"/>
      <c r="R141" s="81" t="s">
        <v>72</v>
      </c>
      <c r="S141" s="143"/>
      <c r="T141" s="171"/>
      <c r="U141" s="171"/>
      <c r="V141" s="143"/>
    </row>
    <row r="142" spans="1:22" s="16" customFormat="1" ht="43.5" customHeight="1" x14ac:dyDescent="0.15">
      <c r="A142" s="143"/>
      <c r="B142" s="143"/>
      <c r="C142" s="144"/>
      <c r="D142" s="144"/>
      <c r="E142" s="143"/>
      <c r="F142" s="145"/>
      <c r="G142" s="145"/>
      <c r="H142" s="146"/>
      <c r="I142" s="146"/>
      <c r="J142" s="146"/>
      <c r="K142" s="145"/>
      <c r="L142" s="146"/>
      <c r="M142" s="146"/>
      <c r="N142" s="146"/>
      <c r="O142" s="146"/>
      <c r="P142" s="146"/>
      <c r="Q142" s="146"/>
      <c r="R142" s="81" t="s">
        <v>73</v>
      </c>
      <c r="S142" s="143"/>
      <c r="T142" s="171"/>
      <c r="U142" s="171"/>
      <c r="V142" s="143"/>
    </row>
    <row r="143" spans="1:22" s="14" customFormat="1" ht="21.75" customHeight="1" x14ac:dyDescent="0.15">
      <c r="A143" s="143">
        <v>26</v>
      </c>
      <c r="B143" s="143" t="s">
        <v>122</v>
      </c>
      <c r="C143" s="144">
        <v>1962</v>
      </c>
      <c r="D143" s="144">
        <v>1978</v>
      </c>
      <c r="E143" s="143" t="s">
        <v>84</v>
      </c>
      <c r="F143" s="145">
        <v>2</v>
      </c>
      <c r="G143" s="145">
        <v>1</v>
      </c>
      <c r="H143" s="146">
        <v>361.7</v>
      </c>
      <c r="I143" s="146">
        <v>334.3</v>
      </c>
      <c r="J143" s="146">
        <v>166.1</v>
      </c>
      <c r="K143" s="145">
        <v>22</v>
      </c>
      <c r="L143" s="146">
        <f>SUM(M143:Q145)</f>
        <v>5887592.7800000003</v>
      </c>
      <c r="M143" s="146">
        <v>0</v>
      </c>
      <c r="N143" s="146">
        <v>0</v>
      </c>
      <c r="O143" s="146">
        <v>0</v>
      </c>
      <c r="P143" s="146">
        <v>5887592.7800000003</v>
      </c>
      <c r="Q143" s="149">
        <v>0</v>
      </c>
      <c r="R143" s="81" t="s">
        <v>85</v>
      </c>
      <c r="S143" s="147">
        <v>3</v>
      </c>
      <c r="T143" s="146">
        <f>L143/I143</f>
        <v>17611.704397247981</v>
      </c>
      <c r="U143" s="146">
        <f>T143</f>
        <v>17611.704397247981</v>
      </c>
      <c r="V143" s="148">
        <v>46387</v>
      </c>
    </row>
    <row r="144" spans="1:22" s="14" customFormat="1" ht="31.5" customHeight="1" x14ac:dyDescent="0.15">
      <c r="A144" s="143"/>
      <c r="B144" s="143"/>
      <c r="C144" s="144"/>
      <c r="D144" s="144"/>
      <c r="E144" s="143"/>
      <c r="F144" s="145"/>
      <c r="G144" s="145"/>
      <c r="H144" s="146"/>
      <c r="I144" s="146"/>
      <c r="J144" s="146"/>
      <c r="K144" s="145"/>
      <c r="L144" s="146"/>
      <c r="M144" s="146"/>
      <c r="N144" s="146"/>
      <c r="O144" s="146"/>
      <c r="P144" s="146"/>
      <c r="Q144" s="149"/>
      <c r="R144" s="81" t="s">
        <v>86</v>
      </c>
      <c r="S144" s="147"/>
      <c r="T144" s="146"/>
      <c r="U144" s="146"/>
      <c r="V144" s="148"/>
    </row>
    <row r="145" spans="1:22" s="14" customFormat="1" ht="32.25" customHeight="1" x14ac:dyDescent="0.15">
      <c r="A145" s="143"/>
      <c r="B145" s="143"/>
      <c r="C145" s="144"/>
      <c r="D145" s="144"/>
      <c r="E145" s="143"/>
      <c r="F145" s="145"/>
      <c r="G145" s="145"/>
      <c r="H145" s="146"/>
      <c r="I145" s="146"/>
      <c r="J145" s="146"/>
      <c r="K145" s="145"/>
      <c r="L145" s="146"/>
      <c r="M145" s="146"/>
      <c r="N145" s="146"/>
      <c r="O145" s="146"/>
      <c r="P145" s="146"/>
      <c r="Q145" s="149"/>
      <c r="R145" s="81" t="s">
        <v>248</v>
      </c>
      <c r="S145" s="147"/>
      <c r="T145" s="146"/>
      <c r="U145" s="146"/>
      <c r="V145" s="148"/>
    </row>
    <row r="146" spans="1:22" s="14" customFormat="1" ht="22.5" customHeight="1" x14ac:dyDescent="0.15">
      <c r="A146" s="143">
        <v>27</v>
      </c>
      <c r="B146" s="143" t="s">
        <v>123</v>
      </c>
      <c r="C146" s="144">
        <v>1971</v>
      </c>
      <c r="D146" s="144">
        <v>1972</v>
      </c>
      <c r="E146" s="143" t="s">
        <v>84</v>
      </c>
      <c r="F146" s="145">
        <v>2</v>
      </c>
      <c r="G146" s="145">
        <v>3</v>
      </c>
      <c r="H146" s="146">
        <v>576.9</v>
      </c>
      <c r="I146" s="146">
        <v>514.79999999999995</v>
      </c>
      <c r="J146" s="146">
        <v>338.71</v>
      </c>
      <c r="K146" s="145">
        <v>28</v>
      </c>
      <c r="L146" s="146">
        <f t="shared" ref="L146" si="17">SUM(M146:Q148)</f>
        <v>8958518.5800000001</v>
      </c>
      <c r="M146" s="146">
        <v>0</v>
      </c>
      <c r="N146" s="146">
        <v>0</v>
      </c>
      <c r="O146" s="146">
        <v>0</v>
      </c>
      <c r="P146" s="146">
        <v>8958518.5800000001</v>
      </c>
      <c r="Q146" s="149">
        <v>0</v>
      </c>
      <c r="R146" s="81" t="s">
        <v>85</v>
      </c>
      <c r="S146" s="147">
        <v>3</v>
      </c>
      <c r="T146" s="146">
        <f t="shared" ref="T146" si="18">L146/I146</f>
        <v>17401.939743589744</v>
      </c>
      <c r="U146" s="146">
        <f t="shared" ref="U146" si="19">T146</f>
        <v>17401.939743589744</v>
      </c>
      <c r="V146" s="148">
        <v>46387</v>
      </c>
    </row>
    <row r="147" spans="1:22" s="14" customFormat="1" ht="33" customHeight="1" x14ac:dyDescent="0.15">
      <c r="A147" s="143"/>
      <c r="B147" s="143"/>
      <c r="C147" s="144"/>
      <c r="D147" s="144"/>
      <c r="E147" s="143"/>
      <c r="F147" s="145"/>
      <c r="G147" s="145"/>
      <c r="H147" s="146"/>
      <c r="I147" s="146"/>
      <c r="J147" s="146"/>
      <c r="K147" s="145"/>
      <c r="L147" s="146"/>
      <c r="M147" s="146"/>
      <c r="N147" s="146"/>
      <c r="O147" s="146"/>
      <c r="P147" s="146"/>
      <c r="Q147" s="149"/>
      <c r="R147" s="81" t="s">
        <v>86</v>
      </c>
      <c r="S147" s="147"/>
      <c r="T147" s="146"/>
      <c r="U147" s="146"/>
      <c r="V147" s="148"/>
    </row>
    <row r="148" spans="1:22" s="14" customFormat="1" ht="31.5" customHeight="1" x14ac:dyDescent="0.15">
      <c r="A148" s="143"/>
      <c r="B148" s="143"/>
      <c r="C148" s="144"/>
      <c r="D148" s="144"/>
      <c r="E148" s="143"/>
      <c r="F148" s="145"/>
      <c r="G148" s="145"/>
      <c r="H148" s="146"/>
      <c r="I148" s="146"/>
      <c r="J148" s="146"/>
      <c r="K148" s="145"/>
      <c r="L148" s="146"/>
      <c r="M148" s="146"/>
      <c r="N148" s="146"/>
      <c r="O148" s="146"/>
      <c r="P148" s="146"/>
      <c r="Q148" s="149"/>
      <c r="R148" s="81" t="s">
        <v>248</v>
      </c>
      <c r="S148" s="147"/>
      <c r="T148" s="146"/>
      <c r="U148" s="146"/>
      <c r="V148" s="148"/>
    </row>
    <row r="149" spans="1:22" s="14" customFormat="1" ht="19.5" customHeight="1" x14ac:dyDescent="0.15">
      <c r="A149" s="143">
        <v>28</v>
      </c>
      <c r="B149" s="143" t="s">
        <v>124</v>
      </c>
      <c r="C149" s="144">
        <v>1962</v>
      </c>
      <c r="D149" s="144">
        <v>2011</v>
      </c>
      <c r="E149" s="143" t="s">
        <v>84</v>
      </c>
      <c r="F149" s="145">
        <v>2</v>
      </c>
      <c r="G149" s="145">
        <v>2</v>
      </c>
      <c r="H149" s="146">
        <v>796.2</v>
      </c>
      <c r="I149" s="146">
        <v>726.1</v>
      </c>
      <c r="J149" s="146">
        <v>497.64</v>
      </c>
      <c r="K149" s="145">
        <v>32</v>
      </c>
      <c r="L149" s="146">
        <f t="shared" ref="L149" si="20">SUM(M149:Q151)</f>
        <v>12553458.33</v>
      </c>
      <c r="M149" s="146">
        <v>0</v>
      </c>
      <c r="N149" s="146">
        <v>0</v>
      </c>
      <c r="O149" s="146">
        <v>0</v>
      </c>
      <c r="P149" s="146">
        <v>12553458.33</v>
      </c>
      <c r="Q149" s="149">
        <v>0</v>
      </c>
      <c r="R149" s="81" t="s">
        <v>85</v>
      </c>
      <c r="S149" s="147">
        <v>3</v>
      </c>
      <c r="T149" s="146">
        <f t="shared" ref="T149" si="21">L149/I149</f>
        <v>17288.883528439608</v>
      </c>
      <c r="U149" s="146">
        <f t="shared" ref="U149" si="22">T149</f>
        <v>17288.883528439608</v>
      </c>
      <c r="V149" s="148">
        <v>46387</v>
      </c>
    </row>
    <row r="150" spans="1:22" s="14" customFormat="1" ht="30.75" customHeight="1" x14ac:dyDescent="0.15">
      <c r="A150" s="143"/>
      <c r="B150" s="143"/>
      <c r="C150" s="144"/>
      <c r="D150" s="144"/>
      <c r="E150" s="143"/>
      <c r="F150" s="145"/>
      <c r="G150" s="145"/>
      <c r="H150" s="146"/>
      <c r="I150" s="146"/>
      <c r="J150" s="146"/>
      <c r="K150" s="145"/>
      <c r="L150" s="146"/>
      <c r="M150" s="146"/>
      <c r="N150" s="146"/>
      <c r="O150" s="146"/>
      <c r="P150" s="146"/>
      <c r="Q150" s="149"/>
      <c r="R150" s="81" t="s">
        <v>86</v>
      </c>
      <c r="S150" s="147"/>
      <c r="T150" s="146"/>
      <c r="U150" s="146"/>
      <c r="V150" s="148"/>
    </row>
    <row r="151" spans="1:22" s="14" customFormat="1" ht="32.25" customHeight="1" x14ac:dyDescent="0.15">
      <c r="A151" s="143"/>
      <c r="B151" s="143"/>
      <c r="C151" s="144"/>
      <c r="D151" s="144"/>
      <c r="E151" s="143"/>
      <c r="F151" s="145"/>
      <c r="G151" s="145"/>
      <c r="H151" s="146"/>
      <c r="I151" s="146"/>
      <c r="J151" s="146"/>
      <c r="K151" s="145"/>
      <c r="L151" s="146"/>
      <c r="M151" s="146"/>
      <c r="N151" s="146"/>
      <c r="O151" s="146"/>
      <c r="P151" s="146"/>
      <c r="Q151" s="149"/>
      <c r="R151" s="81" t="s">
        <v>248</v>
      </c>
      <c r="S151" s="147"/>
      <c r="T151" s="146"/>
      <c r="U151" s="146"/>
      <c r="V151" s="148"/>
    </row>
    <row r="152" spans="1:22" s="14" customFormat="1" ht="21.75" customHeight="1" x14ac:dyDescent="0.15">
      <c r="A152" s="143">
        <v>29</v>
      </c>
      <c r="B152" s="143" t="s">
        <v>125</v>
      </c>
      <c r="C152" s="144">
        <v>1959</v>
      </c>
      <c r="D152" s="144">
        <v>2007</v>
      </c>
      <c r="E152" s="143" t="s">
        <v>84</v>
      </c>
      <c r="F152" s="145">
        <v>2</v>
      </c>
      <c r="G152" s="145">
        <v>2</v>
      </c>
      <c r="H152" s="146">
        <v>778.7</v>
      </c>
      <c r="I152" s="146">
        <v>705.5</v>
      </c>
      <c r="J152" s="146">
        <v>407</v>
      </c>
      <c r="K152" s="145">
        <v>40</v>
      </c>
      <c r="L152" s="146">
        <f t="shared" ref="L152" si="23">SUM(M152:Q154)</f>
        <v>12202981.48</v>
      </c>
      <c r="M152" s="146">
        <v>0</v>
      </c>
      <c r="N152" s="146">
        <v>0</v>
      </c>
      <c r="O152" s="146">
        <v>0</v>
      </c>
      <c r="P152" s="146">
        <v>12202981.48</v>
      </c>
      <c r="Q152" s="149">
        <v>0</v>
      </c>
      <c r="R152" s="81" t="s">
        <v>85</v>
      </c>
      <c r="S152" s="147">
        <v>3</v>
      </c>
      <c r="T152" s="146">
        <f t="shared" ref="T152" si="24">L152/I152</f>
        <v>17296.926265060243</v>
      </c>
      <c r="U152" s="146">
        <f t="shared" ref="U152" si="25">T152</f>
        <v>17296.926265060243</v>
      </c>
      <c r="V152" s="148">
        <v>46387</v>
      </c>
    </row>
    <row r="153" spans="1:22" s="14" customFormat="1" ht="30.75" customHeight="1" x14ac:dyDescent="0.15">
      <c r="A153" s="143"/>
      <c r="B153" s="143"/>
      <c r="C153" s="144"/>
      <c r="D153" s="144"/>
      <c r="E153" s="143"/>
      <c r="F153" s="145"/>
      <c r="G153" s="145"/>
      <c r="H153" s="146"/>
      <c r="I153" s="146"/>
      <c r="J153" s="146"/>
      <c r="K153" s="145"/>
      <c r="L153" s="146"/>
      <c r="M153" s="146"/>
      <c r="N153" s="146"/>
      <c r="O153" s="146"/>
      <c r="P153" s="146"/>
      <c r="Q153" s="149"/>
      <c r="R153" s="81" t="s">
        <v>86</v>
      </c>
      <c r="S153" s="147"/>
      <c r="T153" s="146"/>
      <c r="U153" s="146"/>
      <c r="V153" s="148"/>
    </row>
    <row r="154" spans="1:22" s="14" customFormat="1" ht="29.25" customHeight="1" x14ac:dyDescent="0.15">
      <c r="A154" s="143"/>
      <c r="B154" s="143"/>
      <c r="C154" s="144"/>
      <c r="D154" s="144"/>
      <c r="E154" s="143"/>
      <c r="F154" s="145"/>
      <c r="G154" s="145"/>
      <c r="H154" s="146"/>
      <c r="I154" s="146"/>
      <c r="J154" s="146"/>
      <c r="K154" s="145"/>
      <c r="L154" s="146"/>
      <c r="M154" s="146"/>
      <c r="N154" s="146"/>
      <c r="O154" s="146"/>
      <c r="P154" s="146"/>
      <c r="Q154" s="149"/>
      <c r="R154" s="81" t="s">
        <v>248</v>
      </c>
      <c r="S154" s="147"/>
      <c r="T154" s="146"/>
      <c r="U154" s="146"/>
      <c r="V154" s="148"/>
    </row>
    <row r="155" spans="1:22" s="14" customFormat="1" ht="22.5" customHeight="1" x14ac:dyDescent="0.15">
      <c r="A155" s="143">
        <v>30</v>
      </c>
      <c r="B155" s="143" t="s">
        <v>126</v>
      </c>
      <c r="C155" s="144">
        <v>1958</v>
      </c>
      <c r="D155" s="144">
        <v>2007</v>
      </c>
      <c r="E155" s="143" t="s">
        <v>84</v>
      </c>
      <c r="F155" s="145">
        <v>2</v>
      </c>
      <c r="G155" s="145">
        <v>2</v>
      </c>
      <c r="H155" s="146">
        <v>770.2</v>
      </c>
      <c r="I155" s="146">
        <v>701.1</v>
      </c>
      <c r="J155" s="146">
        <v>453.55</v>
      </c>
      <c r="K155" s="145">
        <v>35</v>
      </c>
      <c r="L155" s="146">
        <f t="shared" ref="L155" si="26">SUM(M155:Q157)</f>
        <v>12128122.35</v>
      </c>
      <c r="M155" s="146">
        <v>0</v>
      </c>
      <c r="N155" s="146">
        <v>0</v>
      </c>
      <c r="O155" s="146">
        <v>0</v>
      </c>
      <c r="P155" s="146">
        <v>12128122.35</v>
      </c>
      <c r="Q155" s="149">
        <v>0</v>
      </c>
      <c r="R155" s="81" t="s">
        <v>85</v>
      </c>
      <c r="S155" s="147">
        <v>3</v>
      </c>
      <c r="T155" s="146">
        <f t="shared" ref="T155" si="27">L155/I155</f>
        <v>17298.705391527597</v>
      </c>
      <c r="U155" s="146">
        <f t="shared" ref="U155" si="28">T155</f>
        <v>17298.705391527597</v>
      </c>
      <c r="V155" s="148">
        <v>46387</v>
      </c>
    </row>
    <row r="156" spans="1:22" s="14" customFormat="1" ht="31.5" customHeight="1" x14ac:dyDescent="0.15">
      <c r="A156" s="143"/>
      <c r="B156" s="143"/>
      <c r="C156" s="144"/>
      <c r="D156" s="144"/>
      <c r="E156" s="143"/>
      <c r="F156" s="145"/>
      <c r="G156" s="145"/>
      <c r="H156" s="146"/>
      <c r="I156" s="146"/>
      <c r="J156" s="146"/>
      <c r="K156" s="145"/>
      <c r="L156" s="146"/>
      <c r="M156" s="146"/>
      <c r="N156" s="146"/>
      <c r="O156" s="146"/>
      <c r="P156" s="146"/>
      <c r="Q156" s="149"/>
      <c r="R156" s="81" t="s">
        <v>86</v>
      </c>
      <c r="S156" s="147"/>
      <c r="T156" s="146"/>
      <c r="U156" s="146"/>
      <c r="V156" s="148"/>
    </row>
    <row r="157" spans="1:22" s="14" customFormat="1" ht="33" customHeight="1" x14ac:dyDescent="0.15">
      <c r="A157" s="143"/>
      <c r="B157" s="143"/>
      <c r="C157" s="144"/>
      <c r="D157" s="144"/>
      <c r="E157" s="143"/>
      <c r="F157" s="145"/>
      <c r="G157" s="145"/>
      <c r="H157" s="146"/>
      <c r="I157" s="146"/>
      <c r="J157" s="146"/>
      <c r="K157" s="145"/>
      <c r="L157" s="146"/>
      <c r="M157" s="146"/>
      <c r="N157" s="146"/>
      <c r="O157" s="146"/>
      <c r="P157" s="146"/>
      <c r="Q157" s="149"/>
      <c r="R157" s="81" t="s">
        <v>248</v>
      </c>
      <c r="S157" s="147"/>
      <c r="T157" s="146"/>
      <c r="U157" s="146"/>
      <c r="V157" s="148"/>
    </row>
    <row r="158" spans="1:22" s="17" customFormat="1" ht="40.5" customHeight="1" x14ac:dyDescent="0.15">
      <c r="A158" s="151" t="s">
        <v>127</v>
      </c>
      <c r="B158" s="151"/>
      <c r="C158" s="82" t="s">
        <v>80</v>
      </c>
      <c r="D158" s="82" t="s">
        <v>80</v>
      </c>
      <c r="E158" s="82" t="s">
        <v>80</v>
      </c>
      <c r="F158" s="82" t="s">
        <v>80</v>
      </c>
      <c r="G158" s="82" t="s">
        <v>80</v>
      </c>
      <c r="H158" s="83">
        <f t="shared" ref="H158:Q158" si="29">SUM(H134:H157)</f>
        <v>4925</v>
      </c>
      <c r="I158" s="83">
        <f t="shared" si="29"/>
        <v>4514.2</v>
      </c>
      <c r="J158" s="83">
        <f t="shared" si="29"/>
        <v>2791.5</v>
      </c>
      <c r="K158" s="84">
        <f t="shared" si="29"/>
        <v>228</v>
      </c>
      <c r="L158" s="83">
        <f t="shared" si="29"/>
        <v>59980074.990000002</v>
      </c>
      <c r="M158" s="83">
        <f t="shared" si="29"/>
        <v>0</v>
      </c>
      <c r="N158" s="83">
        <f t="shared" si="29"/>
        <v>0</v>
      </c>
      <c r="O158" s="83">
        <f t="shared" si="29"/>
        <v>0</v>
      </c>
      <c r="P158" s="83">
        <f t="shared" si="29"/>
        <v>59980074.990000002</v>
      </c>
      <c r="Q158" s="83">
        <f t="shared" si="29"/>
        <v>0</v>
      </c>
      <c r="R158" s="83" t="s">
        <v>80</v>
      </c>
      <c r="S158" s="84">
        <f>SUM(S134:S157)</f>
        <v>24</v>
      </c>
      <c r="T158" s="82" t="s">
        <v>80</v>
      </c>
      <c r="U158" s="82" t="s">
        <v>80</v>
      </c>
      <c r="V158" s="82" t="s">
        <v>80</v>
      </c>
    </row>
    <row r="159" spans="1:22" s="79" customFormat="1" ht="28.5" customHeight="1" x14ac:dyDescent="0.15">
      <c r="A159" s="151" t="s">
        <v>1463</v>
      </c>
      <c r="B159" s="151"/>
      <c r="C159" s="82" t="s">
        <v>80</v>
      </c>
      <c r="D159" s="82" t="s">
        <v>80</v>
      </c>
      <c r="E159" s="82" t="s">
        <v>80</v>
      </c>
      <c r="F159" s="82" t="s">
        <v>80</v>
      </c>
      <c r="G159" s="82" t="s">
        <v>80</v>
      </c>
      <c r="H159" s="85">
        <f t="shared" ref="H159:Q159" si="30">H42+H82+H94+H99+H127+H132+H158</f>
        <v>135365.88</v>
      </c>
      <c r="I159" s="85">
        <f t="shared" si="30"/>
        <v>121879.28</v>
      </c>
      <c r="J159" s="85">
        <f t="shared" si="30"/>
        <v>103962.51000000001</v>
      </c>
      <c r="K159" s="86">
        <f t="shared" si="30"/>
        <v>5572</v>
      </c>
      <c r="L159" s="85">
        <f t="shared" si="30"/>
        <v>470242062.11000001</v>
      </c>
      <c r="M159" s="85">
        <f t="shared" si="30"/>
        <v>0</v>
      </c>
      <c r="N159" s="85">
        <f t="shared" si="30"/>
        <v>0</v>
      </c>
      <c r="O159" s="85">
        <f t="shared" si="30"/>
        <v>0</v>
      </c>
      <c r="P159" s="85">
        <f t="shared" si="30"/>
        <v>470242062.11000001</v>
      </c>
      <c r="Q159" s="85">
        <f t="shared" si="30"/>
        <v>0</v>
      </c>
      <c r="R159" s="85" t="s">
        <v>80</v>
      </c>
      <c r="S159" s="86">
        <f>S42+S82+S94+S99+S127+S132+S158</f>
        <v>131</v>
      </c>
      <c r="T159" s="87" t="s">
        <v>80</v>
      </c>
      <c r="U159" s="87" t="s">
        <v>80</v>
      </c>
      <c r="V159" s="87" t="s">
        <v>80</v>
      </c>
    </row>
    <row r="160" spans="1:22" s="80" customFormat="1" ht="21" customHeight="1" x14ac:dyDescent="0.15">
      <c r="A160" s="150" t="s">
        <v>129</v>
      </c>
      <c r="B160" s="150"/>
      <c r="C160" s="150"/>
      <c r="D160" s="150"/>
      <c r="E160" s="150"/>
      <c r="F160" s="150"/>
      <c r="G160" s="150"/>
      <c r="H160" s="150"/>
      <c r="I160" s="150"/>
      <c r="J160" s="150"/>
      <c r="K160" s="150"/>
      <c r="L160" s="150"/>
      <c r="M160" s="150"/>
      <c r="N160" s="150"/>
      <c r="O160" s="150"/>
      <c r="P160" s="150"/>
      <c r="Q160" s="150"/>
      <c r="R160" s="150"/>
      <c r="S160" s="150"/>
      <c r="T160" s="150"/>
      <c r="U160" s="150"/>
      <c r="V160" s="150"/>
    </row>
    <row r="161" spans="1:22" s="88" customFormat="1" ht="31.5" customHeight="1" x14ac:dyDescent="0.15">
      <c r="A161" s="138" t="s">
        <v>30</v>
      </c>
      <c r="B161" s="138" t="s">
        <v>446</v>
      </c>
      <c r="C161" s="139">
        <v>1969</v>
      </c>
      <c r="D161" s="139"/>
      <c r="E161" s="138" t="s">
        <v>111</v>
      </c>
      <c r="F161" s="132">
        <v>5</v>
      </c>
      <c r="G161" s="132">
        <v>8</v>
      </c>
      <c r="H161" s="133">
        <v>6685.1</v>
      </c>
      <c r="I161" s="133">
        <v>6060.1</v>
      </c>
      <c r="J161" s="133">
        <v>6009.34</v>
      </c>
      <c r="K161" s="132">
        <v>271</v>
      </c>
      <c r="L161" s="133">
        <f>M161+N161+O161+P161+Q161</f>
        <v>7831688.8200000003</v>
      </c>
      <c r="M161" s="133">
        <v>0</v>
      </c>
      <c r="N161" s="133">
        <v>0</v>
      </c>
      <c r="O161" s="133">
        <v>0</v>
      </c>
      <c r="P161" s="133">
        <v>7831688.8200000003</v>
      </c>
      <c r="Q161" s="133">
        <v>0</v>
      </c>
      <c r="R161" s="66" t="s">
        <v>102</v>
      </c>
      <c r="S161" s="134">
        <v>2</v>
      </c>
      <c r="T161" s="133">
        <f>L161/I161</f>
        <v>1292.3365654032111</v>
      </c>
      <c r="U161" s="133">
        <f>T161</f>
        <v>1292.3365654032111</v>
      </c>
      <c r="V161" s="136">
        <v>46387</v>
      </c>
    </row>
    <row r="162" spans="1:22" s="88" customFormat="1" ht="45" customHeight="1" x14ac:dyDescent="0.15">
      <c r="A162" s="138"/>
      <c r="B162" s="138"/>
      <c r="C162" s="139"/>
      <c r="D162" s="139"/>
      <c r="E162" s="138"/>
      <c r="F162" s="132"/>
      <c r="G162" s="132"/>
      <c r="H162" s="133"/>
      <c r="I162" s="133"/>
      <c r="J162" s="133"/>
      <c r="K162" s="132"/>
      <c r="L162" s="133"/>
      <c r="M162" s="133"/>
      <c r="N162" s="133"/>
      <c r="O162" s="133"/>
      <c r="P162" s="133"/>
      <c r="Q162" s="133"/>
      <c r="R162" s="66" t="s">
        <v>104</v>
      </c>
      <c r="S162" s="135"/>
      <c r="T162" s="133"/>
      <c r="U162" s="133"/>
      <c r="V162" s="136"/>
    </row>
    <row r="163" spans="1:22" s="14" customFormat="1" ht="29.25" customHeight="1" x14ac:dyDescent="0.15">
      <c r="A163" s="143">
        <v>2</v>
      </c>
      <c r="B163" s="143" t="s">
        <v>130</v>
      </c>
      <c r="C163" s="144">
        <v>1986</v>
      </c>
      <c r="D163" s="144"/>
      <c r="E163" s="143" t="s">
        <v>97</v>
      </c>
      <c r="F163" s="145">
        <v>5</v>
      </c>
      <c r="G163" s="145">
        <v>8</v>
      </c>
      <c r="H163" s="146">
        <v>5035.2</v>
      </c>
      <c r="I163" s="146">
        <v>4553.7</v>
      </c>
      <c r="J163" s="146">
        <v>4308.3100000000004</v>
      </c>
      <c r="K163" s="145">
        <v>231</v>
      </c>
      <c r="L163" s="146">
        <v>25675725.309999999</v>
      </c>
      <c r="M163" s="146">
        <v>0</v>
      </c>
      <c r="N163" s="146">
        <v>0</v>
      </c>
      <c r="O163" s="146">
        <v>0</v>
      </c>
      <c r="P163" s="146">
        <v>25675725.309999999</v>
      </c>
      <c r="Q163" s="149">
        <v>0</v>
      </c>
      <c r="R163" s="81" t="s">
        <v>62</v>
      </c>
      <c r="S163" s="147">
        <v>12</v>
      </c>
      <c r="T163" s="146">
        <v>5638.43</v>
      </c>
      <c r="U163" s="146">
        <v>5638.43</v>
      </c>
      <c r="V163" s="148">
        <v>46387</v>
      </c>
    </row>
    <row r="164" spans="1:22" s="14" customFormat="1" ht="48" customHeight="1" x14ac:dyDescent="0.15">
      <c r="A164" s="143"/>
      <c r="B164" s="143"/>
      <c r="C164" s="144"/>
      <c r="D164" s="144"/>
      <c r="E164" s="143"/>
      <c r="F164" s="145"/>
      <c r="G164" s="145"/>
      <c r="H164" s="146"/>
      <c r="I164" s="146"/>
      <c r="J164" s="146"/>
      <c r="K164" s="145"/>
      <c r="L164" s="146"/>
      <c r="M164" s="146"/>
      <c r="N164" s="146"/>
      <c r="O164" s="146"/>
      <c r="P164" s="146"/>
      <c r="Q164" s="149"/>
      <c r="R164" s="81" t="s">
        <v>63</v>
      </c>
      <c r="S164" s="147"/>
      <c r="T164" s="146"/>
      <c r="U164" s="146"/>
      <c r="V164" s="148"/>
    </row>
    <row r="165" spans="1:22" s="14" customFormat="1" ht="42" customHeight="1" x14ac:dyDescent="0.15">
      <c r="A165" s="143"/>
      <c r="B165" s="143"/>
      <c r="C165" s="144"/>
      <c r="D165" s="144"/>
      <c r="E165" s="143"/>
      <c r="F165" s="145"/>
      <c r="G165" s="145"/>
      <c r="H165" s="146"/>
      <c r="I165" s="146"/>
      <c r="J165" s="146"/>
      <c r="K165" s="145"/>
      <c r="L165" s="146"/>
      <c r="M165" s="146"/>
      <c r="N165" s="146"/>
      <c r="O165" s="146"/>
      <c r="P165" s="146"/>
      <c r="Q165" s="149"/>
      <c r="R165" s="81" t="s">
        <v>64</v>
      </c>
      <c r="S165" s="147"/>
      <c r="T165" s="146"/>
      <c r="U165" s="146"/>
      <c r="V165" s="148"/>
    </row>
    <row r="166" spans="1:22" s="14" customFormat="1" ht="31.5" customHeight="1" x14ac:dyDescent="0.15">
      <c r="A166" s="143"/>
      <c r="B166" s="143"/>
      <c r="C166" s="144"/>
      <c r="D166" s="144"/>
      <c r="E166" s="143"/>
      <c r="F166" s="145"/>
      <c r="G166" s="145"/>
      <c r="H166" s="146"/>
      <c r="I166" s="146"/>
      <c r="J166" s="146"/>
      <c r="K166" s="145"/>
      <c r="L166" s="146"/>
      <c r="M166" s="146"/>
      <c r="N166" s="146"/>
      <c r="O166" s="146"/>
      <c r="P166" s="146"/>
      <c r="Q166" s="149"/>
      <c r="R166" s="81" t="s">
        <v>65</v>
      </c>
      <c r="S166" s="147"/>
      <c r="T166" s="146"/>
      <c r="U166" s="146"/>
      <c r="V166" s="148"/>
    </row>
    <row r="167" spans="1:22" s="14" customFormat="1" ht="42" customHeight="1" x14ac:dyDescent="0.15">
      <c r="A167" s="143"/>
      <c r="B167" s="143"/>
      <c r="C167" s="144"/>
      <c r="D167" s="144"/>
      <c r="E167" s="143"/>
      <c r="F167" s="145"/>
      <c r="G167" s="145"/>
      <c r="H167" s="146"/>
      <c r="I167" s="146"/>
      <c r="J167" s="146"/>
      <c r="K167" s="145"/>
      <c r="L167" s="146"/>
      <c r="M167" s="146"/>
      <c r="N167" s="146"/>
      <c r="O167" s="146"/>
      <c r="P167" s="146"/>
      <c r="Q167" s="149"/>
      <c r="R167" s="81" t="s">
        <v>66</v>
      </c>
      <c r="S167" s="147"/>
      <c r="T167" s="146"/>
      <c r="U167" s="146"/>
      <c r="V167" s="148"/>
    </row>
    <row r="168" spans="1:22" s="14" customFormat="1" ht="45" customHeight="1" x14ac:dyDescent="0.15">
      <c r="A168" s="143"/>
      <c r="B168" s="143"/>
      <c r="C168" s="144"/>
      <c r="D168" s="144"/>
      <c r="E168" s="143"/>
      <c r="F168" s="145"/>
      <c r="G168" s="145"/>
      <c r="H168" s="146"/>
      <c r="I168" s="146"/>
      <c r="J168" s="146"/>
      <c r="K168" s="145"/>
      <c r="L168" s="146"/>
      <c r="M168" s="146"/>
      <c r="N168" s="146"/>
      <c r="O168" s="146"/>
      <c r="P168" s="146"/>
      <c r="Q168" s="149"/>
      <c r="R168" s="81" t="s">
        <v>67</v>
      </c>
      <c r="S168" s="147"/>
      <c r="T168" s="146"/>
      <c r="U168" s="146"/>
      <c r="V168" s="148"/>
    </row>
    <row r="169" spans="1:22" s="14" customFormat="1" ht="31.5" customHeight="1" x14ac:dyDescent="0.15">
      <c r="A169" s="143"/>
      <c r="B169" s="143"/>
      <c r="C169" s="144"/>
      <c r="D169" s="144"/>
      <c r="E169" s="143"/>
      <c r="F169" s="145"/>
      <c r="G169" s="145"/>
      <c r="H169" s="146"/>
      <c r="I169" s="146"/>
      <c r="J169" s="146"/>
      <c r="K169" s="145"/>
      <c r="L169" s="146"/>
      <c r="M169" s="146"/>
      <c r="N169" s="146"/>
      <c r="O169" s="146"/>
      <c r="P169" s="146"/>
      <c r="Q169" s="149"/>
      <c r="R169" s="81" t="s">
        <v>68</v>
      </c>
      <c r="S169" s="147"/>
      <c r="T169" s="146"/>
      <c r="U169" s="146"/>
      <c r="V169" s="148"/>
    </row>
    <row r="170" spans="1:22" s="14" customFormat="1" ht="43.5" customHeight="1" x14ac:dyDescent="0.15">
      <c r="A170" s="143"/>
      <c r="B170" s="143"/>
      <c r="C170" s="144"/>
      <c r="D170" s="144"/>
      <c r="E170" s="143"/>
      <c r="F170" s="145"/>
      <c r="G170" s="145"/>
      <c r="H170" s="146"/>
      <c r="I170" s="146"/>
      <c r="J170" s="146"/>
      <c r="K170" s="145"/>
      <c r="L170" s="146"/>
      <c r="M170" s="146"/>
      <c r="N170" s="146"/>
      <c r="O170" s="146"/>
      <c r="P170" s="146"/>
      <c r="Q170" s="149"/>
      <c r="R170" s="81" t="s">
        <v>69</v>
      </c>
      <c r="S170" s="147"/>
      <c r="T170" s="146"/>
      <c r="U170" s="146"/>
      <c r="V170" s="148"/>
    </row>
    <row r="171" spans="1:22" s="14" customFormat="1" ht="47.25" customHeight="1" x14ac:dyDescent="0.15">
      <c r="A171" s="143"/>
      <c r="B171" s="143"/>
      <c r="C171" s="144"/>
      <c r="D171" s="144"/>
      <c r="E171" s="143"/>
      <c r="F171" s="145"/>
      <c r="G171" s="145"/>
      <c r="H171" s="146"/>
      <c r="I171" s="146"/>
      <c r="J171" s="146"/>
      <c r="K171" s="145"/>
      <c r="L171" s="146"/>
      <c r="M171" s="146"/>
      <c r="N171" s="146"/>
      <c r="O171" s="146"/>
      <c r="P171" s="146"/>
      <c r="Q171" s="149"/>
      <c r="R171" s="81" t="s">
        <v>70</v>
      </c>
      <c r="S171" s="147"/>
      <c r="T171" s="146"/>
      <c r="U171" s="146"/>
      <c r="V171" s="148"/>
    </row>
    <row r="172" spans="1:22" s="14" customFormat="1" ht="32.25" customHeight="1" x14ac:dyDescent="0.15">
      <c r="A172" s="143"/>
      <c r="B172" s="143"/>
      <c r="C172" s="144"/>
      <c r="D172" s="144"/>
      <c r="E172" s="143"/>
      <c r="F172" s="145"/>
      <c r="G172" s="145"/>
      <c r="H172" s="146"/>
      <c r="I172" s="146"/>
      <c r="J172" s="146"/>
      <c r="K172" s="145"/>
      <c r="L172" s="146"/>
      <c r="M172" s="146"/>
      <c r="N172" s="146"/>
      <c r="O172" s="146"/>
      <c r="P172" s="146"/>
      <c r="Q172" s="149"/>
      <c r="R172" s="81" t="s">
        <v>71</v>
      </c>
      <c r="S172" s="147"/>
      <c r="T172" s="146"/>
      <c r="U172" s="146"/>
      <c r="V172" s="148"/>
    </row>
    <row r="173" spans="1:22" s="14" customFormat="1" ht="44.25" customHeight="1" x14ac:dyDescent="0.15">
      <c r="A173" s="143"/>
      <c r="B173" s="143"/>
      <c r="C173" s="144"/>
      <c r="D173" s="144"/>
      <c r="E173" s="143"/>
      <c r="F173" s="145"/>
      <c r="G173" s="145"/>
      <c r="H173" s="146"/>
      <c r="I173" s="146"/>
      <c r="J173" s="146"/>
      <c r="K173" s="145"/>
      <c r="L173" s="146"/>
      <c r="M173" s="146"/>
      <c r="N173" s="146"/>
      <c r="O173" s="146"/>
      <c r="P173" s="146"/>
      <c r="Q173" s="149"/>
      <c r="R173" s="81" t="s">
        <v>72</v>
      </c>
      <c r="S173" s="147"/>
      <c r="T173" s="146"/>
      <c r="U173" s="146"/>
      <c r="V173" s="148"/>
    </row>
    <row r="174" spans="1:22" s="14" customFormat="1" ht="46.5" customHeight="1" x14ac:dyDescent="0.15">
      <c r="A174" s="143"/>
      <c r="B174" s="143"/>
      <c r="C174" s="144"/>
      <c r="D174" s="144"/>
      <c r="E174" s="143"/>
      <c r="F174" s="145"/>
      <c r="G174" s="145"/>
      <c r="H174" s="146"/>
      <c r="I174" s="146"/>
      <c r="J174" s="146"/>
      <c r="K174" s="145"/>
      <c r="L174" s="146"/>
      <c r="M174" s="146"/>
      <c r="N174" s="146"/>
      <c r="O174" s="146"/>
      <c r="P174" s="146"/>
      <c r="Q174" s="149"/>
      <c r="R174" s="81" t="s">
        <v>73</v>
      </c>
      <c r="S174" s="147"/>
      <c r="T174" s="146"/>
      <c r="U174" s="146"/>
      <c r="V174" s="148"/>
    </row>
    <row r="175" spans="1:22" s="14" customFormat="1" ht="32.25" customHeight="1" x14ac:dyDescent="0.15">
      <c r="A175" s="143">
        <v>3</v>
      </c>
      <c r="B175" s="143" t="s">
        <v>991</v>
      </c>
      <c r="C175" s="144">
        <v>1964</v>
      </c>
      <c r="D175" s="144">
        <v>2009</v>
      </c>
      <c r="E175" s="143" t="s">
        <v>97</v>
      </c>
      <c r="F175" s="145">
        <v>4</v>
      </c>
      <c r="G175" s="145">
        <v>3</v>
      </c>
      <c r="H175" s="146">
        <v>2209.6999999999998</v>
      </c>
      <c r="I175" s="146">
        <v>2085.6</v>
      </c>
      <c r="J175" s="146">
        <v>2002.8</v>
      </c>
      <c r="K175" s="145">
        <v>84</v>
      </c>
      <c r="L175" s="146">
        <v>2318203.4900000002</v>
      </c>
      <c r="M175" s="146">
        <v>0</v>
      </c>
      <c r="N175" s="146">
        <v>0</v>
      </c>
      <c r="O175" s="146">
        <v>0</v>
      </c>
      <c r="P175" s="146">
        <v>2318203.4900000002</v>
      </c>
      <c r="Q175" s="146">
        <v>0</v>
      </c>
      <c r="R175" s="81" t="s">
        <v>102</v>
      </c>
      <c r="S175" s="147">
        <v>2</v>
      </c>
      <c r="T175" s="146">
        <v>1111.53</v>
      </c>
      <c r="U175" s="146">
        <v>1111.53</v>
      </c>
      <c r="V175" s="148">
        <v>46387</v>
      </c>
    </row>
    <row r="176" spans="1:22" s="14" customFormat="1" ht="44.25" customHeight="1" x14ac:dyDescent="0.15">
      <c r="A176" s="143"/>
      <c r="B176" s="143"/>
      <c r="C176" s="144"/>
      <c r="D176" s="144"/>
      <c r="E176" s="143"/>
      <c r="F176" s="145"/>
      <c r="G176" s="145"/>
      <c r="H176" s="146"/>
      <c r="I176" s="146"/>
      <c r="J176" s="146"/>
      <c r="K176" s="145"/>
      <c r="L176" s="146"/>
      <c r="M176" s="146"/>
      <c r="N176" s="146"/>
      <c r="O176" s="146"/>
      <c r="P176" s="146"/>
      <c r="Q176" s="146"/>
      <c r="R176" s="81" t="s">
        <v>104</v>
      </c>
      <c r="S176" s="147"/>
      <c r="T176" s="146"/>
      <c r="U176" s="146"/>
      <c r="V176" s="148"/>
    </row>
    <row r="177" spans="1:22" s="14" customFormat="1" ht="24.75" customHeight="1" x14ac:dyDescent="0.15">
      <c r="A177" s="143">
        <v>4</v>
      </c>
      <c r="B177" s="143" t="s">
        <v>131</v>
      </c>
      <c r="C177" s="144">
        <v>1986</v>
      </c>
      <c r="D177" s="144"/>
      <c r="E177" s="143" t="s">
        <v>97</v>
      </c>
      <c r="F177" s="145">
        <v>5</v>
      </c>
      <c r="G177" s="145">
        <v>10</v>
      </c>
      <c r="H177" s="146">
        <v>6340.3</v>
      </c>
      <c r="I177" s="146">
        <v>5502.4</v>
      </c>
      <c r="J177" s="146">
        <v>5207.25</v>
      </c>
      <c r="K177" s="145">
        <v>321</v>
      </c>
      <c r="L177" s="146">
        <f>M177+N177+O177+P177+Q177</f>
        <v>27992880.07</v>
      </c>
      <c r="M177" s="146">
        <v>0</v>
      </c>
      <c r="N177" s="146">
        <v>0</v>
      </c>
      <c r="O177" s="146">
        <v>0</v>
      </c>
      <c r="P177" s="146">
        <v>27992880.07</v>
      </c>
      <c r="Q177" s="149">
        <v>0</v>
      </c>
      <c r="R177" s="81" t="s">
        <v>74</v>
      </c>
      <c r="S177" s="147">
        <v>3</v>
      </c>
      <c r="T177" s="146">
        <f>L177/I177</f>
        <v>5087.3946041727249</v>
      </c>
      <c r="U177" s="146">
        <f>T177</f>
        <v>5087.3946041727249</v>
      </c>
      <c r="V177" s="148">
        <v>46387</v>
      </c>
    </row>
    <row r="178" spans="1:22" s="14" customFormat="1" ht="30.75" customHeight="1" x14ac:dyDescent="0.15">
      <c r="A178" s="143"/>
      <c r="B178" s="143"/>
      <c r="C178" s="144"/>
      <c r="D178" s="144"/>
      <c r="E178" s="143"/>
      <c r="F178" s="145"/>
      <c r="G178" s="145"/>
      <c r="H178" s="146"/>
      <c r="I178" s="146"/>
      <c r="J178" s="146"/>
      <c r="K178" s="145"/>
      <c r="L178" s="146"/>
      <c r="M178" s="146"/>
      <c r="N178" s="146"/>
      <c r="O178" s="146"/>
      <c r="P178" s="146"/>
      <c r="Q178" s="149"/>
      <c r="R178" s="81" t="s">
        <v>75</v>
      </c>
      <c r="S178" s="147"/>
      <c r="T178" s="146"/>
      <c r="U178" s="146"/>
      <c r="V178" s="148"/>
    </row>
    <row r="179" spans="1:22" s="14" customFormat="1" ht="33" customHeight="1" x14ac:dyDescent="0.15">
      <c r="A179" s="143"/>
      <c r="B179" s="143"/>
      <c r="C179" s="144"/>
      <c r="D179" s="144"/>
      <c r="E179" s="143"/>
      <c r="F179" s="145"/>
      <c r="G179" s="145"/>
      <c r="H179" s="146"/>
      <c r="I179" s="146"/>
      <c r="J179" s="146"/>
      <c r="K179" s="145"/>
      <c r="L179" s="146"/>
      <c r="M179" s="146"/>
      <c r="N179" s="146"/>
      <c r="O179" s="146"/>
      <c r="P179" s="146"/>
      <c r="Q179" s="149"/>
      <c r="R179" s="81" t="s">
        <v>76</v>
      </c>
      <c r="S179" s="147"/>
      <c r="T179" s="146"/>
      <c r="U179" s="146"/>
      <c r="V179" s="148"/>
    </row>
    <row r="180" spans="1:22" s="14" customFormat="1" ht="30" customHeight="1" x14ac:dyDescent="0.15">
      <c r="A180" s="143">
        <v>5</v>
      </c>
      <c r="B180" s="143" t="s">
        <v>132</v>
      </c>
      <c r="C180" s="144">
        <v>1993</v>
      </c>
      <c r="D180" s="144"/>
      <c r="E180" s="143" t="s">
        <v>111</v>
      </c>
      <c r="F180" s="145">
        <v>5</v>
      </c>
      <c r="G180" s="145">
        <v>6</v>
      </c>
      <c r="H180" s="146">
        <v>5529.3</v>
      </c>
      <c r="I180" s="146">
        <v>4781.3</v>
      </c>
      <c r="J180" s="146">
        <v>4631.7700000000004</v>
      </c>
      <c r="K180" s="145">
        <v>222</v>
      </c>
      <c r="L180" s="146">
        <v>44498280.390000001</v>
      </c>
      <c r="M180" s="146">
        <v>0</v>
      </c>
      <c r="N180" s="146">
        <v>0</v>
      </c>
      <c r="O180" s="146">
        <v>0</v>
      </c>
      <c r="P180" s="146">
        <v>44498280.390000001</v>
      </c>
      <c r="Q180" s="149">
        <v>0</v>
      </c>
      <c r="R180" s="81" t="s">
        <v>62</v>
      </c>
      <c r="S180" s="147">
        <v>15</v>
      </c>
      <c r="T180" s="146">
        <v>9306.73</v>
      </c>
      <c r="U180" s="146">
        <v>9306.73</v>
      </c>
      <c r="V180" s="148">
        <v>46387</v>
      </c>
    </row>
    <row r="181" spans="1:22" s="14" customFormat="1" ht="42.75" customHeight="1" x14ac:dyDescent="0.15">
      <c r="A181" s="143"/>
      <c r="B181" s="143"/>
      <c r="C181" s="144"/>
      <c r="D181" s="144"/>
      <c r="E181" s="143"/>
      <c r="F181" s="145"/>
      <c r="G181" s="145"/>
      <c r="H181" s="146"/>
      <c r="I181" s="146"/>
      <c r="J181" s="146"/>
      <c r="K181" s="145"/>
      <c r="L181" s="146"/>
      <c r="M181" s="146"/>
      <c r="N181" s="146"/>
      <c r="O181" s="146"/>
      <c r="P181" s="146"/>
      <c r="Q181" s="149"/>
      <c r="R181" s="81" t="s">
        <v>63</v>
      </c>
      <c r="S181" s="147"/>
      <c r="T181" s="146"/>
      <c r="U181" s="146"/>
      <c r="V181" s="148"/>
    </row>
    <row r="182" spans="1:22" s="14" customFormat="1" ht="42.75" customHeight="1" x14ac:dyDescent="0.15">
      <c r="A182" s="143"/>
      <c r="B182" s="143"/>
      <c r="C182" s="144"/>
      <c r="D182" s="144"/>
      <c r="E182" s="143"/>
      <c r="F182" s="145"/>
      <c r="G182" s="145"/>
      <c r="H182" s="146"/>
      <c r="I182" s="146"/>
      <c r="J182" s="146"/>
      <c r="K182" s="145"/>
      <c r="L182" s="146"/>
      <c r="M182" s="146"/>
      <c r="N182" s="146"/>
      <c r="O182" s="146"/>
      <c r="P182" s="146"/>
      <c r="Q182" s="149"/>
      <c r="R182" s="81" t="s">
        <v>64</v>
      </c>
      <c r="S182" s="147"/>
      <c r="T182" s="146"/>
      <c r="U182" s="146"/>
      <c r="V182" s="148"/>
    </row>
    <row r="183" spans="1:22" s="14" customFormat="1" ht="29.25" customHeight="1" x14ac:dyDescent="0.15">
      <c r="A183" s="143"/>
      <c r="B183" s="143"/>
      <c r="C183" s="144"/>
      <c r="D183" s="144"/>
      <c r="E183" s="143"/>
      <c r="F183" s="145"/>
      <c r="G183" s="145"/>
      <c r="H183" s="146"/>
      <c r="I183" s="146"/>
      <c r="J183" s="146"/>
      <c r="K183" s="145"/>
      <c r="L183" s="146"/>
      <c r="M183" s="146"/>
      <c r="N183" s="146"/>
      <c r="O183" s="146"/>
      <c r="P183" s="146"/>
      <c r="Q183" s="149"/>
      <c r="R183" s="81" t="s">
        <v>65</v>
      </c>
      <c r="S183" s="147"/>
      <c r="T183" s="146"/>
      <c r="U183" s="146"/>
      <c r="V183" s="148"/>
    </row>
    <row r="184" spans="1:22" s="14" customFormat="1" ht="42.75" customHeight="1" x14ac:dyDescent="0.15">
      <c r="A184" s="143"/>
      <c r="B184" s="143"/>
      <c r="C184" s="144"/>
      <c r="D184" s="144"/>
      <c r="E184" s="143"/>
      <c r="F184" s="145"/>
      <c r="G184" s="145"/>
      <c r="H184" s="146"/>
      <c r="I184" s="146"/>
      <c r="J184" s="146"/>
      <c r="K184" s="145"/>
      <c r="L184" s="146"/>
      <c r="M184" s="146"/>
      <c r="N184" s="146"/>
      <c r="O184" s="146"/>
      <c r="P184" s="146"/>
      <c r="Q184" s="149"/>
      <c r="R184" s="81" t="s">
        <v>66</v>
      </c>
      <c r="S184" s="147"/>
      <c r="T184" s="146"/>
      <c r="U184" s="146"/>
      <c r="V184" s="148"/>
    </row>
    <row r="185" spans="1:22" s="14" customFormat="1" ht="48.75" customHeight="1" x14ac:dyDescent="0.15">
      <c r="A185" s="143"/>
      <c r="B185" s="143"/>
      <c r="C185" s="144"/>
      <c r="D185" s="144"/>
      <c r="E185" s="143"/>
      <c r="F185" s="145"/>
      <c r="G185" s="145"/>
      <c r="H185" s="146"/>
      <c r="I185" s="146"/>
      <c r="J185" s="146"/>
      <c r="K185" s="145"/>
      <c r="L185" s="146"/>
      <c r="M185" s="146"/>
      <c r="N185" s="146"/>
      <c r="O185" s="146"/>
      <c r="P185" s="146"/>
      <c r="Q185" s="149"/>
      <c r="R185" s="81" t="s">
        <v>67</v>
      </c>
      <c r="S185" s="147"/>
      <c r="T185" s="146"/>
      <c r="U185" s="146"/>
      <c r="V185" s="148"/>
    </row>
    <row r="186" spans="1:22" s="14" customFormat="1" ht="28.5" customHeight="1" x14ac:dyDescent="0.15">
      <c r="A186" s="143"/>
      <c r="B186" s="143"/>
      <c r="C186" s="144"/>
      <c r="D186" s="144"/>
      <c r="E186" s="143"/>
      <c r="F186" s="145"/>
      <c r="G186" s="145"/>
      <c r="H186" s="146"/>
      <c r="I186" s="146"/>
      <c r="J186" s="146"/>
      <c r="K186" s="145"/>
      <c r="L186" s="146"/>
      <c r="M186" s="146"/>
      <c r="N186" s="146"/>
      <c r="O186" s="146"/>
      <c r="P186" s="146"/>
      <c r="Q186" s="149"/>
      <c r="R186" s="81" t="s">
        <v>68</v>
      </c>
      <c r="S186" s="147"/>
      <c r="T186" s="146"/>
      <c r="U186" s="146"/>
      <c r="V186" s="148"/>
    </row>
    <row r="187" spans="1:22" s="14" customFormat="1" ht="43.5" customHeight="1" x14ac:dyDescent="0.15">
      <c r="A187" s="143"/>
      <c r="B187" s="143"/>
      <c r="C187" s="144"/>
      <c r="D187" s="144"/>
      <c r="E187" s="143"/>
      <c r="F187" s="145"/>
      <c r="G187" s="145"/>
      <c r="H187" s="146"/>
      <c r="I187" s="146"/>
      <c r="J187" s="146"/>
      <c r="K187" s="145"/>
      <c r="L187" s="146"/>
      <c r="M187" s="146"/>
      <c r="N187" s="146"/>
      <c r="O187" s="146"/>
      <c r="P187" s="146"/>
      <c r="Q187" s="149"/>
      <c r="R187" s="81" t="s">
        <v>69</v>
      </c>
      <c r="S187" s="147"/>
      <c r="T187" s="146"/>
      <c r="U187" s="146"/>
      <c r="V187" s="148"/>
    </row>
    <row r="188" spans="1:22" s="14" customFormat="1" ht="43.5" customHeight="1" x14ac:dyDescent="0.15">
      <c r="A188" s="143"/>
      <c r="B188" s="143"/>
      <c r="C188" s="144"/>
      <c r="D188" s="144"/>
      <c r="E188" s="143"/>
      <c r="F188" s="145"/>
      <c r="G188" s="145"/>
      <c r="H188" s="146"/>
      <c r="I188" s="146"/>
      <c r="J188" s="146"/>
      <c r="K188" s="145"/>
      <c r="L188" s="146"/>
      <c r="M188" s="146"/>
      <c r="N188" s="146"/>
      <c r="O188" s="146"/>
      <c r="P188" s="146"/>
      <c r="Q188" s="149"/>
      <c r="R188" s="81" t="s">
        <v>70</v>
      </c>
      <c r="S188" s="147"/>
      <c r="T188" s="146"/>
      <c r="U188" s="146"/>
      <c r="V188" s="148"/>
    </row>
    <row r="189" spans="1:22" s="14" customFormat="1" ht="27.75" customHeight="1" x14ac:dyDescent="0.15">
      <c r="A189" s="143"/>
      <c r="B189" s="143"/>
      <c r="C189" s="144"/>
      <c r="D189" s="144"/>
      <c r="E189" s="143"/>
      <c r="F189" s="145"/>
      <c r="G189" s="145"/>
      <c r="H189" s="146"/>
      <c r="I189" s="146"/>
      <c r="J189" s="146"/>
      <c r="K189" s="145"/>
      <c r="L189" s="146"/>
      <c r="M189" s="146"/>
      <c r="N189" s="146"/>
      <c r="O189" s="146"/>
      <c r="P189" s="146"/>
      <c r="Q189" s="149"/>
      <c r="R189" s="81" t="s">
        <v>71</v>
      </c>
      <c r="S189" s="147"/>
      <c r="T189" s="146"/>
      <c r="U189" s="146"/>
      <c r="V189" s="148"/>
    </row>
    <row r="190" spans="1:22" s="14" customFormat="1" ht="42" customHeight="1" x14ac:dyDescent="0.15">
      <c r="A190" s="143"/>
      <c r="B190" s="143"/>
      <c r="C190" s="144"/>
      <c r="D190" s="144"/>
      <c r="E190" s="143"/>
      <c r="F190" s="145"/>
      <c r="G190" s="145"/>
      <c r="H190" s="146"/>
      <c r="I190" s="146"/>
      <c r="J190" s="146"/>
      <c r="K190" s="145"/>
      <c r="L190" s="146"/>
      <c r="M190" s="146"/>
      <c r="N190" s="146"/>
      <c r="O190" s="146"/>
      <c r="P190" s="146"/>
      <c r="Q190" s="149"/>
      <c r="R190" s="81" t="s">
        <v>72</v>
      </c>
      <c r="S190" s="147"/>
      <c r="T190" s="146"/>
      <c r="U190" s="146"/>
      <c r="V190" s="148"/>
    </row>
    <row r="191" spans="1:22" s="14" customFormat="1" ht="42.75" customHeight="1" x14ac:dyDescent="0.15">
      <c r="A191" s="143"/>
      <c r="B191" s="143"/>
      <c r="C191" s="144"/>
      <c r="D191" s="144"/>
      <c r="E191" s="143"/>
      <c r="F191" s="145"/>
      <c r="G191" s="145"/>
      <c r="H191" s="146"/>
      <c r="I191" s="146"/>
      <c r="J191" s="146"/>
      <c r="K191" s="145"/>
      <c r="L191" s="146"/>
      <c r="M191" s="146"/>
      <c r="N191" s="146"/>
      <c r="O191" s="146"/>
      <c r="P191" s="146"/>
      <c r="Q191" s="149"/>
      <c r="R191" s="81" t="s">
        <v>73</v>
      </c>
      <c r="S191" s="147"/>
      <c r="T191" s="146"/>
      <c r="U191" s="146"/>
      <c r="V191" s="148"/>
    </row>
    <row r="192" spans="1:22" s="14" customFormat="1" ht="18" customHeight="1" x14ac:dyDescent="0.15">
      <c r="A192" s="143"/>
      <c r="B192" s="143"/>
      <c r="C192" s="144"/>
      <c r="D192" s="144"/>
      <c r="E192" s="143"/>
      <c r="F192" s="145"/>
      <c r="G192" s="145"/>
      <c r="H192" s="146"/>
      <c r="I192" s="146"/>
      <c r="J192" s="146"/>
      <c r="K192" s="145"/>
      <c r="L192" s="146"/>
      <c r="M192" s="146"/>
      <c r="N192" s="146"/>
      <c r="O192" s="146"/>
      <c r="P192" s="146"/>
      <c r="Q192" s="149"/>
      <c r="R192" s="81" t="s">
        <v>74</v>
      </c>
      <c r="S192" s="147"/>
      <c r="T192" s="146"/>
      <c r="U192" s="146"/>
      <c r="V192" s="148"/>
    </row>
    <row r="193" spans="1:22" s="14" customFormat="1" ht="30.75" customHeight="1" x14ac:dyDescent="0.15">
      <c r="A193" s="143"/>
      <c r="B193" s="143"/>
      <c r="C193" s="144"/>
      <c r="D193" s="144"/>
      <c r="E193" s="143"/>
      <c r="F193" s="145"/>
      <c r="G193" s="145"/>
      <c r="H193" s="146"/>
      <c r="I193" s="146"/>
      <c r="J193" s="146"/>
      <c r="K193" s="145"/>
      <c r="L193" s="146"/>
      <c r="M193" s="146"/>
      <c r="N193" s="146"/>
      <c r="O193" s="146"/>
      <c r="P193" s="146"/>
      <c r="Q193" s="149"/>
      <c r="R193" s="81" t="s">
        <v>75</v>
      </c>
      <c r="S193" s="147"/>
      <c r="T193" s="146"/>
      <c r="U193" s="146"/>
      <c r="V193" s="148"/>
    </row>
    <row r="194" spans="1:22" s="14" customFormat="1" ht="28.5" customHeight="1" x14ac:dyDescent="0.15">
      <c r="A194" s="143"/>
      <c r="B194" s="143"/>
      <c r="C194" s="144"/>
      <c r="D194" s="144"/>
      <c r="E194" s="143"/>
      <c r="F194" s="145"/>
      <c r="G194" s="145"/>
      <c r="H194" s="146"/>
      <c r="I194" s="146"/>
      <c r="J194" s="146"/>
      <c r="K194" s="145"/>
      <c r="L194" s="146"/>
      <c r="M194" s="146"/>
      <c r="N194" s="146"/>
      <c r="O194" s="146"/>
      <c r="P194" s="146"/>
      <c r="Q194" s="149"/>
      <c r="R194" s="81" t="s">
        <v>76</v>
      </c>
      <c r="S194" s="147"/>
      <c r="T194" s="146"/>
      <c r="U194" s="146"/>
      <c r="V194" s="148"/>
    </row>
    <row r="195" spans="1:22" s="14" customFormat="1" ht="35.25" customHeight="1" x14ac:dyDescent="0.15">
      <c r="A195" s="143">
        <v>6</v>
      </c>
      <c r="B195" s="143" t="s">
        <v>133</v>
      </c>
      <c r="C195" s="144">
        <v>1978</v>
      </c>
      <c r="D195" s="144">
        <v>2009</v>
      </c>
      <c r="E195" s="143" t="s">
        <v>97</v>
      </c>
      <c r="F195" s="145">
        <v>5</v>
      </c>
      <c r="G195" s="145">
        <v>6</v>
      </c>
      <c r="H195" s="146">
        <v>5123.6000000000004</v>
      </c>
      <c r="I195" s="146">
        <v>4664.3</v>
      </c>
      <c r="J195" s="146">
        <v>4510.9399999999996</v>
      </c>
      <c r="K195" s="145">
        <v>233</v>
      </c>
      <c r="L195" s="146">
        <v>35025082.82</v>
      </c>
      <c r="M195" s="146">
        <v>0</v>
      </c>
      <c r="N195" s="146">
        <v>0</v>
      </c>
      <c r="O195" s="146">
        <v>0</v>
      </c>
      <c r="P195" s="146">
        <v>35025082.82</v>
      </c>
      <c r="Q195" s="149">
        <v>0</v>
      </c>
      <c r="R195" s="81" t="s">
        <v>68</v>
      </c>
      <c r="S195" s="147">
        <v>5</v>
      </c>
      <c r="T195" s="146">
        <v>7509.18</v>
      </c>
      <c r="U195" s="146">
        <v>7509.18</v>
      </c>
      <c r="V195" s="148">
        <v>46387</v>
      </c>
    </row>
    <row r="196" spans="1:22" s="14" customFormat="1" ht="45" customHeight="1" x14ac:dyDescent="0.15">
      <c r="A196" s="143"/>
      <c r="B196" s="143"/>
      <c r="C196" s="144"/>
      <c r="D196" s="144"/>
      <c r="E196" s="143"/>
      <c r="F196" s="145"/>
      <c r="G196" s="145"/>
      <c r="H196" s="146"/>
      <c r="I196" s="146"/>
      <c r="J196" s="146"/>
      <c r="K196" s="145"/>
      <c r="L196" s="146"/>
      <c r="M196" s="146"/>
      <c r="N196" s="146"/>
      <c r="O196" s="146"/>
      <c r="P196" s="146"/>
      <c r="Q196" s="149"/>
      <c r="R196" s="81" t="s">
        <v>69</v>
      </c>
      <c r="S196" s="147"/>
      <c r="T196" s="146"/>
      <c r="U196" s="146"/>
      <c r="V196" s="148"/>
    </row>
    <row r="197" spans="1:22" s="14" customFormat="1" ht="52.5" customHeight="1" x14ac:dyDescent="0.15">
      <c r="A197" s="143"/>
      <c r="B197" s="143"/>
      <c r="C197" s="144"/>
      <c r="D197" s="144"/>
      <c r="E197" s="143"/>
      <c r="F197" s="145"/>
      <c r="G197" s="145"/>
      <c r="H197" s="146"/>
      <c r="I197" s="146"/>
      <c r="J197" s="146"/>
      <c r="K197" s="145"/>
      <c r="L197" s="146"/>
      <c r="M197" s="146"/>
      <c r="N197" s="146"/>
      <c r="O197" s="146"/>
      <c r="P197" s="146"/>
      <c r="Q197" s="149"/>
      <c r="R197" s="81" t="s">
        <v>70</v>
      </c>
      <c r="S197" s="147"/>
      <c r="T197" s="146"/>
      <c r="U197" s="146"/>
      <c r="V197" s="148"/>
    </row>
    <row r="198" spans="1:22" s="14" customFormat="1" ht="21" customHeight="1" x14ac:dyDescent="0.15">
      <c r="A198" s="143"/>
      <c r="B198" s="143"/>
      <c r="C198" s="144"/>
      <c r="D198" s="144"/>
      <c r="E198" s="143"/>
      <c r="F198" s="145"/>
      <c r="G198" s="145"/>
      <c r="H198" s="146"/>
      <c r="I198" s="146"/>
      <c r="J198" s="146"/>
      <c r="K198" s="145"/>
      <c r="L198" s="146"/>
      <c r="M198" s="146"/>
      <c r="N198" s="146"/>
      <c r="O198" s="146"/>
      <c r="P198" s="146"/>
      <c r="Q198" s="149"/>
      <c r="R198" s="81" t="s">
        <v>74</v>
      </c>
      <c r="S198" s="147"/>
      <c r="T198" s="146"/>
      <c r="U198" s="146"/>
      <c r="V198" s="148"/>
    </row>
    <row r="199" spans="1:22" s="14" customFormat="1" ht="35.25" customHeight="1" x14ac:dyDescent="0.15">
      <c r="A199" s="143"/>
      <c r="B199" s="143"/>
      <c r="C199" s="144"/>
      <c r="D199" s="144"/>
      <c r="E199" s="143"/>
      <c r="F199" s="145"/>
      <c r="G199" s="145"/>
      <c r="H199" s="146"/>
      <c r="I199" s="146"/>
      <c r="J199" s="146"/>
      <c r="K199" s="145"/>
      <c r="L199" s="146"/>
      <c r="M199" s="146"/>
      <c r="N199" s="146"/>
      <c r="O199" s="146"/>
      <c r="P199" s="146"/>
      <c r="Q199" s="149"/>
      <c r="R199" s="81" t="s">
        <v>76</v>
      </c>
      <c r="S199" s="147"/>
      <c r="T199" s="146"/>
      <c r="U199" s="146"/>
      <c r="V199" s="148"/>
    </row>
    <row r="200" spans="1:22" s="14" customFormat="1" ht="33.75" customHeight="1" x14ac:dyDescent="0.15">
      <c r="A200" s="143">
        <v>7</v>
      </c>
      <c r="B200" s="143" t="s">
        <v>992</v>
      </c>
      <c r="C200" s="144">
        <v>1963</v>
      </c>
      <c r="D200" s="144"/>
      <c r="E200" s="143" t="s">
        <v>111</v>
      </c>
      <c r="F200" s="145">
        <v>4</v>
      </c>
      <c r="G200" s="145">
        <v>3</v>
      </c>
      <c r="H200" s="146">
        <v>2202.3000000000002</v>
      </c>
      <c r="I200" s="146">
        <v>2042</v>
      </c>
      <c r="J200" s="146">
        <v>1421.43</v>
      </c>
      <c r="K200" s="145">
        <v>81</v>
      </c>
      <c r="L200" s="146">
        <v>2269740.86</v>
      </c>
      <c r="M200" s="146">
        <v>0</v>
      </c>
      <c r="N200" s="146">
        <v>0</v>
      </c>
      <c r="O200" s="146">
        <v>0</v>
      </c>
      <c r="P200" s="146">
        <v>2269740.86</v>
      </c>
      <c r="Q200" s="146">
        <v>0</v>
      </c>
      <c r="R200" s="81" t="s">
        <v>102</v>
      </c>
      <c r="S200" s="147">
        <v>2</v>
      </c>
      <c r="T200" s="146">
        <v>1111.53</v>
      </c>
      <c r="U200" s="146">
        <v>1111.53</v>
      </c>
      <c r="V200" s="148">
        <v>46387</v>
      </c>
    </row>
    <row r="201" spans="1:22" s="14" customFormat="1" ht="45" customHeight="1" x14ac:dyDescent="0.15">
      <c r="A201" s="143"/>
      <c r="B201" s="143"/>
      <c r="C201" s="144"/>
      <c r="D201" s="144"/>
      <c r="E201" s="143"/>
      <c r="F201" s="145"/>
      <c r="G201" s="145"/>
      <c r="H201" s="146"/>
      <c r="I201" s="146"/>
      <c r="J201" s="146"/>
      <c r="K201" s="145"/>
      <c r="L201" s="146"/>
      <c r="M201" s="146"/>
      <c r="N201" s="146"/>
      <c r="O201" s="146"/>
      <c r="P201" s="146"/>
      <c r="Q201" s="146"/>
      <c r="R201" s="81" t="s">
        <v>104</v>
      </c>
      <c r="S201" s="147"/>
      <c r="T201" s="146"/>
      <c r="U201" s="146"/>
      <c r="V201" s="148"/>
    </row>
    <row r="202" spans="1:22" s="14" customFormat="1" ht="23.25" customHeight="1" x14ac:dyDescent="0.15">
      <c r="A202" s="143">
        <v>8</v>
      </c>
      <c r="B202" s="143" t="s">
        <v>993</v>
      </c>
      <c r="C202" s="144">
        <v>1975</v>
      </c>
      <c r="D202" s="144">
        <v>2008</v>
      </c>
      <c r="E202" s="143" t="s">
        <v>97</v>
      </c>
      <c r="F202" s="145">
        <v>5</v>
      </c>
      <c r="G202" s="145">
        <v>8</v>
      </c>
      <c r="H202" s="146">
        <v>6089.3</v>
      </c>
      <c r="I202" s="146">
        <v>5521.3</v>
      </c>
      <c r="J202" s="146">
        <v>5356.38</v>
      </c>
      <c r="K202" s="145">
        <v>286</v>
      </c>
      <c r="L202" s="146">
        <v>24286034.52</v>
      </c>
      <c r="M202" s="146">
        <v>0</v>
      </c>
      <c r="N202" s="146">
        <v>0</v>
      </c>
      <c r="O202" s="146">
        <v>0</v>
      </c>
      <c r="P202" s="146">
        <v>24286034.52</v>
      </c>
      <c r="Q202" s="146">
        <v>0</v>
      </c>
      <c r="R202" s="81" t="s">
        <v>105</v>
      </c>
      <c r="S202" s="147">
        <v>2</v>
      </c>
      <c r="T202" s="146">
        <v>4398.6099999999997</v>
      </c>
      <c r="U202" s="146">
        <v>4398.6099999999997</v>
      </c>
      <c r="V202" s="148">
        <v>46387</v>
      </c>
    </row>
    <row r="203" spans="1:22" s="14" customFormat="1" ht="33.75" customHeight="1" x14ac:dyDescent="0.15">
      <c r="A203" s="143"/>
      <c r="B203" s="143"/>
      <c r="C203" s="144"/>
      <c r="D203" s="144"/>
      <c r="E203" s="143"/>
      <c r="F203" s="145"/>
      <c r="G203" s="145"/>
      <c r="H203" s="146"/>
      <c r="I203" s="146"/>
      <c r="J203" s="146"/>
      <c r="K203" s="145"/>
      <c r="L203" s="146"/>
      <c r="M203" s="146"/>
      <c r="N203" s="146"/>
      <c r="O203" s="146"/>
      <c r="P203" s="146"/>
      <c r="Q203" s="146"/>
      <c r="R203" s="81" t="s">
        <v>107</v>
      </c>
      <c r="S203" s="147"/>
      <c r="T203" s="146"/>
      <c r="U203" s="146"/>
      <c r="V203" s="148"/>
    </row>
    <row r="204" spans="1:22" s="14" customFormat="1" ht="35.25" customHeight="1" x14ac:dyDescent="0.15">
      <c r="A204" s="143">
        <v>9</v>
      </c>
      <c r="B204" s="143" t="s">
        <v>135</v>
      </c>
      <c r="C204" s="144">
        <v>1964</v>
      </c>
      <c r="D204" s="144"/>
      <c r="E204" s="143" t="s">
        <v>111</v>
      </c>
      <c r="F204" s="145">
        <v>5</v>
      </c>
      <c r="G204" s="145">
        <v>3</v>
      </c>
      <c r="H204" s="146">
        <v>2664</v>
      </c>
      <c r="I204" s="146">
        <v>2479.4</v>
      </c>
      <c r="J204" s="146">
        <v>2276.8000000000002</v>
      </c>
      <c r="K204" s="145">
        <v>171</v>
      </c>
      <c r="L204" s="146">
        <f>M204+N204+O204+P204+Q204</f>
        <v>6145341.3700000001</v>
      </c>
      <c r="M204" s="146">
        <v>0</v>
      </c>
      <c r="N204" s="146">
        <v>0</v>
      </c>
      <c r="O204" s="146">
        <v>0</v>
      </c>
      <c r="P204" s="146">
        <v>6145341.3700000001</v>
      </c>
      <c r="Q204" s="146">
        <v>0</v>
      </c>
      <c r="R204" s="81" t="s">
        <v>102</v>
      </c>
      <c r="S204" s="147">
        <v>2</v>
      </c>
      <c r="T204" s="146">
        <f>L204/I204</f>
        <v>2478.5598814229247</v>
      </c>
      <c r="U204" s="146">
        <f>T204</f>
        <v>2478.5598814229247</v>
      </c>
      <c r="V204" s="148">
        <v>46387</v>
      </c>
    </row>
    <row r="205" spans="1:22" s="14" customFormat="1" ht="51.75" customHeight="1" x14ac:dyDescent="0.15">
      <c r="A205" s="143"/>
      <c r="B205" s="143"/>
      <c r="C205" s="144"/>
      <c r="D205" s="144"/>
      <c r="E205" s="143"/>
      <c r="F205" s="145"/>
      <c r="G205" s="145"/>
      <c r="H205" s="146"/>
      <c r="I205" s="146"/>
      <c r="J205" s="146"/>
      <c r="K205" s="145"/>
      <c r="L205" s="146"/>
      <c r="M205" s="146"/>
      <c r="N205" s="146"/>
      <c r="O205" s="146"/>
      <c r="P205" s="146"/>
      <c r="Q205" s="146"/>
      <c r="R205" s="81" t="s">
        <v>104</v>
      </c>
      <c r="S205" s="147"/>
      <c r="T205" s="146"/>
      <c r="U205" s="146"/>
      <c r="V205" s="148"/>
    </row>
    <row r="206" spans="1:22" s="14" customFormat="1" ht="30" customHeight="1" x14ac:dyDescent="0.15">
      <c r="A206" s="143">
        <v>10</v>
      </c>
      <c r="B206" s="143" t="s">
        <v>136</v>
      </c>
      <c r="C206" s="144">
        <v>1969</v>
      </c>
      <c r="D206" s="144"/>
      <c r="E206" s="143" t="s">
        <v>97</v>
      </c>
      <c r="F206" s="145">
        <v>5</v>
      </c>
      <c r="G206" s="145">
        <v>4</v>
      </c>
      <c r="H206" s="146">
        <v>3630.8</v>
      </c>
      <c r="I206" s="146">
        <v>3317.6</v>
      </c>
      <c r="J206" s="146">
        <v>2977.06</v>
      </c>
      <c r="K206" s="145">
        <v>166</v>
      </c>
      <c r="L206" s="146">
        <v>26755759.210000001</v>
      </c>
      <c r="M206" s="146">
        <v>0</v>
      </c>
      <c r="N206" s="146">
        <v>0</v>
      </c>
      <c r="O206" s="146">
        <v>0</v>
      </c>
      <c r="P206" s="146">
        <v>26755759.210000001</v>
      </c>
      <c r="Q206" s="149">
        <v>0</v>
      </c>
      <c r="R206" s="81" t="s">
        <v>74</v>
      </c>
      <c r="S206" s="147">
        <v>6</v>
      </c>
      <c r="T206" s="146">
        <v>8064.79</v>
      </c>
      <c r="U206" s="146">
        <v>8064.79</v>
      </c>
      <c r="V206" s="148">
        <v>46387</v>
      </c>
    </row>
    <row r="207" spans="1:22" s="14" customFormat="1" ht="38.25" customHeight="1" x14ac:dyDescent="0.15">
      <c r="A207" s="143"/>
      <c r="B207" s="143"/>
      <c r="C207" s="144"/>
      <c r="D207" s="144"/>
      <c r="E207" s="143"/>
      <c r="F207" s="145"/>
      <c r="G207" s="145"/>
      <c r="H207" s="146"/>
      <c r="I207" s="146"/>
      <c r="J207" s="146"/>
      <c r="K207" s="145"/>
      <c r="L207" s="146"/>
      <c r="M207" s="146"/>
      <c r="N207" s="146"/>
      <c r="O207" s="146"/>
      <c r="P207" s="146"/>
      <c r="Q207" s="149"/>
      <c r="R207" s="81" t="s">
        <v>75</v>
      </c>
      <c r="S207" s="147"/>
      <c r="T207" s="146"/>
      <c r="U207" s="146"/>
      <c r="V207" s="148"/>
    </row>
    <row r="208" spans="1:22" s="14" customFormat="1" ht="41.25" customHeight="1" x14ac:dyDescent="0.15">
      <c r="A208" s="143"/>
      <c r="B208" s="143"/>
      <c r="C208" s="144"/>
      <c r="D208" s="144"/>
      <c r="E208" s="143"/>
      <c r="F208" s="145"/>
      <c r="G208" s="145"/>
      <c r="H208" s="146"/>
      <c r="I208" s="146"/>
      <c r="J208" s="146"/>
      <c r="K208" s="145"/>
      <c r="L208" s="146"/>
      <c r="M208" s="146"/>
      <c r="N208" s="146"/>
      <c r="O208" s="146"/>
      <c r="P208" s="146"/>
      <c r="Q208" s="149"/>
      <c r="R208" s="81" t="s">
        <v>76</v>
      </c>
      <c r="S208" s="147"/>
      <c r="T208" s="146"/>
      <c r="U208" s="146"/>
      <c r="V208" s="148"/>
    </row>
    <row r="209" spans="1:22" s="14" customFormat="1" ht="27.75" customHeight="1" x14ac:dyDescent="0.15">
      <c r="A209" s="143"/>
      <c r="B209" s="143"/>
      <c r="C209" s="144"/>
      <c r="D209" s="144"/>
      <c r="E209" s="143"/>
      <c r="F209" s="145"/>
      <c r="G209" s="145"/>
      <c r="H209" s="146"/>
      <c r="I209" s="146"/>
      <c r="J209" s="146"/>
      <c r="K209" s="145"/>
      <c r="L209" s="146"/>
      <c r="M209" s="146"/>
      <c r="N209" s="146"/>
      <c r="O209" s="146"/>
      <c r="P209" s="146"/>
      <c r="Q209" s="149"/>
      <c r="R209" s="81" t="s">
        <v>105</v>
      </c>
      <c r="S209" s="147"/>
      <c r="T209" s="146"/>
      <c r="U209" s="146"/>
      <c r="V209" s="148"/>
    </row>
    <row r="210" spans="1:22" s="14" customFormat="1" ht="33.75" customHeight="1" x14ac:dyDescent="0.15">
      <c r="A210" s="143"/>
      <c r="B210" s="143"/>
      <c r="C210" s="144"/>
      <c r="D210" s="144"/>
      <c r="E210" s="143"/>
      <c r="F210" s="145"/>
      <c r="G210" s="145"/>
      <c r="H210" s="146"/>
      <c r="I210" s="146"/>
      <c r="J210" s="146"/>
      <c r="K210" s="145"/>
      <c r="L210" s="146"/>
      <c r="M210" s="146"/>
      <c r="N210" s="146"/>
      <c r="O210" s="146"/>
      <c r="P210" s="146"/>
      <c r="Q210" s="149"/>
      <c r="R210" s="81" t="s">
        <v>106</v>
      </c>
      <c r="S210" s="147"/>
      <c r="T210" s="146"/>
      <c r="U210" s="146"/>
      <c r="V210" s="148"/>
    </row>
    <row r="211" spans="1:22" s="14" customFormat="1" ht="33.75" customHeight="1" x14ac:dyDescent="0.15">
      <c r="A211" s="143"/>
      <c r="B211" s="143"/>
      <c r="C211" s="144"/>
      <c r="D211" s="144"/>
      <c r="E211" s="143"/>
      <c r="F211" s="145"/>
      <c r="G211" s="145"/>
      <c r="H211" s="146"/>
      <c r="I211" s="146"/>
      <c r="J211" s="146"/>
      <c r="K211" s="145"/>
      <c r="L211" s="146"/>
      <c r="M211" s="146"/>
      <c r="N211" s="146"/>
      <c r="O211" s="146"/>
      <c r="P211" s="146"/>
      <c r="Q211" s="149"/>
      <c r="R211" s="81" t="s">
        <v>107</v>
      </c>
      <c r="S211" s="147"/>
      <c r="T211" s="146"/>
      <c r="U211" s="146"/>
      <c r="V211" s="148"/>
    </row>
    <row r="212" spans="1:22" s="14" customFormat="1" ht="33" customHeight="1" x14ac:dyDescent="0.15">
      <c r="A212" s="143">
        <v>11</v>
      </c>
      <c r="B212" s="143" t="s">
        <v>137</v>
      </c>
      <c r="C212" s="144">
        <v>1961</v>
      </c>
      <c r="D212" s="144"/>
      <c r="E212" s="143" t="s">
        <v>111</v>
      </c>
      <c r="F212" s="145">
        <v>4</v>
      </c>
      <c r="G212" s="145">
        <v>2</v>
      </c>
      <c r="H212" s="146">
        <v>1431.9</v>
      </c>
      <c r="I212" s="146">
        <v>1313.5</v>
      </c>
      <c r="J212" s="146">
        <v>1285.75</v>
      </c>
      <c r="K212" s="145">
        <v>55</v>
      </c>
      <c r="L212" s="146">
        <f>M212+N212+O212+P212+Q212</f>
        <v>16732318.130000001</v>
      </c>
      <c r="M212" s="146">
        <v>0</v>
      </c>
      <c r="N212" s="146">
        <v>0</v>
      </c>
      <c r="O212" s="146">
        <v>0</v>
      </c>
      <c r="P212" s="146">
        <v>16732318.130000001</v>
      </c>
      <c r="Q212" s="146">
        <v>0</v>
      </c>
      <c r="R212" s="81" t="s">
        <v>102</v>
      </c>
      <c r="S212" s="147">
        <v>4</v>
      </c>
      <c r="T212" s="146">
        <v>12884.61</v>
      </c>
      <c r="U212" s="146">
        <v>12884.61</v>
      </c>
      <c r="V212" s="148">
        <v>46387</v>
      </c>
    </row>
    <row r="213" spans="1:22" s="14" customFormat="1" ht="48" customHeight="1" x14ac:dyDescent="0.15">
      <c r="A213" s="143"/>
      <c r="B213" s="143"/>
      <c r="C213" s="144"/>
      <c r="D213" s="144"/>
      <c r="E213" s="143"/>
      <c r="F213" s="145"/>
      <c r="G213" s="145"/>
      <c r="H213" s="146"/>
      <c r="I213" s="146"/>
      <c r="J213" s="146"/>
      <c r="K213" s="145"/>
      <c r="L213" s="146"/>
      <c r="M213" s="146"/>
      <c r="N213" s="146"/>
      <c r="O213" s="146"/>
      <c r="P213" s="146"/>
      <c r="Q213" s="146"/>
      <c r="R213" s="81" t="s">
        <v>104</v>
      </c>
      <c r="S213" s="147"/>
      <c r="T213" s="146"/>
      <c r="U213" s="146"/>
      <c r="V213" s="148"/>
    </row>
    <row r="214" spans="1:22" s="14" customFormat="1" ht="29.25" customHeight="1" x14ac:dyDescent="0.15">
      <c r="A214" s="143"/>
      <c r="B214" s="143"/>
      <c r="C214" s="144"/>
      <c r="D214" s="144"/>
      <c r="E214" s="143"/>
      <c r="F214" s="145"/>
      <c r="G214" s="145"/>
      <c r="H214" s="146"/>
      <c r="I214" s="146"/>
      <c r="J214" s="146"/>
      <c r="K214" s="145"/>
      <c r="L214" s="146"/>
      <c r="M214" s="146"/>
      <c r="N214" s="146"/>
      <c r="O214" s="146"/>
      <c r="P214" s="146"/>
      <c r="Q214" s="146"/>
      <c r="R214" s="81" t="s">
        <v>105</v>
      </c>
      <c r="S214" s="147"/>
      <c r="T214" s="146"/>
      <c r="U214" s="146"/>
      <c r="V214" s="148"/>
    </row>
    <row r="215" spans="1:22" s="14" customFormat="1" ht="36.75" customHeight="1" x14ac:dyDescent="0.15">
      <c r="A215" s="143"/>
      <c r="B215" s="143"/>
      <c r="C215" s="144"/>
      <c r="D215" s="144"/>
      <c r="E215" s="143"/>
      <c r="F215" s="145"/>
      <c r="G215" s="145"/>
      <c r="H215" s="146"/>
      <c r="I215" s="146"/>
      <c r="J215" s="146"/>
      <c r="K215" s="145"/>
      <c r="L215" s="146"/>
      <c r="M215" s="146"/>
      <c r="N215" s="146"/>
      <c r="O215" s="146"/>
      <c r="P215" s="146"/>
      <c r="Q215" s="146"/>
      <c r="R215" s="81" t="s">
        <v>107</v>
      </c>
      <c r="S215" s="147"/>
      <c r="T215" s="146"/>
      <c r="U215" s="146"/>
      <c r="V215" s="148"/>
    </row>
    <row r="216" spans="1:22" s="14" customFormat="1" ht="45" customHeight="1" x14ac:dyDescent="0.15">
      <c r="A216" s="143">
        <v>12</v>
      </c>
      <c r="B216" s="143" t="s">
        <v>138</v>
      </c>
      <c r="C216" s="144">
        <v>1962</v>
      </c>
      <c r="D216" s="144"/>
      <c r="E216" s="143" t="s">
        <v>111</v>
      </c>
      <c r="F216" s="145">
        <v>4</v>
      </c>
      <c r="G216" s="145">
        <v>2</v>
      </c>
      <c r="H216" s="146">
        <v>1708.2</v>
      </c>
      <c r="I216" s="146">
        <v>1594.7</v>
      </c>
      <c r="J216" s="146">
        <v>1382.15</v>
      </c>
      <c r="K216" s="145">
        <v>122</v>
      </c>
      <c r="L216" s="146">
        <f>M216+N216+O216+P216+Q216</f>
        <v>4465215.1500000004</v>
      </c>
      <c r="M216" s="146">
        <v>0</v>
      </c>
      <c r="N216" s="146">
        <v>0</v>
      </c>
      <c r="O216" s="146">
        <v>0</v>
      </c>
      <c r="P216" s="146">
        <v>4465215.1500000004</v>
      </c>
      <c r="Q216" s="149">
        <v>0</v>
      </c>
      <c r="R216" s="81" t="s">
        <v>68</v>
      </c>
      <c r="S216" s="147">
        <v>3</v>
      </c>
      <c r="T216" s="146">
        <f>L216/I216</f>
        <v>2800.0345833072051</v>
      </c>
      <c r="U216" s="146">
        <f>T216</f>
        <v>2800.0345833072051</v>
      </c>
      <c r="V216" s="148">
        <v>46387</v>
      </c>
    </row>
    <row r="217" spans="1:22" s="14" customFormat="1" ht="52.5" customHeight="1" x14ac:dyDescent="0.15">
      <c r="A217" s="143"/>
      <c r="B217" s="143"/>
      <c r="C217" s="144"/>
      <c r="D217" s="144"/>
      <c r="E217" s="143"/>
      <c r="F217" s="145"/>
      <c r="G217" s="145"/>
      <c r="H217" s="146"/>
      <c r="I217" s="146"/>
      <c r="J217" s="146"/>
      <c r="K217" s="145"/>
      <c r="L217" s="146"/>
      <c r="M217" s="146"/>
      <c r="N217" s="146"/>
      <c r="O217" s="146"/>
      <c r="P217" s="146"/>
      <c r="Q217" s="149"/>
      <c r="R217" s="81" t="s">
        <v>69</v>
      </c>
      <c r="S217" s="147"/>
      <c r="T217" s="146"/>
      <c r="U217" s="146"/>
      <c r="V217" s="148"/>
    </row>
    <row r="218" spans="1:22" s="14" customFormat="1" ht="52.5" customHeight="1" x14ac:dyDescent="0.15">
      <c r="A218" s="143"/>
      <c r="B218" s="143"/>
      <c r="C218" s="144"/>
      <c r="D218" s="144"/>
      <c r="E218" s="143"/>
      <c r="F218" s="145"/>
      <c r="G218" s="145"/>
      <c r="H218" s="146"/>
      <c r="I218" s="146"/>
      <c r="J218" s="146"/>
      <c r="K218" s="145"/>
      <c r="L218" s="146"/>
      <c r="M218" s="146"/>
      <c r="N218" s="146"/>
      <c r="O218" s="146"/>
      <c r="P218" s="146"/>
      <c r="Q218" s="149"/>
      <c r="R218" s="81" t="s">
        <v>70</v>
      </c>
      <c r="S218" s="147"/>
      <c r="T218" s="146"/>
      <c r="U218" s="146"/>
      <c r="V218" s="148"/>
    </row>
    <row r="219" spans="1:22" s="14" customFormat="1" ht="45" customHeight="1" x14ac:dyDescent="0.15">
      <c r="A219" s="143">
        <v>13</v>
      </c>
      <c r="B219" s="143" t="s">
        <v>139</v>
      </c>
      <c r="C219" s="144">
        <v>1963</v>
      </c>
      <c r="D219" s="144"/>
      <c r="E219" s="143" t="s">
        <v>111</v>
      </c>
      <c r="F219" s="145">
        <v>4</v>
      </c>
      <c r="G219" s="145">
        <v>2</v>
      </c>
      <c r="H219" s="146">
        <v>1722.7</v>
      </c>
      <c r="I219" s="146">
        <v>1608.8</v>
      </c>
      <c r="J219" s="146">
        <v>1276.71</v>
      </c>
      <c r="K219" s="145">
        <v>106</v>
      </c>
      <c r="L219" s="146">
        <f>M219+N219+O219+P219+Q219</f>
        <v>5888919.4900000002</v>
      </c>
      <c r="M219" s="146">
        <v>0</v>
      </c>
      <c r="N219" s="146">
        <v>0</v>
      </c>
      <c r="O219" s="146">
        <v>0</v>
      </c>
      <c r="P219" s="146">
        <v>5888919.4900000002</v>
      </c>
      <c r="Q219" s="146">
        <v>0</v>
      </c>
      <c r="R219" s="81" t="s">
        <v>62</v>
      </c>
      <c r="S219" s="147">
        <v>6</v>
      </c>
      <c r="T219" s="146">
        <f>L219/I219</f>
        <v>3660.4422488811538</v>
      </c>
      <c r="U219" s="146">
        <f>T219</f>
        <v>3660.4422488811538</v>
      </c>
      <c r="V219" s="148">
        <v>46387</v>
      </c>
    </row>
    <row r="220" spans="1:22" s="14" customFormat="1" ht="49.5" customHeight="1" x14ac:dyDescent="0.15">
      <c r="A220" s="143"/>
      <c r="B220" s="143"/>
      <c r="C220" s="144"/>
      <c r="D220" s="144"/>
      <c r="E220" s="143"/>
      <c r="F220" s="145"/>
      <c r="G220" s="145"/>
      <c r="H220" s="146"/>
      <c r="I220" s="146"/>
      <c r="J220" s="146"/>
      <c r="K220" s="145"/>
      <c r="L220" s="146"/>
      <c r="M220" s="146"/>
      <c r="N220" s="146"/>
      <c r="O220" s="146"/>
      <c r="P220" s="146"/>
      <c r="Q220" s="146"/>
      <c r="R220" s="81" t="s">
        <v>64</v>
      </c>
      <c r="S220" s="147"/>
      <c r="T220" s="146"/>
      <c r="U220" s="146"/>
      <c r="V220" s="148"/>
    </row>
    <row r="221" spans="1:22" s="14" customFormat="1" ht="45" customHeight="1" x14ac:dyDescent="0.15">
      <c r="A221" s="143"/>
      <c r="B221" s="143"/>
      <c r="C221" s="144"/>
      <c r="D221" s="144"/>
      <c r="E221" s="143"/>
      <c r="F221" s="145"/>
      <c r="G221" s="145"/>
      <c r="H221" s="146"/>
      <c r="I221" s="146"/>
      <c r="J221" s="146"/>
      <c r="K221" s="145"/>
      <c r="L221" s="146"/>
      <c r="M221" s="146"/>
      <c r="N221" s="146"/>
      <c r="O221" s="146"/>
      <c r="P221" s="146"/>
      <c r="Q221" s="146"/>
      <c r="R221" s="81" t="s">
        <v>65</v>
      </c>
      <c r="S221" s="147"/>
      <c r="T221" s="146"/>
      <c r="U221" s="146"/>
      <c r="V221" s="148"/>
    </row>
    <row r="222" spans="1:22" s="14" customFormat="1" ht="55.5" customHeight="1" x14ac:dyDescent="0.15">
      <c r="A222" s="143"/>
      <c r="B222" s="143"/>
      <c r="C222" s="144"/>
      <c r="D222" s="144"/>
      <c r="E222" s="143"/>
      <c r="F222" s="145"/>
      <c r="G222" s="145"/>
      <c r="H222" s="146"/>
      <c r="I222" s="146"/>
      <c r="J222" s="146"/>
      <c r="K222" s="145"/>
      <c r="L222" s="146"/>
      <c r="M222" s="146"/>
      <c r="N222" s="146"/>
      <c r="O222" s="146"/>
      <c r="P222" s="146"/>
      <c r="Q222" s="146"/>
      <c r="R222" s="81" t="s">
        <v>67</v>
      </c>
      <c r="S222" s="147"/>
      <c r="T222" s="146"/>
      <c r="U222" s="146"/>
      <c r="V222" s="148"/>
    </row>
    <row r="223" spans="1:22" s="14" customFormat="1" ht="45" customHeight="1" x14ac:dyDescent="0.15">
      <c r="A223" s="143"/>
      <c r="B223" s="143"/>
      <c r="C223" s="144"/>
      <c r="D223" s="144"/>
      <c r="E223" s="143"/>
      <c r="F223" s="145"/>
      <c r="G223" s="145"/>
      <c r="H223" s="146"/>
      <c r="I223" s="146"/>
      <c r="J223" s="146"/>
      <c r="K223" s="145"/>
      <c r="L223" s="146"/>
      <c r="M223" s="146"/>
      <c r="N223" s="146"/>
      <c r="O223" s="146"/>
      <c r="P223" s="146"/>
      <c r="Q223" s="146"/>
      <c r="R223" s="81" t="s">
        <v>71</v>
      </c>
      <c r="S223" s="147"/>
      <c r="T223" s="146"/>
      <c r="U223" s="146"/>
      <c r="V223" s="148"/>
    </row>
    <row r="224" spans="1:22" s="14" customFormat="1" ht="53.25" customHeight="1" x14ac:dyDescent="0.15">
      <c r="A224" s="143"/>
      <c r="B224" s="143"/>
      <c r="C224" s="144"/>
      <c r="D224" s="144"/>
      <c r="E224" s="143"/>
      <c r="F224" s="145"/>
      <c r="G224" s="145"/>
      <c r="H224" s="146"/>
      <c r="I224" s="146"/>
      <c r="J224" s="146"/>
      <c r="K224" s="145"/>
      <c r="L224" s="146"/>
      <c r="M224" s="146"/>
      <c r="N224" s="146"/>
      <c r="O224" s="146"/>
      <c r="P224" s="146"/>
      <c r="Q224" s="146"/>
      <c r="R224" s="81" t="s">
        <v>73</v>
      </c>
      <c r="S224" s="147"/>
      <c r="T224" s="146"/>
      <c r="U224" s="146"/>
      <c r="V224" s="148"/>
    </row>
    <row r="225" spans="1:22" s="9" customFormat="1" ht="45" customHeight="1" x14ac:dyDescent="0.15">
      <c r="A225" s="143">
        <v>14</v>
      </c>
      <c r="B225" s="143" t="s">
        <v>140</v>
      </c>
      <c r="C225" s="144">
        <v>1971</v>
      </c>
      <c r="D225" s="144">
        <v>1971</v>
      </c>
      <c r="E225" s="143" t="s">
        <v>111</v>
      </c>
      <c r="F225" s="145">
        <v>9</v>
      </c>
      <c r="G225" s="145">
        <v>1</v>
      </c>
      <c r="H225" s="146">
        <v>2298.4</v>
      </c>
      <c r="I225" s="146">
        <v>2217.6</v>
      </c>
      <c r="J225" s="146">
        <v>2136.1999999999998</v>
      </c>
      <c r="K225" s="145">
        <v>106</v>
      </c>
      <c r="L225" s="146">
        <f>M225+N225+O225+P225+Q225</f>
        <v>5314932.75</v>
      </c>
      <c r="M225" s="146">
        <v>0</v>
      </c>
      <c r="N225" s="146">
        <v>0</v>
      </c>
      <c r="O225" s="146">
        <v>0</v>
      </c>
      <c r="P225" s="146">
        <v>5314932.75</v>
      </c>
      <c r="Q225" s="146">
        <v>0</v>
      </c>
      <c r="R225" s="81" t="s">
        <v>68</v>
      </c>
      <c r="S225" s="147">
        <v>2</v>
      </c>
      <c r="T225" s="146">
        <f>L225/I225</f>
        <v>2396.7048836580088</v>
      </c>
      <c r="U225" s="146">
        <f>T225</f>
        <v>2396.7048836580088</v>
      </c>
      <c r="V225" s="148">
        <v>46387</v>
      </c>
    </row>
    <row r="226" spans="1:22" s="9" customFormat="1" ht="56.25" customHeight="1" x14ac:dyDescent="0.15">
      <c r="A226" s="143"/>
      <c r="B226" s="143"/>
      <c r="C226" s="144"/>
      <c r="D226" s="144"/>
      <c r="E226" s="143"/>
      <c r="F226" s="145"/>
      <c r="G226" s="145"/>
      <c r="H226" s="146"/>
      <c r="I226" s="146"/>
      <c r="J226" s="146"/>
      <c r="K226" s="145"/>
      <c r="L226" s="146"/>
      <c r="M226" s="146"/>
      <c r="N226" s="146"/>
      <c r="O226" s="146"/>
      <c r="P226" s="146"/>
      <c r="Q226" s="146"/>
      <c r="R226" s="81" t="s">
        <v>70</v>
      </c>
      <c r="S226" s="147"/>
      <c r="T226" s="146"/>
      <c r="U226" s="146"/>
      <c r="V226" s="148"/>
    </row>
    <row r="227" spans="1:22" s="18" customFormat="1" ht="45" customHeight="1" x14ac:dyDescent="0.15">
      <c r="A227" s="143">
        <v>15</v>
      </c>
      <c r="B227" s="143" t="s">
        <v>141</v>
      </c>
      <c r="C227" s="144">
        <v>1973</v>
      </c>
      <c r="D227" s="144">
        <v>1973</v>
      </c>
      <c r="E227" s="143" t="s">
        <v>111</v>
      </c>
      <c r="F227" s="145">
        <v>9</v>
      </c>
      <c r="G227" s="145">
        <v>1</v>
      </c>
      <c r="H227" s="146">
        <v>2625.3</v>
      </c>
      <c r="I227" s="146">
        <v>2219.1</v>
      </c>
      <c r="J227" s="146">
        <v>2190.81</v>
      </c>
      <c r="K227" s="145">
        <v>103</v>
      </c>
      <c r="L227" s="146">
        <f>M227+N227+O227+P227+Q227</f>
        <v>5318527.8099999996</v>
      </c>
      <c r="M227" s="146">
        <v>0</v>
      </c>
      <c r="N227" s="146">
        <v>0</v>
      </c>
      <c r="O227" s="146">
        <v>0</v>
      </c>
      <c r="P227" s="146">
        <v>5318527.8099999996</v>
      </c>
      <c r="Q227" s="146">
        <v>0</v>
      </c>
      <c r="R227" s="81" t="s">
        <v>68</v>
      </c>
      <c r="S227" s="147">
        <v>2</v>
      </c>
      <c r="T227" s="146">
        <f>L227/I227</f>
        <v>2396.7048848632326</v>
      </c>
      <c r="U227" s="146">
        <f>T227</f>
        <v>2396.7048848632326</v>
      </c>
      <c r="V227" s="148">
        <v>46387</v>
      </c>
    </row>
    <row r="228" spans="1:22" s="18" customFormat="1" ht="60.75" customHeight="1" x14ac:dyDescent="0.15">
      <c r="A228" s="143"/>
      <c r="B228" s="143"/>
      <c r="C228" s="144"/>
      <c r="D228" s="144"/>
      <c r="E228" s="143"/>
      <c r="F228" s="145"/>
      <c r="G228" s="145"/>
      <c r="H228" s="146"/>
      <c r="I228" s="146"/>
      <c r="J228" s="146"/>
      <c r="K228" s="145"/>
      <c r="L228" s="146"/>
      <c r="M228" s="146"/>
      <c r="N228" s="146"/>
      <c r="O228" s="146"/>
      <c r="P228" s="146"/>
      <c r="Q228" s="146"/>
      <c r="R228" s="81" t="s">
        <v>70</v>
      </c>
      <c r="S228" s="147"/>
      <c r="T228" s="146"/>
      <c r="U228" s="146"/>
      <c r="V228" s="148"/>
    </row>
    <row r="229" spans="1:22" s="14" customFormat="1" ht="36.75" customHeight="1" x14ac:dyDescent="0.15">
      <c r="A229" s="143">
        <v>16</v>
      </c>
      <c r="B229" s="143" t="s">
        <v>142</v>
      </c>
      <c r="C229" s="144">
        <v>1990</v>
      </c>
      <c r="D229" s="144"/>
      <c r="E229" s="143" t="s">
        <v>111</v>
      </c>
      <c r="F229" s="145">
        <v>5</v>
      </c>
      <c r="G229" s="145">
        <v>6</v>
      </c>
      <c r="H229" s="146">
        <v>5463.2</v>
      </c>
      <c r="I229" s="146">
        <v>4781</v>
      </c>
      <c r="J229" s="146">
        <v>4519.1499999999996</v>
      </c>
      <c r="K229" s="145">
        <v>228</v>
      </c>
      <c r="L229" s="146">
        <f>M229+N229+O229+P229+Q229</f>
        <v>10504472.35</v>
      </c>
      <c r="M229" s="146">
        <v>0</v>
      </c>
      <c r="N229" s="146">
        <v>0</v>
      </c>
      <c r="O229" s="146">
        <v>0</v>
      </c>
      <c r="P229" s="146">
        <v>10504472.35</v>
      </c>
      <c r="Q229" s="149">
        <v>0</v>
      </c>
      <c r="R229" s="81" t="s">
        <v>74</v>
      </c>
      <c r="S229" s="147">
        <v>3</v>
      </c>
      <c r="T229" s="146">
        <f>L229/I229</f>
        <v>2197.1287073833923</v>
      </c>
      <c r="U229" s="146">
        <f>T229</f>
        <v>2197.1287073833923</v>
      </c>
      <c r="V229" s="148">
        <v>46387</v>
      </c>
    </row>
    <row r="230" spans="1:22" s="14" customFormat="1" ht="36.75" customHeight="1" x14ac:dyDescent="0.15">
      <c r="A230" s="143"/>
      <c r="B230" s="143"/>
      <c r="C230" s="144"/>
      <c r="D230" s="144"/>
      <c r="E230" s="143"/>
      <c r="F230" s="145"/>
      <c r="G230" s="145"/>
      <c r="H230" s="146"/>
      <c r="I230" s="146"/>
      <c r="J230" s="146"/>
      <c r="K230" s="145"/>
      <c r="L230" s="146"/>
      <c r="M230" s="146"/>
      <c r="N230" s="146"/>
      <c r="O230" s="146"/>
      <c r="P230" s="146"/>
      <c r="Q230" s="149"/>
      <c r="R230" s="81" t="s">
        <v>75</v>
      </c>
      <c r="S230" s="147"/>
      <c r="T230" s="146"/>
      <c r="U230" s="146"/>
      <c r="V230" s="148"/>
    </row>
    <row r="231" spans="1:22" s="14" customFormat="1" ht="43.5" customHeight="1" x14ac:dyDescent="0.15">
      <c r="A231" s="143"/>
      <c r="B231" s="143"/>
      <c r="C231" s="144"/>
      <c r="D231" s="144"/>
      <c r="E231" s="143"/>
      <c r="F231" s="145"/>
      <c r="G231" s="145"/>
      <c r="H231" s="146"/>
      <c r="I231" s="146"/>
      <c r="J231" s="146"/>
      <c r="K231" s="145"/>
      <c r="L231" s="146"/>
      <c r="M231" s="146"/>
      <c r="N231" s="146"/>
      <c r="O231" s="146"/>
      <c r="P231" s="146"/>
      <c r="Q231" s="149"/>
      <c r="R231" s="81" t="s">
        <v>76</v>
      </c>
      <c r="S231" s="147"/>
      <c r="T231" s="146"/>
      <c r="U231" s="146"/>
      <c r="V231" s="148"/>
    </row>
    <row r="232" spans="1:22" s="18" customFormat="1" ht="41.25" customHeight="1" x14ac:dyDescent="0.15">
      <c r="A232" s="143">
        <v>17</v>
      </c>
      <c r="B232" s="143" t="s">
        <v>143</v>
      </c>
      <c r="C232" s="144">
        <v>1959</v>
      </c>
      <c r="D232" s="144">
        <v>2008</v>
      </c>
      <c r="E232" s="143" t="s">
        <v>111</v>
      </c>
      <c r="F232" s="145">
        <v>3</v>
      </c>
      <c r="G232" s="145">
        <v>5</v>
      </c>
      <c r="H232" s="146">
        <v>3134.5</v>
      </c>
      <c r="I232" s="146">
        <v>2792</v>
      </c>
      <c r="J232" s="146">
        <v>2794.51</v>
      </c>
      <c r="K232" s="145">
        <v>86</v>
      </c>
      <c r="L232" s="146">
        <f>M232+N232+O232+P232+Q232</f>
        <v>20272654.449999999</v>
      </c>
      <c r="M232" s="146">
        <v>0</v>
      </c>
      <c r="N232" s="146">
        <v>0</v>
      </c>
      <c r="O232" s="146">
        <v>0</v>
      </c>
      <c r="P232" s="146">
        <v>20272654.449999999</v>
      </c>
      <c r="Q232" s="146">
        <v>0</v>
      </c>
      <c r="R232" s="81" t="s">
        <v>62</v>
      </c>
      <c r="S232" s="147">
        <v>8</v>
      </c>
      <c r="T232" s="146">
        <f>L232/I232</f>
        <v>7260.9793875358164</v>
      </c>
      <c r="U232" s="146">
        <f>T232</f>
        <v>7260.9793875358164</v>
      </c>
      <c r="V232" s="148">
        <v>46387</v>
      </c>
    </row>
    <row r="233" spans="1:22" s="18" customFormat="1" ht="48.75" customHeight="1" x14ac:dyDescent="0.15">
      <c r="A233" s="143"/>
      <c r="B233" s="143"/>
      <c r="C233" s="144"/>
      <c r="D233" s="144"/>
      <c r="E233" s="143"/>
      <c r="F233" s="145"/>
      <c r="G233" s="145"/>
      <c r="H233" s="146"/>
      <c r="I233" s="146"/>
      <c r="J233" s="146"/>
      <c r="K233" s="145"/>
      <c r="L233" s="146"/>
      <c r="M233" s="146"/>
      <c r="N233" s="146"/>
      <c r="O233" s="146"/>
      <c r="P233" s="146"/>
      <c r="Q233" s="146"/>
      <c r="R233" s="81" t="s">
        <v>64</v>
      </c>
      <c r="S233" s="147"/>
      <c r="T233" s="146"/>
      <c r="U233" s="146"/>
      <c r="V233" s="148"/>
    </row>
    <row r="234" spans="1:22" s="18" customFormat="1" ht="40.5" customHeight="1" x14ac:dyDescent="0.15">
      <c r="A234" s="143"/>
      <c r="B234" s="143"/>
      <c r="C234" s="144"/>
      <c r="D234" s="144"/>
      <c r="E234" s="143"/>
      <c r="F234" s="145"/>
      <c r="G234" s="145"/>
      <c r="H234" s="146"/>
      <c r="I234" s="146"/>
      <c r="J234" s="146"/>
      <c r="K234" s="145"/>
      <c r="L234" s="146"/>
      <c r="M234" s="146"/>
      <c r="N234" s="146"/>
      <c r="O234" s="146"/>
      <c r="P234" s="146"/>
      <c r="Q234" s="146"/>
      <c r="R234" s="81" t="s">
        <v>65</v>
      </c>
      <c r="S234" s="147"/>
      <c r="T234" s="146"/>
      <c r="U234" s="146"/>
      <c r="V234" s="148"/>
    </row>
    <row r="235" spans="1:22" s="18" customFormat="1" ht="54" customHeight="1" x14ac:dyDescent="0.15">
      <c r="A235" s="143"/>
      <c r="B235" s="143"/>
      <c r="C235" s="144"/>
      <c r="D235" s="144"/>
      <c r="E235" s="143"/>
      <c r="F235" s="145"/>
      <c r="G235" s="145"/>
      <c r="H235" s="146"/>
      <c r="I235" s="146"/>
      <c r="J235" s="146"/>
      <c r="K235" s="145"/>
      <c r="L235" s="146"/>
      <c r="M235" s="146"/>
      <c r="N235" s="146"/>
      <c r="O235" s="146"/>
      <c r="P235" s="146"/>
      <c r="Q235" s="146"/>
      <c r="R235" s="81" t="s">
        <v>67</v>
      </c>
      <c r="S235" s="147"/>
      <c r="T235" s="146"/>
      <c r="U235" s="146"/>
      <c r="V235" s="148"/>
    </row>
    <row r="236" spans="1:22" s="18" customFormat="1" ht="43.5" customHeight="1" x14ac:dyDescent="0.15">
      <c r="A236" s="143"/>
      <c r="B236" s="143"/>
      <c r="C236" s="144"/>
      <c r="D236" s="144"/>
      <c r="E236" s="143"/>
      <c r="F236" s="145"/>
      <c r="G236" s="145"/>
      <c r="H236" s="146"/>
      <c r="I236" s="146"/>
      <c r="J236" s="146"/>
      <c r="K236" s="145"/>
      <c r="L236" s="146"/>
      <c r="M236" s="146"/>
      <c r="N236" s="146"/>
      <c r="O236" s="146"/>
      <c r="P236" s="146"/>
      <c r="Q236" s="146"/>
      <c r="R236" s="81" t="s">
        <v>68</v>
      </c>
      <c r="S236" s="147"/>
      <c r="T236" s="146"/>
      <c r="U236" s="146"/>
      <c r="V236" s="148"/>
    </row>
    <row r="237" spans="1:22" s="18" customFormat="1" ht="52.5" customHeight="1" x14ac:dyDescent="0.15">
      <c r="A237" s="143"/>
      <c r="B237" s="143"/>
      <c r="C237" s="144"/>
      <c r="D237" s="144"/>
      <c r="E237" s="143"/>
      <c r="F237" s="145"/>
      <c r="G237" s="145"/>
      <c r="H237" s="146"/>
      <c r="I237" s="146"/>
      <c r="J237" s="146"/>
      <c r="K237" s="145"/>
      <c r="L237" s="146"/>
      <c r="M237" s="146"/>
      <c r="N237" s="146"/>
      <c r="O237" s="146"/>
      <c r="P237" s="146"/>
      <c r="Q237" s="146"/>
      <c r="R237" s="81" t="s">
        <v>70</v>
      </c>
      <c r="S237" s="147"/>
      <c r="T237" s="146"/>
      <c r="U237" s="146"/>
      <c r="V237" s="148"/>
    </row>
    <row r="238" spans="1:22" s="18" customFormat="1" ht="43.5" customHeight="1" x14ac:dyDescent="0.15">
      <c r="A238" s="143"/>
      <c r="B238" s="143"/>
      <c r="C238" s="144"/>
      <c r="D238" s="144"/>
      <c r="E238" s="143"/>
      <c r="F238" s="145"/>
      <c r="G238" s="145"/>
      <c r="H238" s="146"/>
      <c r="I238" s="146"/>
      <c r="J238" s="146"/>
      <c r="K238" s="145"/>
      <c r="L238" s="146"/>
      <c r="M238" s="146"/>
      <c r="N238" s="146"/>
      <c r="O238" s="146"/>
      <c r="P238" s="146"/>
      <c r="Q238" s="146"/>
      <c r="R238" s="81" t="s">
        <v>71</v>
      </c>
      <c r="S238" s="147"/>
      <c r="T238" s="146"/>
      <c r="U238" s="146"/>
      <c r="V238" s="148"/>
    </row>
    <row r="239" spans="1:22" s="18" customFormat="1" ht="54.75" customHeight="1" x14ac:dyDescent="0.15">
      <c r="A239" s="143"/>
      <c r="B239" s="143"/>
      <c r="C239" s="144"/>
      <c r="D239" s="144"/>
      <c r="E239" s="143"/>
      <c r="F239" s="145"/>
      <c r="G239" s="145"/>
      <c r="H239" s="146"/>
      <c r="I239" s="146"/>
      <c r="J239" s="146"/>
      <c r="K239" s="145"/>
      <c r="L239" s="146"/>
      <c r="M239" s="146"/>
      <c r="N239" s="146"/>
      <c r="O239" s="146"/>
      <c r="P239" s="146"/>
      <c r="Q239" s="146"/>
      <c r="R239" s="81" t="s">
        <v>73</v>
      </c>
      <c r="S239" s="147"/>
      <c r="T239" s="146"/>
      <c r="U239" s="146"/>
      <c r="V239" s="148"/>
    </row>
    <row r="240" spans="1:22" s="16" customFormat="1" ht="42" customHeight="1" x14ac:dyDescent="0.15">
      <c r="A240" s="151" t="s">
        <v>1466</v>
      </c>
      <c r="B240" s="151"/>
      <c r="C240" s="82" t="s">
        <v>80</v>
      </c>
      <c r="D240" s="82" t="s">
        <v>80</v>
      </c>
      <c r="E240" s="82" t="s">
        <v>80</v>
      </c>
      <c r="F240" s="82" t="s">
        <v>80</v>
      </c>
      <c r="G240" s="82" t="s">
        <v>80</v>
      </c>
      <c r="H240" s="83">
        <f>SUM(H161:H239)</f>
        <v>63893.8</v>
      </c>
      <c r="I240" s="83">
        <f t="shared" ref="I240:S240" si="31">SUM(I161:I239)</f>
        <v>57534.399999999994</v>
      </c>
      <c r="J240" s="83">
        <f t="shared" si="31"/>
        <v>54287.360000000001</v>
      </c>
      <c r="K240" s="84">
        <f t="shared" si="31"/>
        <v>2872</v>
      </c>
      <c r="L240" s="83">
        <f t="shared" si="31"/>
        <v>271295776.99000007</v>
      </c>
      <c r="M240" s="83">
        <f t="shared" si="31"/>
        <v>0</v>
      </c>
      <c r="N240" s="83">
        <f t="shared" si="31"/>
        <v>0</v>
      </c>
      <c r="O240" s="83">
        <f t="shared" si="31"/>
        <v>0</v>
      </c>
      <c r="P240" s="83">
        <f t="shared" si="31"/>
        <v>271295776.99000007</v>
      </c>
      <c r="Q240" s="83">
        <f t="shared" si="31"/>
        <v>0</v>
      </c>
      <c r="R240" s="83" t="s">
        <v>80</v>
      </c>
      <c r="S240" s="84">
        <f t="shared" si="31"/>
        <v>79</v>
      </c>
      <c r="T240" s="82" t="s">
        <v>80</v>
      </c>
      <c r="U240" s="82" t="s">
        <v>80</v>
      </c>
      <c r="V240" s="82" t="s">
        <v>80</v>
      </c>
    </row>
    <row r="241" spans="1:22" s="14" customFormat="1" ht="36" customHeight="1" x14ac:dyDescent="0.15">
      <c r="A241" s="150" t="s">
        <v>144</v>
      </c>
      <c r="B241" s="150"/>
      <c r="C241" s="150"/>
      <c r="D241" s="150"/>
      <c r="E241" s="150"/>
      <c r="F241" s="150"/>
      <c r="G241" s="150"/>
      <c r="H241" s="150"/>
      <c r="I241" s="150"/>
      <c r="J241" s="150"/>
      <c r="K241" s="150"/>
      <c r="L241" s="150"/>
      <c r="M241" s="150"/>
      <c r="N241" s="150"/>
      <c r="O241" s="150"/>
      <c r="P241" s="150"/>
      <c r="Q241" s="150"/>
      <c r="R241" s="150"/>
      <c r="S241" s="150"/>
      <c r="T241" s="150"/>
      <c r="U241" s="150"/>
      <c r="V241" s="150"/>
    </row>
    <row r="242" spans="1:22" s="14" customFormat="1" ht="39" customHeight="1" x14ac:dyDescent="0.15">
      <c r="A242" s="143" t="s">
        <v>30</v>
      </c>
      <c r="B242" s="143" t="s">
        <v>145</v>
      </c>
      <c r="C242" s="144">
        <v>1956</v>
      </c>
      <c r="D242" s="144">
        <v>2010</v>
      </c>
      <c r="E242" s="143" t="s">
        <v>111</v>
      </c>
      <c r="F242" s="145">
        <v>3</v>
      </c>
      <c r="G242" s="145">
        <v>2</v>
      </c>
      <c r="H242" s="146">
        <v>1377.6</v>
      </c>
      <c r="I242" s="146">
        <v>1267.9000000000001</v>
      </c>
      <c r="J242" s="146">
        <v>1267.9000000000001</v>
      </c>
      <c r="K242" s="145">
        <v>44</v>
      </c>
      <c r="L242" s="146">
        <f>M242+N242+O242+P242+Q242</f>
        <v>11304385.33</v>
      </c>
      <c r="M242" s="146">
        <v>0</v>
      </c>
      <c r="N242" s="146">
        <v>0</v>
      </c>
      <c r="O242" s="146">
        <v>0</v>
      </c>
      <c r="P242" s="146">
        <v>11304385.33</v>
      </c>
      <c r="Q242" s="149">
        <v>0</v>
      </c>
      <c r="R242" s="81" t="s">
        <v>68</v>
      </c>
      <c r="S242" s="147">
        <v>5</v>
      </c>
      <c r="T242" s="146">
        <f>L242/I242</f>
        <v>8915.8335278807463</v>
      </c>
      <c r="U242" s="146">
        <f>T242</f>
        <v>8915.8335278807463</v>
      </c>
      <c r="V242" s="148">
        <v>46387</v>
      </c>
    </row>
    <row r="243" spans="1:22" s="14" customFormat="1" ht="53.25" customHeight="1" x14ac:dyDescent="0.15">
      <c r="A243" s="143"/>
      <c r="B243" s="143"/>
      <c r="C243" s="144"/>
      <c r="D243" s="144"/>
      <c r="E243" s="143"/>
      <c r="F243" s="145"/>
      <c r="G243" s="145"/>
      <c r="H243" s="146"/>
      <c r="I243" s="146"/>
      <c r="J243" s="146"/>
      <c r="K243" s="145"/>
      <c r="L243" s="146"/>
      <c r="M243" s="146"/>
      <c r="N243" s="146"/>
      <c r="O243" s="146"/>
      <c r="P243" s="146"/>
      <c r="Q243" s="149"/>
      <c r="R243" s="81" t="s">
        <v>69</v>
      </c>
      <c r="S243" s="147"/>
      <c r="T243" s="146"/>
      <c r="U243" s="146"/>
      <c r="V243" s="148"/>
    </row>
    <row r="244" spans="1:22" s="14" customFormat="1" ht="54.75" customHeight="1" x14ac:dyDescent="0.15">
      <c r="A244" s="143"/>
      <c r="B244" s="143"/>
      <c r="C244" s="144"/>
      <c r="D244" s="144"/>
      <c r="E244" s="143"/>
      <c r="F244" s="145"/>
      <c r="G244" s="145"/>
      <c r="H244" s="146"/>
      <c r="I244" s="146"/>
      <c r="J244" s="146"/>
      <c r="K244" s="145"/>
      <c r="L244" s="146"/>
      <c r="M244" s="146"/>
      <c r="N244" s="146"/>
      <c r="O244" s="146"/>
      <c r="P244" s="146"/>
      <c r="Q244" s="149"/>
      <c r="R244" s="81" t="s">
        <v>70</v>
      </c>
      <c r="S244" s="147"/>
      <c r="T244" s="146"/>
      <c r="U244" s="146"/>
      <c r="V244" s="148"/>
    </row>
    <row r="245" spans="1:22" s="14" customFormat="1" ht="29.25" customHeight="1" x14ac:dyDescent="0.15">
      <c r="A245" s="143"/>
      <c r="B245" s="143"/>
      <c r="C245" s="144"/>
      <c r="D245" s="144"/>
      <c r="E245" s="143"/>
      <c r="F245" s="145"/>
      <c r="G245" s="145"/>
      <c r="H245" s="146"/>
      <c r="I245" s="146"/>
      <c r="J245" s="146"/>
      <c r="K245" s="145"/>
      <c r="L245" s="146"/>
      <c r="M245" s="146"/>
      <c r="N245" s="146"/>
      <c r="O245" s="146"/>
      <c r="P245" s="146"/>
      <c r="Q245" s="149"/>
      <c r="R245" s="81" t="s">
        <v>74</v>
      </c>
      <c r="S245" s="147"/>
      <c r="T245" s="146"/>
      <c r="U245" s="146"/>
      <c r="V245" s="148"/>
    </row>
    <row r="246" spans="1:22" s="14" customFormat="1" ht="42" customHeight="1" x14ac:dyDescent="0.15">
      <c r="A246" s="143"/>
      <c r="B246" s="143"/>
      <c r="C246" s="144"/>
      <c r="D246" s="144"/>
      <c r="E246" s="143"/>
      <c r="F246" s="145"/>
      <c r="G246" s="145"/>
      <c r="H246" s="146"/>
      <c r="I246" s="146"/>
      <c r="J246" s="146"/>
      <c r="K246" s="145"/>
      <c r="L246" s="146"/>
      <c r="M246" s="146"/>
      <c r="N246" s="146"/>
      <c r="O246" s="146"/>
      <c r="P246" s="146"/>
      <c r="Q246" s="149"/>
      <c r="R246" s="81" t="s">
        <v>76</v>
      </c>
      <c r="S246" s="147"/>
      <c r="T246" s="146"/>
      <c r="U246" s="146"/>
      <c r="V246" s="148"/>
    </row>
    <row r="247" spans="1:22" s="14" customFormat="1" ht="45.75" customHeight="1" x14ac:dyDescent="0.15">
      <c r="A247" s="143" t="s">
        <v>31</v>
      </c>
      <c r="B247" s="143" t="s">
        <v>146</v>
      </c>
      <c r="C247" s="144">
        <v>1977</v>
      </c>
      <c r="D247" s="144"/>
      <c r="E247" s="143" t="s">
        <v>111</v>
      </c>
      <c r="F247" s="145">
        <v>2</v>
      </c>
      <c r="G247" s="145">
        <v>2</v>
      </c>
      <c r="H247" s="146">
        <v>795</v>
      </c>
      <c r="I247" s="146">
        <v>731.4</v>
      </c>
      <c r="J247" s="146">
        <v>649.4</v>
      </c>
      <c r="K247" s="145">
        <v>32</v>
      </c>
      <c r="L247" s="146">
        <f>M247+N247+O247+P247+Q247</f>
        <v>5927714.1500000004</v>
      </c>
      <c r="M247" s="146">
        <v>0</v>
      </c>
      <c r="N247" s="146">
        <v>0</v>
      </c>
      <c r="O247" s="146">
        <v>0</v>
      </c>
      <c r="P247" s="146">
        <v>5927714.1500000004</v>
      </c>
      <c r="Q247" s="149">
        <v>0</v>
      </c>
      <c r="R247" s="81" t="s">
        <v>62</v>
      </c>
      <c r="S247" s="147">
        <v>9</v>
      </c>
      <c r="T247" s="146">
        <f>L247/I247</f>
        <v>8104.6132759092161</v>
      </c>
      <c r="U247" s="146">
        <f>T247</f>
        <v>8104.6132759092161</v>
      </c>
      <c r="V247" s="148">
        <v>46387</v>
      </c>
    </row>
    <row r="248" spans="1:22" s="14" customFormat="1" ht="55.5" customHeight="1" x14ac:dyDescent="0.15">
      <c r="A248" s="143"/>
      <c r="B248" s="143"/>
      <c r="C248" s="144"/>
      <c r="D248" s="144"/>
      <c r="E248" s="143"/>
      <c r="F248" s="145"/>
      <c r="G248" s="145"/>
      <c r="H248" s="146"/>
      <c r="I248" s="146"/>
      <c r="J248" s="146"/>
      <c r="K248" s="145"/>
      <c r="L248" s="146"/>
      <c r="M248" s="146"/>
      <c r="N248" s="146"/>
      <c r="O248" s="146"/>
      <c r="P248" s="146"/>
      <c r="Q248" s="149"/>
      <c r="R248" s="81" t="s">
        <v>63</v>
      </c>
      <c r="S248" s="147"/>
      <c r="T248" s="146"/>
      <c r="U248" s="146"/>
      <c r="V248" s="148"/>
    </row>
    <row r="249" spans="1:22" s="14" customFormat="1" ht="51" customHeight="1" x14ac:dyDescent="0.15">
      <c r="A249" s="143"/>
      <c r="B249" s="143"/>
      <c r="C249" s="144"/>
      <c r="D249" s="144"/>
      <c r="E249" s="143"/>
      <c r="F249" s="145"/>
      <c r="G249" s="145"/>
      <c r="H249" s="146"/>
      <c r="I249" s="146"/>
      <c r="J249" s="146"/>
      <c r="K249" s="145"/>
      <c r="L249" s="146"/>
      <c r="M249" s="146"/>
      <c r="N249" s="146"/>
      <c r="O249" s="146"/>
      <c r="P249" s="146"/>
      <c r="Q249" s="149"/>
      <c r="R249" s="81" t="s">
        <v>64</v>
      </c>
      <c r="S249" s="147"/>
      <c r="T249" s="146"/>
      <c r="U249" s="146"/>
      <c r="V249" s="148"/>
    </row>
    <row r="250" spans="1:22" s="14" customFormat="1" ht="33" customHeight="1" x14ac:dyDescent="0.15">
      <c r="A250" s="143"/>
      <c r="B250" s="143"/>
      <c r="C250" s="144"/>
      <c r="D250" s="144"/>
      <c r="E250" s="143"/>
      <c r="F250" s="145"/>
      <c r="G250" s="145"/>
      <c r="H250" s="146"/>
      <c r="I250" s="146"/>
      <c r="J250" s="146"/>
      <c r="K250" s="145"/>
      <c r="L250" s="146"/>
      <c r="M250" s="146"/>
      <c r="N250" s="146"/>
      <c r="O250" s="146"/>
      <c r="P250" s="146"/>
      <c r="Q250" s="149"/>
      <c r="R250" s="81" t="s">
        <v>68</v>
      </c>
      <c r="S250" s="147"/>
      <c r="T250" s="146"/>
      <c r="U250" s="146"/>
      <c r="V250" s="148"/>
    </row>
    <row r="251" spans="1:22" s="14" customFormat="1" ht="48" customHeight="1" x14ac:dyDescent="0.15">
      <c r="A251" s="143"/>
      <c r="B251" s="143"/>
      <c r="C251" s="144"/>
      <c r="D251" s="144"/>
      <c r="E251" s="143"/>
      <c r="F251" s="145"/>
      <c r="G251" s="145"/>
      <c r="H251" s="146"/>
      <c r="I251" s="146"/>
      <c r="J251" s="146"/>
      <c r="K251" s="145"/>
      <c r="L251" s="146"/>
      <c r="M251" s="146"/>
      <c r="N251" s="146"/>
      <c r="O251" s="146"/>
      <c r="P251" s="146"/>
      <c r="Q251" s="149"/>
      <c r="R251" s="81" t="s">
        <v>69</v>
      </c>
      <c r="S251" s="147"/>
      <c r="T251" s="146"/>
      <c r="U251" s="146"/>
      <c r="V251" s="148"/>
    </row>
    <row r="252" spans="1:22" s="14" customFormat="1" ht="48.75" customHeight="1" x14ac:dyDescent="0.15">
      <c r="A252" s="143"/>
      <c r="B252" s="143"/>
      <c r="C252" s="144"/>
      <c r="D252" s="144"/>
      <c r="E252" s="143"/>
      <c r="F252" s="145"/>
      <c r="G252" s="145"/>
      <c r="H252" s="146"/>
      <c r="I252" s="146"/>
      <c r="J252" s="146"/>
      <c r="K252" s="145"/>
      <c r="L252" s="146"/>
      <c r="M252" s="146"/>
      <c r="N252" s="146"/>
      <c r="O252" s="146"/>
      <c r="P252" s="146"/>
      <c r="Q252" s="149"/>
      <c r="R252" s="81" t="s">
        <v>70</v>
      </c>
      <c r="S252" s="147"/>
      <c r="T252" s="146"/>
      <c r="U252" s="146"/>
      <c r="V252" s="148"/>
    </row>
    <row r="253" spans="1:22" s="14" customFormat="1" ht="32.25" customHeight="1" x14ac:dyDescent="0.15">
      <c r="A253" s="143"/>
      <c r="B253" s="143"/>
      <c r="C253" s="144"/>
      <c r="D253" s="144"/>
      <c r="E253" s="143"/>
      <c r="F253" s="145"/>
      <c r="G253" s="145"/>
      <c r="H253" s="146"/>
      <c r="I253" s="146"/>
      <c r="J253" s="146"/>
      <c r="K253" s="145"/>
      <c r="L253" s="146"/>
      <c r="M253" s="146"/>
      <c r="N253" s="146"/>
      <c r="O253" s="146"/>
      <c r="P253" s="146"/>
      <c r="Q253" s="149"/>
      <c r="R253" s="81" t="s">
        <v>71</v>
      </c>
      <c r="S253" s="147"/>
      <c r="T253" s="146"/>
      <c r="U253" s="146"/>
      <c r="V253" s="148"/>
    </row>
    <row r="254" spans="1:22" s="14" customFormat="1" ht="51.75" customHeight="1" x14ac:dyDescent="0.15">
      <c r="A254" s="143"/>
      <c r="B254" s="143"/>
      <c r="C254" s="144"/>
      <c r="D254" s="144"/>
      <c r="E254" s="143"/>
      <c r="F254" s="145"/>
      <c r="G254" s="145"/>
      <c r="H254" s="146"/>
      <c r="I254" s="146"/>
      <c r="J254" s="146"/>
      <c r="K254" s="145"/>
      <c r="L254" s="146"/>
      <c r="M254" s="146"/>
      <c r="N254" s="146"/>
      <c r="O254" s="146"/>
      <c r="P254" s="146"/>
      <c r="Q254" s="149"/>
      <c r="R254" s="81" t="s">
        <v>72</v>
      </c>
      <c r="S254" s="147"/>
      <c r="T254" s="146"/>
      <c r="U254" s="146"/>
      <c r="V254" s="148"/>
    </row>
    <row r="255" spans="1:22" s="14" customFormat="1" ht="50.25" customHeight="1" x14ac:dyDescent="0.15">
      <c r="A255" s="143"/>
      <c r="B255" s="143"/>
      <c r="C255" s="144"/>
      <c r="D255" s="144"/>
      <c r="E255" s="143"/>
      <c r="F255" s="145"/>
      <c r="G255" s="145"/>
      <c r="H255" s="146"/>
      <c r="I255" s="146"/>
      <c r="J255" s="146"/>
      <c r="K255" s="145"/>
      <c r="L255" s="146"/>
      <c r="M255" s="146"/>
      <c r="N255" s="146"/>
      <c r="O255" s="146"/>
      <c r="P255" s="146"/>
      <c r="Q255" s="149"/>
      <c r="R255" s="81" t="s">
        <v>73</v>
      </c>
      <c r="S255" s="147"/>
      <c r="T255" s="146"/>
      <c r="U255" s="146"/>
      <c r="V255" s="148"/>
    </row>
    <row r="256" spans="1:22" s="14" customFormat="1" ht="36.75" customHeight="1" x14ac:dyDescent="0.15">
      <c r="A256" s="143" t="s">
        <v>32</v>
      </c>
      <c r="B256" s="143" t="s">
        <v>994</v>
      </c>
      <c r="C256" s="144">
        <v>1966</v>
      </c>
      <c r="D256" s="144"/>
      <c r="E256" s="143" t="s">
        <v>111</v>
      </c>
      <c r="F256" s="145">
        <v>4</v>
      </c>
      <c r="G256" s="145">
        <v>4</v>
      </c>
      <c r="H256" s="146">
        <v>2737.7</v>
      </c>
      <c r="I256" s="146">
        <v>2543.4</v>
      </c>
      <c r="J256" s="146">
        <v>2414.5</v>
      </c>
      <c r="K256" s="145">
        <v>128</v>
      </c>
      <c r="L256" s="146">
        <v>2296402.69</v>
      </c>
      <c r="M256" s="146">
        <v>0</v>
      </c>
      <c r="N256" s="146">
        <v>0</v>
      </c>
      <c r="O256" s="146">
        <v>0</v>
      </c>
      <c r="P256" s="146">
        <v>2296402.69</v>
      </c>
      <c r="Q256" s="146">
        <v>0</v>
      </c>
      <c r="R256" s="81" t="s">
        <v>71</v>
      </c>
      <c r="S256" s="147">
        <v>2</v>
      </c>
      <c r="T256" s="146">
        <v>902.89</v>
      </c>
      <c r="U256" s="146">
        <v>902.89</v>
      </c>
      <c r="V256" s="148">
        <v>46387</v>
      </c>
    </row>
    <row r="257" spans="1:22" s="14" customFormat="1" ht="50.25" customHeight="1" x14ac:dyDescent="0.15">
      <c r="A257" s="143"/>
      <c r="B257" s="143"/>
      <c r="C257" s="144"/>
      <c r="D257" s="144"/>
      <c r="E257" s="143"/>
      <c r="F257" s="145"/>
      <c r="G257" s="145"/>
      <c r="H257" s="146"/>
      <c r="I257" s="146"/>
      <c r="J257" s="146"/>
      <c r="K257" s="145"/>
      <c r="L257" s="146"/>
      <c r="M257" s="146"/>
      <c r="N257" s="146"/>
      <c r="O257" s="146"/>
      <c r="P257" s="146"/>
      <c r="Q257" s="146"/>
      <c r="R257" s="81" t="s">
        <v>73</v>
      </c>
      <c r="S257" s="147"/>
      <c r="T257" s="146"/>
      <c r="U257" s="146"/>
      <c r="V257" s="148"/>
    </row>
    <row r="258" spans="1:22" s="14" customFormat="1" ht="25.5" customHeight="1" x14ac:dyDescent="0.15">
      <c r="A258" s="143" t="s">
        <v>33</v>
      </c>
      <c r="B258" s="143" t="s">
        <v>995</v>
      </c>
      <c r="C258" s="144">
        <v>1976</v>
      </c>
      <c r="D258" s="144">
        <v>2010</v>
      </c>
      <c r="E258" s="143" t="s">
        <v>111</v>
      </c>
      <c r="F258" s="145">
        <v>3</v>
      </c>
      <c r="G258" s="145">
        <v>2</v>
      </c>
      <c r="H258" s="146">
        <v>1198.9000000000001</v>
      </c>
      <c r="I258" s="146">
        <v>1110.7</v>
      </c>
      <c r="J258" s="146">
        <v>1027.7</v>
      </c>
      <c r="K258" s="145">
        <v>59</v>
      </c>
      <c r="L258" s="146">
        <f>M258+N258+O258+P258+Q258</f>
        <v>10476489.460000001</v>
      </c>
      <c r="M258" s="146">
        <v>0</v>
      </c>
      <c r="N258" s="146">
        <v>0</v>
      </c>
      <c r="O258" s="146">
        <v>0</v>
      </c>
      <c r="P258" s="146">
        <v>10476489.460000001</v>
      </c>
      <c r="Q258" s="149">
        <v>0</v>
      </c>
      <c r="R258" s="81" t="s">
        <v>105</v>
      </c>
      <c r="S258" s="147">
        <v>3</v>
      </c>
      <c r="T258" s="146">
        <f>L258/I258</f>
        <v>9432.3304762762218</v>
      </c>
      <c r="U258" s="146">
        <f>T258</f>
        <v>9432.3304762762218</v>
      </c>
      <c r="V258" s="148">
        <v>46387</v>
      </c>
    </row>
    <row r="259" spans="1:22" s="14" customFormat="1" ht="35.25" customHeight="1" x14ac:dyDescent="0.15">
      <c r="A259" s="143"/>
      <c r="B259" s="143"/>
      <c r="C259" s="144"/>
      <c r="D259" s="144"/>
      <c r="E259" s="143"/>
      <c r="F259" s="145"/>
      <c r="G259" s="145"/>
      <c r="H259" s="146"/>
      <c r="I259" s="146"/>
      <c r="J259" s="146"/>
      <c r="K259" s="145"/>
      <c r="L259" s="146"/>
      <c r="M259" s="146"/>
      <c r="N259" s="146"/>
      <c r="O259" s="146"/>
      <c r="P259" s="146"/>
      <c r="Q259" s="149"/>
      <c r="R259" s="81" t="s">
        <v>106</v>
      </c>
      <c r="S259" s="147"/>
      <c r="T259" s="146"/>
      <c r="U259" s="146"/>
      <c r="V259" s="148"/>
    </row>
    <row r="260" spans="1:22" s="14" customFormat="1" ht="35.25" customHeight="1" x14ac:dyDescent="0.15">
      <c r="A260" s="143"/>
      <c r="B260" s="143"/>
      <c r="C260" s="144"/>
      <c r="D260" s="144"/>
      <c r="E260" s="143"/>
      <c r="F260" s="145"/>
      <c r="G260" s="145"/>
      <c r="H260" s="146"/>
      <c r="I260" s="146"/>
      <c r="J260" s="146"/>
      <c r="K260" s="145"/>
      <c r="L260" s="146"/>
      <c r="M260" s="146"/>
      <c r="N260" s="146"/>
      <c r="O260" s="146"/>
      <c r="P260" s="146"/>
      <c r="Q260" s="149"/>
      <c r="R260" s="81" t="s">
        <v>107</v>
      </c>
      <c r="S260" s="147"/>
      <c r="T260" s="146"/>
      <c r="U260" s="146"/>
      <c r="V260" s="148"/>
    </row>
    <row r="261" spans="1:22" s="14" customFormat="1" ht="31.5" customHeight="1" x14ac:dyDescent="0.15">
      <c r="A261" s="143" t="s">
        <v>34</v>
      </c>
      <c r="B261" s="143" t="s">
        <v>996</v>
      </c>
      <c r="C261" s="144">
        <v>1955</v>
      </c>
      <c r="D261" s="144"/>
      <c r="E261" s="143" t="s">
        <v>111</v>
      </c>
      <c r="F261" s="145">
        <v>3</v>
      </c>
      <c r="G261" s="145">
        <v>1</v>
      </c>
      <c r="H261" s="146">
        <v>828.5</v>
      </c>
      <c r="I261" s="146">
        <v>761.9</v>
      </c>
      <c r="J261" s="146">
        <v>760.79</v>
      </c>
      <c r="K261" s="145">
        <v>24</v>
      </c>
      <c r="L261" s="146">
        <f>M261+N261+O261+P261+Q261</f>
        <v>3172058.87</v>
      </c>
      <c r="M261" s="146">
        <v>0</v>
      </c>
      <c r="N261" s="146">
        <v>0</v>
      </c>
      <c r="O261" s="146">
        <v>0</v>
      </c>
      <c r="P261" s="146">
        <v>3172058.87</v>
      </c>
      <c r="Q261" s="146">
        <v>0</v>
      </c>
      <c r="R261" s="81" t="s">
        <v>74</v>
      </c>
      <c r="S261" s="147">
        <v>2</v>
      </c>
      <c r="T261" s="146">
        <f>L261/I261</f>
        <v>4163.3532878330489</v>
      </c>
      <c r="U261" s="146">
        <f>T261</f>
        <v>4163.3532878330489</v>
      </c>
      <c r="V261" s="148">
        <v>46387</v>
      </c>
    </row>
    <row r="262" spans="1:22" s="14" customFormat="1" ht="41.25" customHeight="1" x14ac:dyDescent="0.15">
      <c r="A262" s="143"/>
      <c r="B262" s="143"/>
      <c r="C262" s="144"/>
      <c r="D262" s="144"/>
      <c r="E262" s="143"/>
      <c r="F262" s="145"/>
      <c r="G262" s="145"/>
      <c r="H262" s="146"/>
      <c r="I262" s="146"/>
      <c r="J262" s="146"/>
      <c r="K262" s="145"/>
      <c r="L262" s="146"/>
      <c r="M262" s="146"/>
      <c r="N262" s="146"/>
      <c r="O262" s="146"/>
      <c r="P262" s="146"/>
      <c r="Q262" s="146"/>
      <c r="R262" s="81" t="s">
        <v>76</v>
      </c>
      <c r="S262" s="147"/>
      <c r="T262" s="146"/>
      <c r="U262" s="146"/>
      <c r="V262" s="148"/>
    </row>
    <row r="263" spans="1:22" s="14" customFormat="1" ht="33.75" customHeight="1" x14ac:dyDescent="0.15">
      <c r="A263" s="143" t="s">
        <v>35</v>
      </c>
      <c r="B263" s="143" t="s">
        <v>997</v>
      </c>
      <c r="C263" s="144">
        <v>1960</v>
      </c>
      <c r="D263" s="144">
        <v>2010</v>
      </c>
      <c r="E263" s="143" t="s">
        <v>111</v>
      </c>
      <c r="F263" s="145">
        <v>2</v>
      </c>
      <c r="G263" s="145">
        <v>1</v>
      </c>
      <c r="H263" s="146">
        <v>486.9</v>
      </c>
      <c r="I263" s="146">
        <v>435.7</v>
      </c>
      <c r="J263" s="146">
        <v>371.9</v>
      </c>
      <c r="K263" s="145">
        <v>17</v>
      </c>
      <c r="L263" s="146">
        <f>M263+N263+O263+P263+Q263</f>
        <v>3507968.37</v>
      </c>
      <c r="M263" s="146">
        <v>0</v>
      </c>
      <c r="N263" s="146">
        <v>0</v>
      </c>
      <c r="O263" s="146">
        <v>0</v>
      </c>
      <c r="P263" s="146">
        <v>3507968.37</v>
      </c>
      <c r="Q263" s="149">
        <v>0</v>
      </c>
      <c r="R263" s="81" t="s">
        <v>74</v>
      </c>
      <c r="S263" s="147">
        <v>3</v>
      </c>
      <c r="T263" s="146">
        <f>L263/I263</f>
        <v>8051.338925866422</v>
      </c>
      <c r="U263" s="146">
        <f>T263</f>
        <v>8051.338925866422</v>
      </c>
      <c r="V263" s="148">
        <v>46387</v>
      </c>
    </row>
    <row r="264" spans="1:22" s="14" customFormat="1" ht="40.5" customHeight="1" x14ac:dyDescent="0.15">
      <c r="A264" s="143"/>
      <c r="B264" s="143"/>
      <c r="C264" s="144"/>
      <c r="D264" s="144"/>
      <c r="E264" s="143"/>
      <c r="F264" s="145"/>
      <c r="G264" s="145"/>
      <c r="H264" s="146"/>
      <c r="I264" s="146"/>
      <c r="J264" s="146"/>
      <c r="K264" s="145"/>
      <c r="L264" s="146"/>
      <c r="M264" s="146"/>
      <c r="N264" s="146"/>
      <c r="O264" s="146"/>
      <c r="P264" s="146"/>
      <c r="Q264" s="149"/>
      <c r="R264" s="81" t="s">
        <v>75</v>
      </c>
      <c r="S264" s="147"/>
      <c r="T264" s="146"/>
      <c r="U264" s="146"/>
      <c r="V264" s="148"/>
    </row>
    <row r="265" spans="1:22" s="14" customFormat="1" ht="39" customHeight="1" x14ac:dyDescent="0.15">
      <c r="A265" s="143"/>
      <c r="B265" s="143"/>
      <c r="C265" s="144"/>
      <c r="D265" s="144"/>
      <c r="E265" s="143"/>
      <c r="F265" s="145"/>
      <c r="G265" s="145"/>
      <c r="H265" s="146"/>
      <c r="I265" s="146"/>
      <c r="J265" s="146"/>
      <c r="K265" s="145"/>
      <c r="L265" s="146"/>
      <c r="M265" s="146"/>
      <c r="N265" s="146"/>
      <c r="O265" s="146"/>
      <c r="P265" s="146"/>
      <c r="Q265" s="149"/>
      <c r="R265" s="81" t="s">
        <v>76</v>
      </c>
      <c r="S265" s="147"/>
      <c r="T265" s="146"/>
      <c r="U265" s="146"/>
      <c r="V265" s="148"/>
    </row>
    <row r="266" spans="1:22" s="14" customFormat="1" ht="24.75" customHeight="1" x14ac:dyDescent="0.15">
      <c r="A266" s="143">
        <v>7</v>
      </c>
      <c r="B266" s="143" t="s">
        <v>147</v>
      </c>
      <c r="C266" s="144">
        <v>1948</v>
      </c>
      <c r="D266" s="144"/>
      <c r="E266" s="143" t="s">
        <v>84</v>
      </c>
      <c r="F266" s="145">
        <v>1</v>
      </c>
      <c r="G266" s="145">
        <v>6</v>
      </c>
      <c r="H266" s="146">
        <v>178.6</v>
      </c>
      <c r="I266" s="146">
        <v>176.3</v>
      </c>
      <c r="J266" s="146">
        <v>176.3</v>
      </c>
      <c r="K266" s="145">
        <v>9</v>
      </c>
      <c r="L266" s="146">
        <f>M266+N266+O266+P266+Q266</f>
        <v>4845214.4400000004</v>
      </c>
      <c r="M266" s="146">
        <v>0</v>
      </c>
      <c r="N266" s="146">
        <v>0</v>
      </c>
      <c r="O266" s="146">
        <v>0</v>
      </c>
      <c r="P266" s="146">
        <v>4845214.4400000004</v>
      </c>
      <c r="Q266" s="149">
        <v>0</v>
      </c>
      <c r="R266" s="81" t="s">
        <v>85</v>
      </c>
      <c r="S266" s="147">
        <v>4</v>
      </c>
      <c r="T266" s="146">
        <f>L266/I266</f>
        <v>27482.781849120816</v>
      </c>
      <c r="U266" s="146">
        <f>T266</f>
        <v>27482.781849120816</v>
      </c>
      <c r="V266" s="148">
        <v>46387</v>
      </c>
    </row>
    <row r="267" spans="1:22" s="14" customFormat="1" ht="36" customHeight="1" x14ac:dyDescent="0.15">
      <c r="A267" s="143"/>
      <c r="B267" s="143"/>
      <c r="C267" s="144"/>
      <c r="D267" s="144"/>
      <c r="E267" s="143"/>
      <c r="F267" s="145"/>
      <c r="G267" s="145"/>
      <c r="H267" s="146"/>
      <c r="I267" s="146"/>
      <c r="J267" s="146"/>
      <c r="K267" s="145"/>
      <c r="L267" s="146"/>
      <c r="M267" s="146"/>
      <c r="N267" s="146"/>
      <c r="O267" s="146"/>
      <c r="P267" s="146"/>
      <c r="Q267" s="149"/>
      <c r="R267" s="81" t="s">
        <v>248</v>
      </c>
      <c r="S267" s="147"/>
      <c r="T267" s="146"/>
      <c r="U267" s="146"/>
      <c r="V267" s="148"/>
    </row>
    <row r="268" spans="1:22" s="14" customFormat="1" ht="42" customHeight="1" x14ac:dyDescent="0.15">
      <c r="A268" s="143"/>
      <c r="B268" s="143"/>
      <c r="C268" s="144"/>
      <c r="D268" s="144"/>
      <c r="E268" s="143"/>
      <c r="F268" s="145"/>
      <c r="G268" s="145"/>
      <c r="H268" s="146"/>
      <c r="I268" s="146"/>
      <c r="J268" s="146"/>
      <c r="K268" s="145"/>
      <c r="L268" s="146"/>
      <c r="M268" s="146"/>
      <c r="N268" s="146"/>
      <c r="O268" s="146"/>
      <c r="P268" s="146"/>
      <c r="Q268" s="149"/>
      <c r="R268" s="81" t="s">
        <v>86</v>
      </c>
      <c r="S268" s="147"/>
      <c r="T268" s="146"/>
      <c r="U268" s="146"/>
      <c r="V268" s="148"/>
    </row>
    <row r="269" spans="1:22" s="14" customFormat="1" ht="48.75" customHeight="1" x14ac:dyDescent="0.15">
      <c r="A269" s="143"/>
      <c r="B269" s="143"/>
      <c r="C269" s="144"/>
      <c r="D269" s="144"/>
      <c r="E269" s="143"/>
      <c r="F269" s="145"/>
      <c r="G269" s="145"/>
      <c r="H269" s="146"/>
      <c r="I269" s="146"/>
      <c r="J269" s="146"/>
      <c r="K269" s="145"/>
      <c r="L269" s="146"/>
      <c r="M269" s="146"/>
      <c r="N269" s="146"/>
      <c r="O269" s="146"/>
      <c r="P269" s="146"/>
      <c r="Q269" s="149"/>
      <c r="R269" s="81" t="s">
        <v>87</v>
      </c>
      <c r="S269" s="147"/>
      <c r="T269" s="146"/>
      <c r="U269" s="146"/>
      <c r="V269" s="148"/>
    </row>
    <row r="270" spans="1:22" s="14" customFormat="1" ht="30.75" customHeight="1" x14ac:dyDescent="0.15">
      <c r="A270" s="143">
        <v>8</v>
      </c>
      <c r="B270" s="143" t="s">
        <v>148</v>
      </c>
      <c r="C270" s="144">
        <v>1933</v>
      </c>
      <c r="D270" s="144"/>
      <c r="E270" s="143" t="s">
        <v>84</v>
      </c>
      <c r="F270" s="145">
        <v>1</v>
      </c>
      <c r="G270" s="145">
        <v>6</v>
      </c>
      <c r="H270" s="146">
        <v>218</v>
      </c>
      <c r="I270" s="146">
        <v>218</v>
      </c>
      <c r="J270" s="146">
        <v>179.8</v>
      </c>
      <c r="K270" s="145">
        <v>12</v>
      </c>
      <c r="L270" s="146">
        <f>M270+N270+O270+P270+Q270</f>
        <v>5992746.0700000003</v>
      </c>
      <c r="M270" s="146">
        <v>0</v>
      </c>
      <c r="N270" s="146">
        <v>0</v>
      </c>
      <c r="O270" s="146">
        <v>0</v>
      </c>
      <c r="P270" s="146">
        <v>5992746.0700000003</v>
      </c>
      <c r="Q270" s="149">
        <v>0</v>
      </c>
      <c r="R270" s="81" t="s">
        <v>85</v>
      </c>
      <c r="S270" s="147">
        <v>4</v>
      </c>
      <c r="T270" s="146">
        <f>L270/I270</f>
        <v>27489.660871559634</v>
      </c>
      <c r="U270" s="146">
        <f>T270</f>
        <v>27489.660871559634</v>
      </c>
      <c r="V270" s="148">
        <v>46387</v>
      </c>
    </row>
    <row r="271" spans="1:22" s="14" customFormat="1" ht="30.75" customHeight="1" x14ac:dyDescent="0.15">
      <c r="A271" s="143"/>
      <c r="B271" s="143"/>
      <c r="C271" s="144"/>
      <c r="D271" s="144"/>
      <c r="E271" s="143"/>
      <c r="F271" s="145"/>
      <c r="G271" s="145"/>
      <c r="H271" s="146"/>
      <c r="I271" s="146"/>
      <c r="J271" s="146"/>
      <c r="K271" s="145"/>
      <c r="L271" s="146"/>
      <c r="M271" s="146"/>
      <c r="N271" s="146"/>
      <c r="O271" s="146"/>
      <c r="P271" s="146"/>
      <c r="Q271" s="149"/>
      <c r="R271" s="81" t="s">
        <v>248</v>
      </c>
      <c r="S271" s="147"/>
      <c r="T271" s="146"/>
      <c r="U271" s="146"/>
      <c r="V271" s="148"/>
    </row>
    <row r="272" spans="1:22" s="14" customFormat="1" ht="32.25" customHeight="1" x14ac:dyDescent="0.15">
      <c r="A272" s="143"/>
      <c r="B272" s="143"/>
      <c r="C272" s="144"/>
      <c r="D272" s="144"/>
      <c r="E272" s="143"/>
      <c r="F272" s="145"/>
      <c r="G272" s="145"/>
      <c r="H272" s="146"/>
      <c r="I272" s="146"/>
      <c r="J272" s="146"/>
      <c r="K272" s="145"/>
      <c r="L272" s="146"/>
      <c r="M272" s="146"/>
      <c r="N272" s="146"/>
      <c r="O272" s="146"/>
      <c r="P272" s="146"/>
      <c r="Q272" s="149"/>
      <c r="R272" s="81" t="s">
        <v>86</v>
      </c>
      <c r="S272" s="147"/>
      <c r="T272" s="146"/>
      <c r="U272" s="146"/>
      <c r="V272" s="148"/>
    </row>
    <row r="273" spans="1:22" s="14" customFormat="1" ht="46.5" customHeight="1" x14ac:dyDescent="0.15">
      <c r="A273" s="143"/>
      <c r="B273" s="143"/>
      <c r="C273" s="144"/>
      <c r="D273" s="144"/>
      <c r="E273" s="143"/>
      <c r="F273" s="145"/>
      <c r="G273" s="145"/>
      <c r="H273" s="146"/>
      <c r="I273" s="146"/>
      <c r="J273" s="146"/>
      <c r="K273" s="145"/>
      <c r="L273" s="146"/>
      <c r="M273" s="146"/>
      <c r="N273" s="146"/>
      <c r="O273" s="146"/>
      <c r="P273" s="146"/>
      <c r="Q273" s="149"/>
      <c r="R273" s="81" t="s">
        <v>87</v>
      </c>
      <c r="S273" s="147"/>
      <c r="T273" s="146"/>
      <c r="U273" s="146"/>
      <c r="V273" s="148"/>
    </row>
    <row r="274" spans="1:22" s="14" customFormat="1" ht="22.5" customHeight="1" x14ac:dyDescent="0.15">
      <c r="A274" s="143" t="s">
        <v>38</v>
      </c>
      <c r="B274" s="143" t="s">
        <v>998</v>
      </c>
      <c r="C274" s="144">
        <v>1959</v>
      </c>
      <c r="D274" s="144">
        <v>2009</v>
      </c>
      <c r="E274" s="143" t="s">
        <v>111</v>
      </c>
      <c r="F274" s="145">
        <v>2</v>
      </c>
      <c r="G274" s="145">
        <v>2</v>
      </c>
      <c r="H274" s="146">
        <v>823.8</v>
      </c>
      <c r="I274" s="146">
        <v>771.7</v>
      </c>
      <c r="J274" s="146">
        <v>717.8</v>
      </c>
      <c r="K274" s="145">
        <v>34</v>
      </c>
      <c r="L274" s="146">
        <v>4533875.53</v>
      </c>
      <c r="M274" s="146">
        <v>0</v>
      </c>
      <c r="N274" s="146">
        <v>0</v>
      </c>
      <c r="O274" s="146">
        <v>0</v>
      </c>
      <c r="P274" s="146">
        <v>4533875.53</v>
      </c>
      <c r="Q274" s="149">
        <v>0</v>
      </c>
      <c r="R274" s="81" t="s">
        <v>105</v>
      </c>
      <c r="S274" s="147">
        <v>3</v>
      </c>
      <c r="T274" s="146">
        <v>5875.18</v>
      </c>
      <c r="U274" s="146">
        <v>5875.18</v>
      </c>
      <c r="V274" s="148">
        <v>46387</v>
      </c>
    </row>
    <row r="275" spans="1:22" s="14" customFormat="1" ht="33" customHeight="1" x14ac:dyDescent="0.15">
      <c r="A275" s="143"/>
      <c r="B275" s="143"/>
      <c r="C275" s="144"/>
      <c r="D275" s="144"/>
      <c r="E275" s="143"/>
      <c r="F275" s="145"/>
      <c r="G275" s="145"/>
      <c r="H275" s="146"/>
      <c r="I275" s="146"/>
      <c r="J275" s="146"/>
      <c r="K275" s="145"/>
      <c r="L275" s="146"/>
      <c r="M275" s="146"/>
      <c r="N275" s="146"/>
      <c r="O275" s="146"/>
      <c r="P275" s="146"/>
      <c r="Q275" s="149"/>
      <c r="R275" s="81" t="s">
        <v>106</v>
      </c>
      <c r="S275" s="147"/>
      <c r="T275" s="146"/>
      <c r="U275" s="146"/>
      <c r="V275" s="148"/>
    </row>
    <row r="276" spans="1:22" s="14" customFormat="1" ht="40.5" customHeight="1" x14ac:dyDescent="0.15">
      <c r="A276" s="143"/>
      <c r="B276" s="143"/>
      <c r="C276" s="144"/>
      <c r="D276" s="144"/>
      <c r="E276" s="143"/>
      <c r="F276" s="145"/>
      <c r="G276" s="145"/>
      <c r="H276" s="146"/>
      <c r="I276" s="146"/>
      <c r="J276" s="146"/>
      <c r="K276" s="145"/>
      <c r="L276" s="146"/>
      <c r="M276" s="146"/>
      <c r="N276" s="146"/>
      <c r="O276" s="146"/>
      <c r="P276" s="146"/>
      <c r="Q276" s="149"/>
      <c r="R276" s="81" t="s">
        <v>107</v>
      </c>
      <c r="S276" s="147"/>
      <c r="T276" s="146"/>
      <c r="U276" s="146"/>
      <c r="V276" s="148"/>
    </row>
    <row r="277" spans="1:22" s="14" customFormat="1" ht="31.5" customHeight="1" x14ac:dyDescent="0.15">
      <c r="A277" s="143" t="s">
        <v>39</v>
      </c>
      <c r="B277" s="143" t="s">
        <v>999</v>
      </c>
      <c r="C277" s="144">
        <v>1959</v>
      </c>
      <c r="D277" s="144">
        <v>2010</v>
      </c>
      <c r="E277" s="143" t="s">
        <v>111</v>
      </c>
      <c r="F277" s="145">
        <v>4</v>
      </c>
      <c r="G277" s="145">
        <v>4</v>
      </c>
      <c r="H277" s="146">
        <v>2311.4</v>
      </c>
      <c r="I277" s="146">
        <v>2120.8000000000002</v>
      </c>
      <c r="J277" s="146">
        <v>2004.63</v>
      </c>
      <c r="K277" s="145">
        <v>116</v>
      </c>
      <c r="L277" s="146">
        <v>24656902.879999999</v>
      </c>
      <c r="M277" s="146">
        <v>0</v>
      </c>
      <c r="N277" s="146">
        <v>0</v>
      </c>
      <c r="O277" s="146">
        <v>0</v>
      </c>
      <c r="P277" s="146">
        <v>24656902.879999999</v>
      </c>
      <c r="Q277" s="149">
        <v>0</v>
      </c>
      <c r="R277" s="81" t="s">
        <v>105</v>
      </c>
      <c r="S277" s="147">
        <v>3</v>
      </c>
      <c r="T277" s="146">
        <v>11626.23</v>
      </c>
      <c r="U277" s="146">
        <v>11626.23</v>
      </c>
      <c r="V277" s="148">
        <v>46387</v>
      </c>
    </row>
    <row r="278" spans="1:22" s="14" customFormat="1" ht="35.25" customHeight="1" x14ac:dyDescent="0.15">
      <c r="A278" s="143"/>
      <c r="B278" s="143"/>
      <c r="C278" s="144"/>
      <c r="D278" s="144"/>
      <c r="E278" s="143"/>
      <c r="F278" s="145"/>
      <c r="G278" s="145"/>
      <c r="H278" s="146"/>
      <c r="I278" s="146"/>
      <c r="J278" s="146"/>
      <c r="K278" s="145"/>
      <c r="L278" s="146"/>
      <c r="M278" s="146"/>
      <c r="N278" s="146"/>
      <c r="O278" s="146"/>
      <c r="P278" s="146"/>
      <c r="Q278" s="149"/>
      <c r="R278" s="81" t="s">
        <v>106</v>
      </c>
      <c r="S278" s="147"/>
      <c r="T278" s="146"/>
      <c r="U278" s="146"/>
      <c r="V278" s="148"/>
    </row>
    <row r="279" spans="1:22" s="14" customFormat="1" ht="36.75" customHeight="1" x14ac:dyDescent="0.15">
      <c r="A279" s="143"/>
      <c r="B279" s="143"/>
      <c r="C279" s="144"/>
      <c r="D279" s="144"/>
      <c r="E279" s="143"/>
      <c r="F279" s="145"/>
      <c r="G279" s="145"/>
      <c r="H279" s="146"/>
      <c r="I279" s="146"/>
      <c r="J279" s="146"/>
      <c r="K279" s="145"/>
      <c r="L279" s="146"/>
      <c r="M279" s="146"/>
      <c r="N279" s="146"/>
      <c r="O279" s="146"/>
      <c r="P279" s="146"/>
      <c r="Q279" s="149"/>
      <c r="R279" s="81" t="s">
        <v>107</v>
      </c>
      <c r="S279" s="147"/>
      <c r="T279" s="146"/>
      <c r="U279" s="146"/>
      <c r="V279" s="148"/>
    </row>
    <row r="280" spans="1:22" s="14" customFormat="1" ht="32.25" customHeight="1" x14ac:dyDescent="0.15">
      <c r="A280" s="143">
        <v>11</v>
      </c>
      <c r="B280" s="143" t="s">
        <v>149</v>
      </c>
      <c r="C280" s="144">
        <v>1959</v>
      </c>
      <c r="D280" s="144"/>
      <c r="E280" s="143" t="s">
        <v>84</v>
      </c>
      <c r="F280" s="145">
        <v>2</v>
      </c>
      <c r="G280" s="145">
        <v>1</v>
      </c>
      <c r="H280" s="146">
        <v>437.9</v>
      </c>
      <c r="I280" s="146">
        <v>403.5</v>
      </c>
      <c r="J280" s="146">
        <v>249.7</v>
      </c>
      <c r="K280" s="145">
        <v>49</v>
      </c>
      <c r="L280" s="146">
        <f>M280+N280+O280+P280+Q280</f>
        <v>6493202.1100000003</v>
      </c>
      <c r="M280" s="146">
        <v>0</v>
      </c>
      <c r="N280" s="146">
        <v>0</v>
      </c>
      <c r="O280" s="146">
        <v>0</v>
      </c>
      <c r="P280" s="146">
        <v>6493202.1100000003</v>
      </c>
      <c r="Q280" s="149">
        <v>0</v>
      </c>
      <c r="R280" s="81" t="s">
        <v>85</v>
      </c>
      <c r="S280" s="147">
        <v>4</v>
      </c>
      <c r="T280" s="146">
        <f>L280/I280</f>
        <v>16092.1985377943</v>
      </c>
      <c r="U280" s="146">
        <f>T280</f>
        <v>16092.1985377943</v>
      </c>
      <c r="V280" s="148">
        <v>46387</v>
      </c>
    </row>
    <row r="281" spans="1:22" s="14" customFormat="1" ht="41.25" customHeight="1" x14ac:dyDescent="0.15">
      <c r="A281" s="143"/>
      <c r="B281" s="143"/>
      <c r="C281" s="144"/>
      <c r="D281" s="144"/>
      <c r="E281" s="143"/>
      <c r="F281" s="145"/>
      <c r="G281" s="145"/>
      <c r="H281" s="146"/>
      <c r="I281" s="146"/>
      <c r="J281" s="146"/>
      <c r="K281" s="145"/>
      <c r="L281" s="146"/>
      <c r="M281" s="146"/>
      <c r="N281" s="146"/>
      <c r="O281" s="146"/>
      <c r="P281" s="146"/>
      <c r="Q281" s="149"/>
      <c r="R281" s="81" t="s">
        <v>248</v>
      </c>
      <c r="S281" s="147"/>
      <c r="T281" s="146"/>
      <c r="U281" s="146"/>
      <c r="V281" s="148"/>
    </row>
    <row r="282" spans="1:22" s="14" customFormat="1" ht="39" customHeight="1" x14ac:dyDescent="0.15">
      <c r="A282" s="143"/>
      <c r="B282" s="143"/>
      <c r="C282" s="144"/>
      <c r="D282" s="144"/>
      <c r="E282" s="143"/>
      <c r="F282" s="145"/>
      <c r="G282" s="145"/>
      <c r="H282" s="146"/>
      <c r="I282" s="146"/>
      <c r="J282" s="146"/>
      <c r="K282" s="145"/>
      <c r="L282" s="146"/>
      <c r="M282" s="146"/>
      <c r="N282" s="146"/>
      <c r="O282" s="146"/>
      <c r="P282" s="146"/>
      <c r="Q282" s="149"/>
      <c r="R282" s="81" t="s">
        <v>86</v>
      </c>
      <c r="S282" s="147"/>
      <c r="T282" s="146"/>
      <c r="U282" s="146"/>
      <c r="V282" s="148"/>
    </row>
    <row r="283" spans="1:22" s="14" customFormat="1" ht="56.25" customHeight="1" x14ac:dyDescent="0.15">
      <c r="A283" s="143"/>
      <c r="B283" s="143"/>
      <c r="C283" s="144"/>
      <c r="D283" s="144"/>
      <c r="E283" s="143"/>
      <c r="F283" s="145"/>
      <c r="G283" s="145"/>
      <c r="H283" s="146"/>
      <c r="I283" s="146"/>
      <c r="J283" s="146"/>
      <c r="K283" s="145"/>
      <c r="L283" s="146"/>
      <c r="M283" s="146"/>
      <c r="N283" s="146"/>
      <c r="O283" s="146"/>
      <c r="P283" s="146"/>
      <c r="Q283" s="149"/>
      <c r="R283" s="81" t="s">
        <v>87</v>
      </c>
      <c r="S283" s="147"/>
      <c r="T283" s="146"/>
      <c r="U283" s="146"/>
      <c r="V283" s="148"/>
    </row>
    <row r="284" spans="1:22" s="89" customFormat="1" ht="27.75" customHeight="1" x14ac:dyDescent="0.15">
      <c r="A284" s="138" t="s">
        <v>41</v>
      </c>
      <c r="B284" s="138" t="s">
        <v>863</v>
      </c>
      <c r="C284" s="139">
        <v>1971</v>
      </c>
      <c r="D284" s="139"/>
      <c r="E284" s="138" t="s">
        <v>84</v>
      </c>
      <c r="F284" s="132">
        <v>2</v>
      </c>
      <c r="G284" s="132">
        <v>3</v>
      </c>
      <c r="H284" s="133">
        <v>594.4</v>
      </c>
      <c r="I284" s="133">
        <v>531.13</v>
      </c>
      <c r="J284" s="133">
        <v>425.23</v>
      </c>
      <c r="K284" s="132">
        <v>31</v>
      </c>
      <c r="L284" s="133">
        <v>2936647.46</v>
      </c>
      <c r="M284" s="133">
        <v>0</v>
      </c>
      <c r="N284" s="133">
        <v>0</v>
      </c>
      <c r="O284" s="133">
        <v>0</v>
      </c>
      <c r="P284" s="133">
        <v>2936647.46</v>
      </c>
      <c r="Q284" s="133">
        <v>0</v>
      </c>
      <c r="R284" s="66" t="s">
        <v>74</v>
      </c>
      <c r="S284" s="134">
        <v>3</v>
      </c>
      <c r="T284" s="133">
        <v>5529.06</v>
      </c>
      <c r="U284" s="133">
        <v>5529.06</v>
      </c>
      <c r="V284" s="136">
        <v>46387</v>
      </c>
    </row>
    <row r="285" spans="1:22" s="89" customFormat="1" ht="33.75" customHeight="1" x14ac:dyDescent="0.15">
      <c r="A285" s="138"/>
      <c r="B285" s="138"/>
      <c r="C285" s="139"/>
      <c r="D285" s="139"/>
      <c r="E285" s="138"/>
      <c r="F285" s="132"/>
      <c r="G285" s="132"/>
      <c r="H285" s="133"/>
      <c r="I285" s="133"/>
      <c r="J285" s="133"/>
      <c r="K285" s="132"/>
      <c r="L285" s="133"/>
      <c r="M285" s="133"/>
      <c r="N285" s="133"/>
      <c r="O285" s="133"/>
      <c r="P285" s="133"/>
      <c r="Q285" s="133"/>
      <c r="R285" s="66" t="s">
        <v>75</v>
      </c>
      <c r="S285" s="135"/>
      <c r="T285" s="133"/>
      <c r="U285" s="133"/>
      <c r="V285" s="136"/>
    </row>
    <row r="286" spans="1:22" s="89" customFormat="1" ht="37.5" customHeight="1" x14ac:dyDescent="0.15">
      <c r="A286" s="138"/>
      <c r="B286" s="138"/>
      <c r="C286" s="139"/>
      <c r="D286" s="139"/>
      <c r="E286" s="138"/>
      <c r="F286" s="132"/>
      <c r="G286" s="132"/>
      <c r="H286" s="133"/>
      <c r="I286" s="133"/>
      <c r="J286" s="133"/>
      <c r="K286" s="132"/>
      <c r="L286" s="133"/>
      <c r="M286" s="133"/>
      <c r="N286" s="133"/>
      <c r="O286" s="133"/>
      <c r="P286" s="133"/>
      <c r="Q286" s="133"/>
      <c r="R286" s="66" t="s">
        <v>76</v>
      </c>
      <c r="S286" s="135"/>
      <c r="T286" s="133"/>
      <c r="U286" s="133"/>
      <c r="V286" s="136"/>
    </row>
    <row r="287" spans="1:22" s="14" customFormat="1" ht="22.5" customHeight="1" x14ac:dyDescent="0.15">
      <c r="A287" s="143">
        <v>13</v>
      </c>
      <c r="B287" s="143" t="s">
        <v>150</v>
      </c>
      <c r="C287" s="144">
        <v>1942</v>
      </c>
      <c r="D287" s="144">
        <v>1942</v>
      </c>
      <c r="E287" s="143" t="s">
        <v>84</v>
      </c>
      <c r="F287" s="145">
        <v>2</v>
      </c>
      <c r="G287" s="145">
        <v>2</v>
      </c>
      <c r="H287" s="146">
        <v>594.4</v>
      </c>
      <c r="I287" s="146">
        <v>511.1</v>
      </c>
      <c r="J287" s="146">
        <v>266.5</v>
      </c>
      <c r="K287" s="145">
        <v>23</v>
      </c>
      <c r="L287" s="146">
        <f>M287+N287+O287+P287+Q287</f>
        <v>8052083.3600000003</v>
      </c>
      <c r="M287" s="146">
        <v>0</v>
      </c>
      <c r="N287" s="146">
        <v>0</v>
      </c>
      <c r="O287" s="146">
        <v>0</v>
      </c>
      <c r="P287" s="146">
        <v>8052083.3600000003</v>
      </c>
      <c r="Q287" s="149">
        <v>0</v>
      </c>
      <c r="R287" s="81" t="s">
        <v>85</v>
      </c>
      <c r="S287" s="147">
        <v>4</v>
      </c>
      <c r="T287" s="146">
        <f>L287/I287</f>
        <v>15754.418626491881</v>
      </c>
      <c r="U287" s="146">
        <f>T287</f>
        <v>15754.418626491881</v>
      </c>
      <c r="V287" s="148">
        <v>46387</v>
      </c>
    </row>
    <row r="288" spans="1:22" s="14" customFormat="1" ht="36" customHeight="1" x14ac:dyDescent="0.15">
      <c r="A288" s="143"/>
      <c r="B288" s="143"/>
      <c r="C288" s="144"/>
      <c r="D288" s="144"/>
      <c r="E288" s="143"/>
      <c r="F288" s="145"/>
      <c r="G288" s="145"/>
      <c r="H288" s="146"/>
      <c r="I288" s="146"/>
      <c r="J288" s="146"/>
      <c r="K288" s="145"/>
      <c r="L288" s="146"/>
      <c r="M288" s="146"/>
      <c r="N288" s="146"/>
      <c r="O288" s="146"/>
      <c r="P288" s="146"/>
      <c r="Q288" s="149"/>
      <c r="R288" s="81" t="s">
        <v>248</v>
      </c>
      <c r="S288" s="147"/>
      <c r="T288" s="146"/>
      <c r="U288" s="146"/>
      <c r="V288" s="148"/>
    </row>
    <row r="289" spans="1:22" s="14" customFormat="1" ht="36.75" customHeight="1" x14ac:dyDescent="0.15">
      <c r="A289" s="143"/>
      <c r="B289" s="143"/>
      <c r="C289" s="144"/>
      <c r="D289" s="144"/>
      <c r="E289" s="143"/>
      <c r="F289" s="145"/>
      <c r="G289" s="145"/>
      <c r="H289" s="146"/>
      <c r="I289" s="146"/>
      <c r="J289" s="146"/>
      <c r="K289" s="145"/>
      <c r="L289" s="146"/>
      <c r="M289" s="146"/>
      <c r="N289" s="146"/>
      <c r="O289" s="146"/>
      <c r="P289" s="146"/>
      <c r="Q289" s="149"/>
      <c r="R289" s="81" t="s">
        <v>86</v>
      </c>
      <c r="S289" s="147"/>
      <c r="T289" s="146"/>
      <c r="U289" s="146"/>
      <c r="V289" s="148"/>
    </row>
    <row r="290" spans="1:22" s="14" customFormat="1" ht="51" customHeight="1" x14ac:dyDescent="0.15">
      <c r="A290" s="143"/>
      <c r="B290" s="143"/>
      <c r="C290" s="144"/>
      <c r="D290" s="144"/>
      <c r="E290" s="143"/>
      <c r="F290" s="145"/>
      <c r="G290" s="145"/>
      <c r="H290" s="146"/>
      <c r="I290" s="146"/>
      <c r="J290" s="146"/>
      <c r="K290" s="145"/>
      <c r="L290" s="146"/>
      <c r="M290" s="146"/>
      <c r="N290" s="146"/>
      <c r="O290" s="146"/>
      <c r="P290" s="146"/>
      <c r="Q290" s="149"/>
      <c r="R290" s="81" t="s">
        <v>87</v>
      </c>
      <c r="S290" s="147"/>
      <c r="T290" s="146"/>
      <c r="U290" s="146"/>
      <c r="V290" s="148"/>
    </row>
    <row r="291" spans="1:22" s="14" customFormat="1" ht="26.25" customHeight="1" x14ac:dyDescent="0.15">
      <c r="A291" s="143">
        <v>14</v>
      </c>
      <c r="B291" s="143" t="s">
        <v>151</v>
      </c>
      <c r="C291" s="144">
        <v>1955</v>
      </c>
      <c r="D291" s="144"/>
      <c r="E291" s="143" t="s">
        <v>84</v>
      </c>
      <c r="F291" s="145">
        <v>2</v>
      </c>
      <c r="G291" s="145">
        <v>2</v>
      </c>
      <c r="H291" s="146">
        <v>479.6</v>
      </c>
      <c r="I291" s="146">
        <v>431.52</v>
      </c>
      <c r="J291" s="146">
        <v>396.92</v>
      </c>
      <c r="K291" s="145">
        <v>21</v>
      </c>
      <c r="L291" s="146">
        <f>M291+N291+O291+P291+Q291</f>
        <v>6831594.2300000004</v>
      </c>
      <c r="M291" s="146">
        <v>0</v>
      </c>
      <c r="N291" s="146">
        <v>0</v>
      </c>
      <c r="O291" s="146">
        <v>0</v>
      </c>
      <c r="P291" s="146">
        <v>6831594.2300000004</v>
      </c>
      <c r="Q291" s="149">
        <v>0</v>
      </c>
      <c r="R291" s="81" t="s">
        <v>85</v>
      </c>
      <c r="S291" s="147">
        <v>4</v>
      </c>
      <c r="T291" s="146">
        <f>L291/I291</f>
        <v>15831.46605024101</v>
      </c>
      <c r="U291" s="146">
        <f>T291</f>
        <v>15831.46605024101</v>
      </c>
      <c r="V291" s="148">
        <v>46387</v>
      </c>
    </row>
    <row r="292" spans="1:22" s="14" customFormat="1" ht="39.75" customHeight="1" x14ac:dyDescent="0.15">
      <c r="A292" s="143"/>
      <c r="B292" s="143"/>
      <c r="C292" s="144"/>
      <c r="D292" s="144"/>
      <c r="E292" s="143"/>
      <c r="F292" s="145"/>
      <c r="G292" s="145"/>
      <c r="H292" s="146"/>
      <c r="I292" s="146"/>
      <c r="J292" s="146"/>
      <c r="K292" s="145"/>
      <c r="L292" s="146"/>
      <c r="M292" s="146"/>
      <c r="N292" s="146"/>
      <c r="O292" s="146"/>
      <c r="P292" s="146"/>
      <c r="Q292" s="149"/>
      <c r="R292" s="81" t="s">
        <v>248</v>
      </c>
      <c r="S292" s="147"/>
      <c r="T292" s="146"/>
      <c r="U292" s="146"/>
      <c r="V292" s="148"/>
    </row>
    <row r="293" spans="1:22" s="14" customFormat="1" ht="38.25" customHeight="1" x14ac:dyDescent="0.15">
      <c r="A293" s="143"/>
      <c r="B293" s="143"/>
      <c r="C293" s="144"/>
      <c r="D293" s="144"/>
      <c r="E293" s="143"/>
      <c r="F293" s="145"/>
      <c r="G293" s="145"/>
      <c r="H293" s="146"/>
      <c r="I293" s="146"/>
      <c r="J293" s="146"/>
      <c r="K293" s="145"/>
      <c r="L293" s="146"/>
      <c r="M293" s="146"/>
      <c r="N293" s="146"/>
      <c r="O293" s="146"/>
      <c r="P293" s="146"/>
      <c r="Q293" s="149"/>
      <c r="R293" s="81" t="s">
        <v>86</v>
      </c>
      <c r="S293" s="147"/>
      <c r="T293" s="146"/>
      <c r="U293" s="146"/>
      <c r="V293" s="148"/>
    </row>
    <row r="294" spans="1:22" s="14" customFormat="1" ht="55.5" customHeight="1" x14ac:dyDescent="0.15">
      <c r="A294" s="143"/>
      <c r="B294" s="143"/>
      <c r="C294" s="144"/>
      <c r="D294" s="144"/>
      <c r="E294" s="143"/>
      <c r="F294" s="145"/>
      <c r="G294" s="145"/>
      <c r="H294" s="146"/>
      <c r="I294" s="146"/>
      <c r="J294" s="146"/>
      <c r="K294" s="145"/>
      <c r="L294" s="146"/>
      <c r="M294" s="146"/>
      <c r="N294" s="146"/>
      <c r="O294" s="146"/>
      <c r="P294" s="146"/>
      <c r="Q294" s="149"/>
      <c r="R294" s="81" t="s">
        <v>87</v>
      </c>
      <c r="S294" s="147"/>
      <c r="T294" s="146"/>
      <c r="U294" s="146"/>
      <c r="V294" s="148"/>
    </row>
    <row r="295" spans="1:22" s="16" customFormat="1" ht="45.75" customHeight="1" x14ac:dyDescent="0.15">
      <c r="A295" s="151" t="s">
        <v>1467</v>
      </c>
      <c r="B295" s="151"/>
      <c r="C295" s="82" t="s">
        <v>80</v>
      </c>
      <c r="D295" s="82" t="s">
        <v>80</v>
      </c>
      <c r="E295" s="82" t="s">
        <v>80</v>
      </c>
      <c r="F295" s="82" t="s">
        <v>80</v>
      </c>
      <c r="G295" s="82" t="s">
        <v>80</v>
      </c>
      <c r="H295" s="83">
        <f t="shared" ref="H295:Q295" si="32">SUM(H242:H294)</f>
        <v>13062.699999999997</v>
      </c>
      <c r="I295" s="83">
        <f t="shared" si="32"/>
        <v>12015.05</v>
      </c>
      <c r="J295" s="83">
        <f t="shared" si="32"/>
        <v>10909.070000000002</v>
      </c>
      <c r="K295" s="84">
        <f t="shared" si="32"/>
        <v>599</v>
      </c>
      <c r="L295" s="83">
        <f t="shared" si="32"/>
        <v>101027284.95</v>
      </c>
      <c r="M295" s="83">
        <f t="shared" si="32"/>
        <v>0</v>
      </c>
      <c r="N295" s="83">
        <f t="shared" si="32"/>
        <v>0</v>
      </c>
      <c r="O295" s="83">
        <f t="shared" si="32"/>
        <v>0</v>
      </c>
      <c r="P295" s="83">
        <f t="shared" si="32"/>
        <v>101027284.95</v>
      </c>
      <c r="Q295" s="83">
        <f t="shared" si="32"/>
        <v>0</v>
      </c>
      <c r="R295" s="83" t="s">
        <v>80</v>
      </c>
      <c r="S295" s="84">
        <f>SUM(S242:S294)</f>
        <v>53</v>
      </c>
      <c r="T295" s="82" t="s">
        <v>80</v>
      </c>
      <c r="U295" s="82" t="s">
        <v>80</v>
      </c>
      <c r="V295" s="82" t="s">
        <v>80</v>
      </c>
    </row>
    <row r="296" spans="1:22" s="14" customFormat="1" ht="33" customHeight="1" x14ac:dyDescent="0.15">
      <c r="A296" s="150" t="s">
        <v>152</v>
      </c>
      <c r="B296" s="150"/>
      <c r="C296" s="150"/>
      <c r="D296" s="150"/>
      <c r="E296" s="150"/>
      <c r="F296" s="150"/>
      <c r="G296" s="150"/>
      <c r="H296" s="150"/>
      <c r="I296" s="150"/>
      <c r="J296" s="150"/>
      <c r="K296" s="150"/>
      <c r="L296" s="150"/>
      <c r="M296" s="150"/>
      <c r="N296" s="150"/>
      <c r="O296" s="150"/>
      <c r="P296" s="150"/>
      <c r="Q296" s="150"/>
      <c r="R296" s="150"/>
      <c r="S296" s="150"/>
      <c r="T296" s="150"/>
      <c r="U296" s="150"/>
      <c r="V296" s="150"/>
    </row>
    <row r="297" spans="1:22" s="14" customFormat="1" ht="23.25" customHeight="1" x14ac:dyDescent="0.15">
      <c r="A297" s="143" t="s">
        <v>30</v>
      </c>
      <c r="B297" s="143" t="s">
        <v>153</v>
      </c>
      <c r="C297" s="144">
        <v>1970</v>
      </c>
      <c r="D297" s="144"/>
      <c r="E297" s="143" t="s">
        <v>111</v>
      </c>
      <c r="F297" s="145">
        <v>5</v>
      </c>
      <c r="G297" s="145">
        <v>4</v>
      </c>
      <c r="H297" s="146">
        <v>3980</v>
      </c>
      <c r="I297" s="146">
        <v>3449.3</v>
      </c>
      <c r="J297" s="146">
        <v>3236.02</v>
      </c>
      <c r="K297" s="145">
        <v>146</v>
      </c>
      <c r="L297" s="146">
        <v>8939397.2799999993</v>
      </c>
      <c r="M297" s="146">
        <v>0</v>
      </c>
      <c r="N297" s="146">
        <v>0</v>
      </c>
      <c r="O297" s="146">
        <v>0</v>
      </c>
      <c r="P297" s="146">
        <v>8939397.2799999993</v>
      </c>
      <c r="Q297" s="149">
        <v>0</v>
      </c>
      <c r="R297" s="81" t="s">
        <v>74</v>
      </c>
      <c r="S297" s="147">
        <v>3</v>
      </c>
      <c r="T297" s="146">
        <v>2591.66</v>
      </c>
      <c r="U297" s="146">
        <v>2591.66</v>
      </c>
      <c r="V297" s="148">
        <v>46387</v>
      </c>
    </row>
    <row r="298" spans="1:22" s="14" customFormat="1" ht="39" customHeight="1" x14ac:dyDescent="0.15">
      <c r="A298" s="143"/>
      <c r="B298" s="143"/>
      <c r="C298" s="144"/>
      <c r="D298" s="144"/>
      <c r="E298" s="143"/>
      <c r="F298" s="145"/>
      <c r="G298" s="145"/>
      <c r="H298" s="146"/>
      <c r="I298" s="146"/>
      <c r="J298" s="146"/>
      <c r="K298" s="145"/>
      <c r="L298" s="146"/>
      <c r="M298" s="146"/>
      <c r="N298" s="146"/>
      <c r="O298" s="146"/>
      <c r="P298" s="146"/>
      <c r="Q298" s="149"/>
      <c r="R298" s="81" t="s">
        <v>75</v>
      </c>
      <c r="S298" s="147"/>
      <c r="T298" s="146"/>
      <c r="U298" s="146"/>
      <c r="V298" s="148"/>
    </row>
    <row r="299" spans="1:22" s="14" customFormat="1" ht="31.5" customHeight="1" x14ac:dyDescent="0.15">
      <c r="A299" s="143"/>
      <c r="B299" s="143"/>
      <c r="C299" s="144"/>
      <c r="D299" s="144"/>
      <c r="E299" s="143"/>
      <c r="F299" s="145"/>
      <c r="G299" s="145"/>
      <c r="H299" s="146"/>
      <c r="I299" s="146"/>
      <c r="J299" s="146"/>
      <c r="K299" s="145"/>
      <c r="L299" s="146"/>
      <c r="M299" s="146"/>
      <c r="N299" s="146"/>
      <c r="O299" s="146"/>
      <c r="P299" s="146"/>
      <c r="Q299" s="149"/>
      <c r="R299" s="81" t="s">
        <v>76</v>
      </c>
      <c r="S299" s="147"/>
      <c r="T299" s="146"/>
      <c r="U299" s="146"/>
      <c r="V299" s="148"/>
    </row>
    <row r="300" spans="1:22" s="14" customFormat="1" ht="29.25" customHeight="1" x14ac:dyDescent="0.15">
      <c r="A300" s="143">
        <v>2</v>
      </c>
      <c r="B300" s="143" t="s">
        <v>154</v>
      </c>
      <c r="C300" s="144">
        <v>1974</v>
      </c>
      <c r="D300" s="144">
        <v>1994</v>
      </c>
      <c r="E300" s="143" t="s">
        <v>111</v>
      </c>
      <c r="F300" s="145">
        <v>5</v>
      </c>
      <c r="G300" s="145">
        <v>6</v>
      </c>
      <c r="H300" s="146">
        <v>4878.8999999999996</v>
      </c>
      <c r="I300" s="146">
        <v>4435.2</v>
      </c>
      <c r="J300" s="146">
        <v>4042.61</v>
      </c>
      <c r="K300" s="145">
        <v>224</v>
      </c>
      <c r="L300" s="146">
        <f>M300+N300+O300+P300+Q300</f>
        <v>11555276.699999999</v>
      </c>
      <c r="M300" s="146">
        <v>0</v>
      </c>
      <c r="N300" s="146">
        <v>0</v>
      </c>
      <c r="O300" s="146">
        <v>0</v>
      </c>
      <c r="P300" s="146">
        <v>11555276.699999999</v>
      </c>
      <c r="Q300" s="146">
        <v>0</v>
      </c>
      <c r="R300" s="81" t="s">
        <v>74</v>
      </c>
      <c r="S300" s="147">
        <v>2</v>
      </c>
      <c r="T300" s="146">
        <f>L300/I300</f>
        <v>2605.3563988095239</v>
      </c>
      <c r="U300" s="146">
        <f>T300</f>
        <v>2605.3563988095239</v>
      </c>
      <c r="V300" s="148">
        <v>46387</v>
      </c>
    </row>
    <row r="301" spans="1:22" s="14" customFormat="1" ht="42.75" customHeight="1" x14ac:dyDescent="0.15">
      <c r="A301" s="143"/>
      <c r="B301" s="143"/>
      <c r="C301" s="144"/>
      <c r="D301" s="144"/>
      <c r="E301" s="143"/>
      <c r="F301" s="145"/>
      <c r="G301" s="145"/>
      <c r="H301" s="146"/>
      <c r="I301" s="146"/>
      <c r="J301" s="146"/>
      <c r="K301" s="145"/>
      <c r="L301" s="146"/>
      <c r="M301" s="146"/>
      <c r="N301" s="146"/>
      <c r="O301" s="146"/>
      <c r="P301" s="146"/>
      <c r="Q301" s="146"/>
      <c r="R301" s="81" t="s">
        <v>76</v>
      </c>
      <c r="S301" s="147"/>
      <c r="T301" s="146"/>
      <c r="U301" s="146"/>
      <c r="V301" s="148"/>
    </row>
    <row r="302" spans="1:22" s="14" customFormat="1" ht="29.25" customHeight="1" x14ac:dyDescent="0.15">
      <c r="A302" s="143">
        <v>3</v>
      </c>
      <c r="B302" s="143" t="s">
        <v>155</v>
      </c>
      <c r="C302" s="144">
        <v>1971</v>
      </c>
      <c r="D302" s="144">
        <v>2008</v>
      </c>
      <c r="E302" s="143" t="s">
        <v>111</v>
      </c>
      <c r="F302" s="145">
        <v>5</v>
      </c>
      <c r="G302" s="145">
        <v>4</v>
      </c>
      <c r="H302" s="146">
        <v>3064.7</v>
      </c>
      <c r="I302" s="146">
        <v>2725.7</v>
      </c>
      <c r="J302" s="146">
        <v>2326.1999999999998</v>
      </c>
      <c r="K302" s="145">
        <v>151</v>
      </c>
      <c r="L302" s="146">
        <f>M302+N302+O302+P302+Q302</f>
        <v>13870065.199999999</v>
      </c>
      <c r="M302" s="146">
        <v>0</v>
      </c>
      <c r="N302" s="146">
        <v>0</v>
      </c>
      <c r="O302" s="146">
        <v>0</v>
      </c>
      <c r="P302" s="146">
        <v>13870065.199999999</v>
      </c>
      <c r="Q302" s="146">
        <v>0</v>
      </c>
      <c r="R302" s="81" t="s">
        <v>74</v>
      </c>
      <c r="S302" s="147">
        <v>2</v>
      </c>
      <c r="T302" s="146">
        <f>L302/I302</f>
        <v>5088.6250137579336</v>
      </c>
      <c r="U302" s="146">
        <f>T302</f>
        <v>5088.6250137579336</v>
      </c>
      <c r="V302" s="148">
        <v>46387</v>
      </c>
    </row>
    <row r="303" spans="1:22" s="14" customFormat="1" ht="30.75" customHeight="1" x14ac:dyDescent="0.15">
      <c r="A303" s="143"/>
      <c r="B303" s="143"/>
      <c r="C303" s="144"/>
      <c r="D303" s="144"/>
      <c r="E303" s="143"/>
      <c r="F303" s="145"/>
      <c r="G303" s="145"/>
      <c r="H303" s="146"/>
      <c r="I303" s="146"/>
      <c r="J303" s="146"/>
      <c r="K303" s="145"/>
      <c r="L303" s="146"/>
      <c r="M303" s="146"/>
      <c r="N303" s="146"/>
      <c r="O303" s="146"/>
      <c r="P303" s="146"/>
      <c r="Q303" s="146"/>
      <c r="R303" s="81" t="s">
        <v>76</v>
      </c>
      <c r="S303" s="147"/>
      <c r="T303" s="146"/>
      <c r="U303" s="146"/>
      <c r="V303" s="148"/>
    </row>
    <row r="304" spans="1:22" s="14" customFormat="1" ht="34.5" customHeight="1" x14ac:dyDescent="0.15">
      <c r="A304" s="143">
        <v>4</v>
      </c>
      <c r="B304" s="143" t="s">
        <v>156</v>
      </c>
      <c r="C304" s="144">
        <v>1971</v>
      </c>
      <c r="D304" s="144"/>
      <c r="E304" s="143" t="s">
        <v>111</v>
      </c>
      <c r="F304" s="145">
        <v>5</v>
      </c>
      <c r="G304" s="145">
        <v>6</v>
      </c>
      <c r="H304" s="146">
        <v>4857.3</v>
      </c>
      <c r="I304" s="146">
        <v>4355.1000000000004</v>
      </c>
      <c r="J304" s="146">
        <v>4223.1099999999997</v>
      </c>
      <c r="K304" s="145">
        <v>205</v>
      </c>
      <c r="L304" s="146">
        <f>M304+N304+O304+P304+Q304</f>
        <v>40539060.710000001</v>
      </c>
      <c r="M304" s="146">
        <v>0</v>
      </c>
      <c r="N304" s="146">
        <v>0</v>
      </c>
      <c r="O304" s="146">
        <v>0</v>
      </c>
      <c r="P304" s="146">
        <v>40539060.710000001</v>
      </c>
      <c r="Q304" s="149">
        <v>0</v>
      </c>
      <c r="R304" s="81" t="s">
        <v>62</v>
      </c>
      <c r="S304" s="147">
        <v>14</v>
      </c>
      <c r="T304" s="146">
        <f>L304/I304</f>
        <v>9308.4109917108672</v>
      </c>
      <c r="U304" s="146">
        <f>T304</f>
        <v>9308.4109917108672</v>
      </c>
      <c r="V304" s="148">
        <v>46387</v>
      </c>
    </row>
    <row r="305" spans="1:22" s="14" customFormat="1" ht="51.75" customHeight="1" x14ac:dyDescent="0.15">
      <c r="A305" s="143"/>
      <c r="B305" s="143"/>
      <c r="C305" s="144"/>
      <c r="D305" s="144"/>
      <c r="E305" s="143"/>
      <c r="F305" s="145"/>
      <c r="G305" s="145"/>
      <c r="H305" s="146"/>
      <c r="I305" s="146"/>
      <c r="J305" s="146"/>
      <c r="K305" s="145"/>
      <c r="L305" s="146"/>
      <c r="M305" s="146"/>
      <c r="N305" s="146"/>
      <c r="O305" s="146"/>
      <c r="P305" s="146"/>
      <c r="Q305" s="149"/>
      <c r="R305" s="81" t="s">
        <v>63</v>
      </c>
      <c r="S305" s="147"/>
      <c r="T305" s="146"/>
      <c r="U305" s="146"/>
      <c r="V305" s="148"/>
    </row>
    <row r="306" spans="1:22" s="14" customFormat="1" ht="51.75" customHeight="1" x14ac:dyDescent="0.15">
      <c r="A306" s="143"/>
      <c r="B306" s="143"/>
      <c r="C306" s="144"/>
      <c r="D306" s="144"/>
      <c r="E306" s="143"/>
      <c r="F306" s="145"/>
      <c r="G306" s="145"/>
      <c r="H306" s="146"/>
      <c r="I306" s="146"/>
      <c r="J306" s="146"/>
      <c r="K306" s="145"/>
      <c r="L306" s="146"/>
      <c r="M306" s="146"/>
      <c r="N306" s="146"/>
      <c r="O306" s="146"/>
      <c r="P306" s="146"/>
      <c r="Q306" s="149"/>
      <c r="R306" s="81" t="s">
        <v>64</v>
      </c>
      <c r="S306" s="147"/>
      <c r="T306" s="146"/>
      <c r="U306" s="146"/>
      <c r="V306" s="148"/>
    </row>
    <row r="307" spans="1:22" s="14" customFormat="1" ht="43.5" customHeight="1" x14ac:dyDescent="0.15">
      <c r="A307" s="143"/>
      <c r="B307" s="143"/>
      <c r="C307" s="144"/>
      <c r="D307" s="144"/>
      <c r="E307" s="143"/>
      <c r="F307" s="145"/>
      <c r="G307" s="145"/>
      <c r="H307" s="146"/>
      <c r="I307" s="146"/>
      <c r="J307" s="146"/>
      <c r="K307" s="145"/>
      <c r="L307" s="146"/>
      <c r="M307" s="146"/>
      <c r="N307" s="146"/>
      <c r="O307" s="146"/>
      <c r="P307" s="146"/>
      <c r="Q307" s="149"/>
      <c r="R307" s="81" t="s">
        <v>65</v>
      </c>
      <c r="S307" s="147"/>
      <c r="T307" s="146"/>
      <c r="U307" s="146"/>
      <c r="V307" s="148"/>
    </row>
    <row r="308" spans="1:22" s="14" customFormat="1" ht="51.75" customHeight="1" x14ac:dyDescent="0.15">
      <c r="A308" s="143"/>
      <c r="B308" s="143"/>
      <c r="C308" s="144"/>
      <c r="D308" s="144"/>
      <c r="E308" s="143"/>
      <c r="F308" s="145"/>
      <c r="G308" s="145"/>
      <c r="H308" s="146"/>
      <c r="I308" s="146"/>
      <c r="J308" s="146"/>
      <c r="K308" s="145"/>
      <c r="L308" s="146"/>
      <c r="M308" s="146"/>
      <c r="N308" s="146"/>
      <c r="O308" s="146"/>
      <c r="P308" s="146"/>
      <c r="Q308" s="149"/>
      <c r="R308" s="81" t="s">
        <v>66</v>
      </c>
      <c r="S308" s="147"/>
      <c r="T308" s="146"/>
      <c r="U308" s="146"/>
      <c r="V308" s="148"/>
    </row>
    <row r="309" spans="1:22" s="14" customFormat="1" ht="51.75" customHeight="1" x14ac:dyDescent="0.15">
      <c r="A309" s="143"/>
      <c r="B309" s="143"/>
      <c r="C309" s="144"/>
      <c r="D309" s="144"/>
      <c r="E309" s="143"/>
      <c r="F309" s="145"/>
      <c r="G309" s="145"/>
      <c r="H309" s="146"/>
      <c r="I309" s="146"/>
      <c r="J309" s="146"/>
      <c r="K309" s="145"/>
      <c r="L309" s="146"/>
      <c r="M309" s="146"/>
      <c r="N309" s="146"/>
      <c r="O309" s="146"/>
      <c r="P309" s="146"/>
      <c r="Q309" s="149"/>
      <c r="R309" s="81" t="s">
        <v>67</v>
      </c>
      <c r="S309" s="147"/>
      <c r="T309" s="146"/>
      <c r="U309" s="146"/>
      <c r="V309" s="148"/>
    </row>
    <row r="310" spans="1:22" s="14" customFormat="1" ht="33.75" customHeight="1" x14ac:dyDescent="0.15">
      <c r="A310" s="143"/>
      <c r="B310" s="143"/>
      <c r="C310" s="144"/>
      <c r="D310" s="144"/>
      <c r="E310" s="143"/>
      <c r="F310" s="145"/>
      <c r="G310" s="145"/>
      <c r="H310" s="146"/>
      <c r="I310" s="146"/>
      <c r="J310" s="146"/>
      <c r="K310" s="145"/>
      <c r="L310" s="146"/>
      <c r="M310" s="146"/>
      <c r="N310" s="146"/>
      <c r="O310" s="146"/>
      <c r="P310" s="146"/>
      <c r="Q310" s="149"/>
      <c r="R310" s="81" t="s">
        <v>68</v>
      </c>
      <c r="S310" s="147"/>
      <c r="T310" s="146"/>
      <c r="U310" s="146"/>
      <c r="V310" s="148"/>
    </row>
    <row r="311" spans="1:22" s="14" customFormat="1" ht="48" customHeight="1" x14ac:dyDescent="0.15">
      <c r="A311" s="143"/>
      <c r="B311" s="143"/>
      <c r="C311" s="144"/>
      <c r="D311" s="144"/>
      <c r="E311" s="143"/>
      <c r="F311" s="145"/>
      <c r="G311" s="145"/>
      <c r="H311" s="146"/>
      <c r="I311" s="146"/>
      <c r="J311" s="146"/>
      <c r="K311" s="145"/>
      <c r="L311" s="146"/>
      <c r="M311" s="146"/>
      <c r="N311" s="146"/>
      <c r="O311" s="146"/>
      <c r="P311" s="146"/>
      <c r="Q311" s="149"/>
      <c r="R311" s="81" t="s">
        <v>69</v>
      </c>
      <c r="S311" s="147"/>
      <c r="T311" s="146"/>
      <c r="U311" s="146"/>
      <c r="V311" s="148"/>
    </row>
    <row r="312" spans="1:22" s="14" customFormat="1" ht="47.25" customHeight="1" x14ac:dyDescent="0.15">
      <c r="A312" s="143"/>
      <c r="B312" s="143"/>
      <c r="C312" s="144"/>
      <c r="D312" s="144"/>
      <c r="E312" s="143"/>
      <c r="F312" s="145"/>
      <c r="G312" s="145"/>
      <c r="H312" s="146"/>
      <c r="I312" s="146"/>
      <c r="J312" s="146"/>
      <c r="K312" s="145"/>
      <c r="L312" s="146"/>
      <c r="M312" s="146"/>
      <c r="N312" s="146"/>
      <c r="O312" s="146"/>
      <c r="P312" s="146"/>
      <c r="Q312" s="149"/>
      <c r="R312" s="81" t="s">
        <v>70</v>
      </c>
      <c r="S312" s="147"/>
      <c r="T312" s="146"/>
      <c r="U312" s="146"/>
      <c r="V312" s="148"/>
    </row>
    <row r="313" spans="1:22" s="14" customFormat="1" ht="42.75" customHeight="1" x14ac:dyDescent="0.15">
      <c r="A313" s="143"/>
      <c r="B313" s="143"/>
      <c r="C313" s="144"/>
      <c r="D313" s="144"/>
      <c r="E313" s="143"/>
      <c r="F313" s="145"/>
      <c r="G313" s="145"/>
      <c r="H313" s="146"/>
      <c r="I313" s="146"/>
      <c r="J313" s="146"/>
      <c r="K313" s="145"/>
      <c r="L313" s="146"/>
      <c r="M313" s="146"/>
      <c r="N313" s="146"/>
      <c r="O313" s="146"/>
      <c r="P313" s="146"/>
      <c r="Q313" s="149"/>
      <c r="R313" s="81" t="s">
        <v>71</v>
      </c>
      <c r="S313" s="147"/>
      <c r="T313" s="146"/>
      <c r="U313" s="146"/>
      <c r="V313" s="148"/>
    </row>
    <row r="314" spans="1:22" s="14" customFormat="1" ht="51.75" customHeight="1" x14ac:dyDescent="0.15">
      <c r="A314" s="143"/>
      <c r="B314" s="143"/>
      <c r="C314" s="144"/>
      <c r="D314" s="144"/>
      <c r="E314" s="143"/>
      <c r="F314" s="145"/>
      <c r="G314" s="145"/>
      <c r="H314" s="146"/>
      <c r="I314" s="146"/>
      <c r="J314" s="146"/>
      <c r="K314" s="145"/>
      <c r="L314" s="146"/>
      <c r="M314" s="146"/>
      <c r="N314" s="146"/>
      <c r="O314" s="146"/>
      <c r="P314" s="146"/>
      <c r="Q314" s="149"/>
      <c r="R314" s="81" t="s">
        <v>72</v>
      </c>
      <c r="S314" s="147"/>
      <c r="T314" s="146"/>
      <c r="U314" s="146"/>
      <c r="V314" s="148"/>
    </row>
    <row r="315" spans="1:22" s="14" customFormat="1" ht="51.75" customHeight="1" x14ac:dyDescent="0.15">
      <c r="A315" s="143"/>
      <c r="B315" s="143"/>
      <c r="C315" s="144"/>
      <c r="D315" s="144"/>
      <c r="E315" s="143"/>
      <c r="F315" s="145"/>
      <c r="G315" s="145"/>
      <c r="H315" s="146"/>
      <c r="I315" s="146"/>
      <c r="J315" s="146"/>
      <c r="K315" s="145"/>
      <c r="L315" s="146"/>
      <c r="M315" s="146"/>
      <c r="N315" s="146"/>
      <c r="O315" s="146"/>
      <c r="P315" s="146"/>
      <c r="Q315" s="149"/>
      <c r="R315" s="81" t="s">
        <v>73</v>
      </c>
      <c r="S315" s="147"/>
      <c r="T315" s="146"/>
      <c r="U315" s="146"/>
      <c r="V315" s="148"/>
    </row>
    <row r="316" spans="1:22" s="14" customFormat="1" ht="24" customHeight="1" x14ac:dyDescent="0.15">
      <c r="A316" s="143"/>
      <c r="B316" s="143"/>
      <c r="C316" s="144"/>
      <c r="D316" s="144"/>
      <c r="E316" s="143"/>
      <c r="F316" s="145"/>
      <c r="G316" s="145"/>
      <c r="H316" s="146"/>
      <c r="I316" s="146"/>
      <c r="J316" s="146"/>
      <c r="K316" s="145"/>
      <c r="L316" s="146"/>
      <c r="M316" s="146"/>
      <c r="N316" s="146"/>
      <c r="O316" s="146"/>
      <c r="P316" s="146"/>
      <c r="Q316" s="149"/>
      <c r="R316" s="81" t="s">
        <v>74</v>
      </c>
      <c r="S316" s="147"/>
      <c r="T316" s="146"/>
      <c r="U316" s="146"/>
      <c r="V316" s="148"/>
    </row>
    <row r="317" spans="1:22" s="14" customFormat="1" ht="36" customHeight="1" x14ac:dyDescent="0.15">
      <c r="A317" s="143"/>
      <c r="B317" s="143"/>
      <c r="C317" s="144"/>
      <c r="D317" s="144"/>
      <c r="E317" s="143"/>
      <c r="F317" s="145"/>
      <c r="G317" s="145"/>
      <c r="H317" s="146"/>
      <c r="I317" s="146"/>
      <c r="J317" s="146"/>
      <c r="K317" s="145"/>
      <c r="L317" s="146"/>
      <c r="M317" s="146"/>
      <c r="N317" s="146"/>
      <c r="O317" s="146"/>
      <c r="P317" s="146"/>
      <c r="Q317" s="149"/>
      <c r="R317" s="81" t="s">
        <v>76</v>
      </c>
      <c r="S317" s="147"/>
      <c r="T317" s="146"/>
      <c r="U317" s="146"/>
      <c r="V317" s="148"/>
    </row>
    <row r="318" spans="1:22" s="14" customFormat="1" ht="37.5" customHeight="1" x14ac:dyDescent="0.15">
      <c r="A318" s="143">
        <v>5</v>
      </c>
      <c r="B318" s="143" t="s">
        <v>157</v>
      </c>
      <c r="C318" s="144">
        <v>1959</v>
      </c>
      <c r="D318" s="144">
        <v>2007</v>
      </c>
      <c r="E318" s="143" t="s">
        <v>111</v>
      </c>
      <c r="F318" s="145">
        <v>3</v>
      </c>
      <c r="G318" s="145">
        <v>2</v>
      </c>
      <c r="H318" s="146">
        <v>1267.5</v>
      </c>
      <c r="I318" s="146">
        <v>1159.3</v>
      </c>
      <c r="J318" s="146">
        <v>1017.8</v>
      </c>
      <c r="K318" s="145">
        <v>36</v>
      </c>
      <c r="L318" s="146">
        <f>M318+N318+O318+P318+Q318</f>
        <v>3856587.93</v>
      </c>
      <c r="M318" s="146">
        <v>0</v>
      </c>
      <c r="N318" s="146">
        <v>0</v>
      </c>
      <c r="O318" s="146">
        <v>0</v>
      </c>
      <c r="P318" s="146">
        <v>3856587.93</v>
      </c>
      <c r="Q318" s="146">
        <v>0</v>
      </c>
      <c r="R318" s="81" t="s">
        <v>68</v>
      </c>
      <c r="S318" s="147">
        <v>3</v>
      </c>
      <c r="T318" s="146">
        <f>L318/I318</f>
        <v>3326.6522297938413</v>
      </c>
      <c r="U318" s="146">
        <f>T318</f>
        <v>3326.6522297938413</v>
      </c>
      <c r="V318" s="148">
        <v>46387</v>
      </c>
    </row>
    <row r="319" spans="1:22" s="14" customFormat="1" ht="48.75" customHeight="1" x14ac:dyDescent="0.15">
      <c r="A319" s="143"/>
      <c r="B319" s="143"/>
      <c r="C319" s="144"/>
      <c r="D319" s="144"/>
      <c r="E319" s="143"/>
      <c r="F319" s="145"/>
      <c r="G319" s="145"/>
      <c r="H319" s="146"/>
      <c r="I319" s="146"/>
      <c r="J319" s="146"/>
      <c r="K319" s="145"/>
      <c r="L319" s="146"/>
      <c r="M319" s="146"/>
      <c r="N319" s="146"/>
      <c r="O319" s="146"/>
      <c r="P319" s="146"/>
      <c r="Q319" s="146"/>
      <c r="R319" s="81" t="s">
        <v>69</v>
      </c>
      <c r="S319" s="147"/>
      <c r="T319" s="146"/>
      <c r="U319" s="146"/>
      <c r="V319" s="148"/>
    </row>
    <row r="320" spans="1:22" s="14" customFormat="1" ht="50.25" customHeight="1" x14ac:dyDescent="0.15">
      <c r="A320" s="143"/>
      <c r="B320" s="143"/>
      <c r="C320" s="144"/>
      <c r="D320" s="144"/>
      <c r="E320" s="143"/>
      <c r="F320" s="145"/>
      <c r="G320" s="145"/>
      <c r="H320" s="146"/>
      <c r="I320" s="146"/>
      <c r="J320" s="146"/>
      <c r="K320" s="145"/>
      <c r="L320" s="146"/>
      <c r="M320" s="146"/>
      <c r="N320" s="146"/>
      <c r="O320" s="146"/>
      <c r="P320" s="146"/>
      <c r="Q320" s="146"/>
      <c r="R320" s="81" t="s">
        <v>70</v>
      </c>
      <c r="S320" s="147"/>
      <c r="T320" s="146"/>
      <c r="U320" s="146"/>
      <c r="V320" s="148"/>
    </row>
    <row r="321" spans="1:22" s="14" customFormat="1" ht="28.5" customHeight="1" x14ac:dyDescent="0.15">
      <c r="A321" s="143" t="s">
        <v>35</v>
      </c>
      <c r="B321" s="143" t="s">
        <v>158</v>
      </c>
      <c r="C321" s="144">
        <v>1967</v>
      </c>
      <c r="D321" s="144">
        <v>2011</v>
      </c>
      <c r="E321" s="143" t="s">
        <v>111</v>
      </c>
      <c r="F321" s="145">
        <v>5</v>
      </c>
      <c r="G321" s="145">
        <v>4</v>
      </c>
      <c r="H321" s="146">
        <v>3009.1</v>
      </c>
      <c r="I321" s="146">
        <v>2699.8</v>
      </c>
      <c r="J321" s="146">
        <v>2542.6</v>
      </c>
      <c r="K321" s="145">
        <v>124</v>
      </c>
      <c r="L321" s="146">
        <v>18711564.07</v>
      </c>
      <c r="M321" s="146">
        <v>0</v>
      </c>
      <c r="N321" s="146">
        <v>0</v>
      </c>
      <c r="O321" s="146">
        <v>0</v>
      </c>
      <c r="P321" s="146">
        <v>18711564.07</v>
      </c>
      <c r="Q321" s="149">
        <v>0</v>
      </c>
      <c r="R321" s="81" t="s">
        <v>62</v>
      </c>
      <c r="S321" s="147">
        <v>14</v>
      </c>
      <c r="T321" s="146">
        <v>6930.72</v>
      </c>
      <c r="U321" s="146">
        <v>6930.72</v>
      </c>
      <c r="V321" s="148">
        <v>46387</v>
      </c>
    </row>
    <row r="322" spans="1:22" s="14" customFormat="1" ht="41.25" customHeight="1" x14ac:dyDescent="0.15">
      <c r="A322" s="143"/>
      <c r="B322" s="143"/>
      <c r="C322" s="144"/>
      <c r="D322" s="144"/>
      <c r="E322" s="143"/>
      <c r="F322" s="145"/>
      <c r="G322" s="145"/>
      <c r="H322" s="146"/>
      <c r="I322" s="146"/>
      <c r="J322" s="146"/>
      <c r="K322" s="145"/>
      <c r="L322" s="146"/>
      <c r="M322" s="146"/>
      <c r="N322" s="146"/>
      <c r="O322" s="146"/>
      <c r="P322" s="146"/>
      <c r="Q322" s="149"/>
      <c r="R322" s="81" t="s">
        <v>63</v>
      </c>
      <c r="S322" s="147"/>
      <c r="T322" s="146"/>
      <c r="U322" s="146"/>
      <c r="V322" s="148"/>
    </row>
    <row r="323" spans="1:22" s="14" customFormat="1" ht="39.75" customHeight="1" x14ac:dyDescent="0.15">
      <c r="A323" s="143"/>
      <c r="B323" s="143"/>
      <c r="C323" s="144"/>
      <c r="D323" s="144"/>
      <c r="E323" s="143"/>
      <c r="F323" s="145"/>
      <c r="G323" s="145"/>
      <c r="H323" s="146"/>
      <c r="I323" s="146"/>
      <c r="J323" s="146"/>
      <c r="K323" s="145"/>
      <c r="L323" s="146"/>
      <c r="M323" s="146"/>
      <c r="N323" s="146"/>
      <c r="O323" s="146"/>
      <c r="P323" s="146"/>
      <c r="Q323" s="149"/>
      <c r="R323" s="81" t="s">
        <v>64</v>
      </c>
      <c r="S323" s="147"/>
      <c r="T323" s="146"/>
      <c r="U323" s="146"/>
      <c r="V323" s="148"/>
    </row>
    <row r="324" spans="1:22" s="14" customFormat="1" ht="31.5" customHeight="1" x14ac:dyDescent="0.15">
      <c r="A324" s="143"/>
      <c r="B324" s="143"/>
      <c r="C324" s="144"/>
      <c r="D324" s="144"/>
      <c r="E324" s="143"/>
      <c r="F324" s="145"/>
      <c r="G324" s="145"/>
      <c r="H324" s="146"/>
      <c r="I324" s="146"/>
      <c r="J324" s="146"/>
      <c r="K324" s="145"/>
      <c r="L324" s="146"/>
      <c r="M324" s="146"/>
      <c r="N324" s="146"/>
      <c r="O324" s="146"/>
      <c r="P324" s="146"/>
      <c r="Q324" s="149"/>
      <c r="R324" s="81" t="s">
        <v>65</v>
      </c>
      <c r="S324" s="147"/>
      <c r="T324" s="146"/>
      <c r="U324" s="146"/>
      <c r="V324" s="148"/>
    </row>
    <row r="325" spans="1:22" s="14" customFormat="1" ht="45" customHeight="1" x14ac:dyDescent="0.15">
      <c r="A325" s="143"/>
      <c r="B325" s="143"/>
      <c r="C325" s="144"/>
      <c r="D325" s="144"/>
      <c r="E325" s="143"/>
      <c r="F325" s="145"/>
      <c r="G325" s="145"/>
      <c r="H325" s="146"/>
      <c r="I325" s="146"/>
      <c r="J325" s="146"/>
      <c r="K325" s="145"/>
      <c r="L325" s="146"/>
      <c r="M325" s="146"/>
      <c r="N325" s="146"/>
      <c r="O325" s="146"/>
      <c r="P325" s="146"/>
      <c r="Q325" s="149"/>
      <c r="R325" s="81" t="s">
        <v>66</v>
      </c>
      <c r="S325" s="147"/>
      <c r="T325" s="146"/>
      <c r="U325" s="146"/>
      <c r="V325" s="148"/>
    </row>
    <row r="326" spans="1:22" s="14" customFormat="1" ht="45" customHeight="1" x14ac:dyDescent="0.15">
      <c r="A326" s="143"/>
      <c r="B326" s="143"/>
      <c r="C326" s="144"/>
      <c r="D326" s="144"/>
      <c r="E326" s="143"/>
      <c r="F326" s="145"/>
      <c r="G326" s="145"/>
      <c r="H326" s="146"/>
      <c r="I326" s="146"/>
      <c r="J326" s="146"/>
      <c r="K326" s="145"/>
      <c r="L326" s="146"/>
      <c r="M326" s="146"/>
      <c r="N326" s="146"/>
      <c r="O326" s="146"/>
      <c r="P326" s="146"/>
      <c r="Q326" s="149"/>
      <c r="R326" s="81" t="s">
        <v>67</v>
      </c>
      <c r="S326" s="147"/>
      <c r="T326" s="146"/>
      <c r="U326" s="146"/>
      <c r="V326" s="148"/>
    </row>
    <row r="327" spans="1:22" s="14" customFormat="1" ht="30" customHeight="1" x14ac:dyDescent="0.15">
      <c r="A327" s="143"/>
      <c r="B327" s="143"/>
      <c r="C327" s="144"/>
      <c r="D327" s="144"/>
      <c r="E327" s="143"/>
      <c r="F327" s="145"/>
      <c r="G327" s="145"/>
      <c r="H327" s="146"/>
      <c r="I327" s="146"/>
      <c r="J327" s="146"/>
      <c r="K327" s="145"/>
      <c r="L327" s="146"/>
      <c r="M327" s="146"/>
      <c r="N327" s="146"/>
      <c r="O327" s="146"/>
      <c r="P327" s="146"/>
      <c r="Q327" s="149"/>
      <c r="R327" s="81" t="s">
        <v>68</v>
      </c>
      <c r="S327" s="147"/>
      <c r="T327" s="146"/>
      <c r="U327" s="146"/>
      <c r="V327" s="148"/>
    </row>
    <row r="328" spans="1:22" s="14" customFormat="1" ht="45" customHeight="1" x14ac:dyDescent="0.15">
      <c r="A328" s="143"/>
      <c r="B328" s="143"/>
      <c r="C328" s="144"/>
      <c r="D328" s="144"/>
      <c r="E328" s="143"/>
      <c r="F328" s="145"/>
      <c r="G328" s="145"/>
      <c r="H328" s="146"/>
      <c r="I328" s="146"/>
      <c r="J328" s="146"/>
      <c r="K328" s="145"/>
      <c r="L328" s="146"/>
      <c r="M328" s="146"/>
      <c r="N328" s="146"/>
      <c r="O328" s="146"/>
      <c r="P328" s="146"/>
      <c r="Q328" s="149"/>
      <c r="R328" s="81" t="s">
        <v>69</v>
      </c>
      <c r="S328" s="147"/>
      <c r="T328" s="146"/>
      <c r="U328" s="146"/>
      <c r="V328" s="148"/>
    </row>
    <row r="329" spans="1:22" s="14" customFormat="1" ht="45" customHeight="1" x14ac:dyDescent="0.15">
      <c r="A329" s="143"/>
      <c r="B329" s="143"/>
      <c r="C329" s="144"/>
      <c r="D329" s="144"/>
      <c r="E329" s="143"/>
      <c r="F329" s="145"/>
      <c r="G329" s="145"/>
      <c r="H329" s="146"/>
      <c r="I329" s="146"/>
      <c r="J329" s="146"/>
      <c r="K329" s="145"/>
      <c r="L329" s="146"/>
      <c r="M329" s="146"/>
      <c r="N329" s="146"/>
      <c r="O329" s="146"/>
      <c r="P329" s="146"/>
      <c r="Q329" s="149"/>
      <c r="R329" s="81" t="s">
        <v>70</v>
      </c>
      <c r="S329" s="147"/>
      <c r="T329" s="146"/>
      <c r="U329" s="146"/>
      <c r="V329" s="148"/>
    </row>
    <row r="330" spans="1:22" s="14" customFormat="1" ht="32.25" customHeight="1" x14ac:dyDescent="0.15">
      <c r="A330" s="143"/>
      <c r="B330" s="143"/>
      <c r="C330" s="144"/>
      <c r="D330" s="144"/>
      <c r="E330" s="143"/>
      <c r="F330" s="145"/>
      <c r="G330" s="145"/>
      <c r="H330" s="146"/>
      <c r="I330" s="146"/>
      <c r="J330" s="146"/>
      <c r="K330" s="145"/>
      <c r="L330" s="146"/>
      <c r="M330" s="146"/>
      <c r="N330" s="146"/>
      <c r="O330" s="146"/>
      <c r="P330" s="146"/>
      <c r="Q330" s="149"/>
      <c r="R330" s="81" t="s">
        <v>71</v>
      </c>
      <c r="S330" s="147"/>
      <c r="T330" s="146"/>
      <c r="U330" s="146"/>
      <c r="V330" s="148"/>
    </row>
    <row r="331" spans="1:22" s="14" customFormat="1" ht="45" customHeight="1" x14ac:dyDescent="0.15">
      <c r="A331" s="143"/>
      <c r="B331" s="143"/>
      <c r="C331" s="144"/>
      <c r="D331" s="144"/>
      <c r="E331" s="143"/>
      <c r="F331" s="145"/>
      <c r="G331" s="145"/>
      <c r="H331" s="146"/>
      <c r="I331" s="146"/>
      <c r="J331" s="146"/>
      <c r="K331" s="145"/>
      <c r="L331" s="146"/>
      <c r="M331" s="146"/>
      <c r="N331" s="146"/>
      <c r="O331" s="146"/>
      <c r="P331" s="146"/>
      <c r="Q331" s="149"/>
      <c r="R331" s="81" t="s">
        <v>72</v>
      </c>
      <c r="S331" s="147"/>
      <c r="T331" s="146"/>
      <c r="U331" s="146"/>
      <c r="V331" s="148"/>
    </row>
    <row r="332" spans="1:22" s="14" customFormat="1" ht="45" customHeight="1" x14ac:dyDescent="0.15">
      <c r="A332" s="143"/>
      <c r="B332" s="143"/>
      <c r="C332" s="144"/>
      <c r="D332" s="144"/>
      <c r="E332" s="143"/>
      <c r="F332" s="145"/>
      <c r="G332" s="145"/>
      <c r="H332" s="146"/>
      <c r="I332" s="146"/>
      <c r="J332" s="146"/>
      <c r="K332" s="145"/>
      <c r="L332" s="146"/>
      <c r="M332" s="146"/>
      <c r="N332" s="146"/>
      <c r="O332" s="146"/>
      <c r="P332" s="146"/>
      <c r="Q332" s="149"/>
      <c r="R332" s="81" t="s">
        <v>73</v>
      </c>
      <c r="S332" s="147"/>
      <c r="T332" s="146"/>
      <c r="U332" s="146"/>
      <c r="V332" s="148"/>
    </row>
    <row r="333" spans="1:22" s="14" customFormat="1" ht="33.75" customHeight="1" x14ac:dyDescent="0.15">
      <c r="A333" s="143"/>
      <c r="B333" s="143"/>
      <c r="C333" s="144"/>
      <c r="D333" s="144"/>
      <c r="E333" s="143"/>
      <c r="F333" s="145"/>
      <c r="G333" s="145"/>
      <c r="H333" s="146"/>
      <c r="I333" s="146"/>
      <c r="J333" s="146"/>
      <c r="K333" s="145"/>
      <c r="L333" s="146"/>
      <c r="M333" s="146"/>
      <c r="N333" s="146"/>
      <c r="O333" s="146"/>
      <c r="P333" s="146"/>
      <c r="Q333" s="149"/>
      <c r="R333" s="81" t="s">
        <v>102</v>
      </c>
      <c r="S333" s="147"/>
      <c r="T333" s="146"/>
      <c r="U333" s="146"/>
      <c r="V333" s="148"/>
    </row>
    <row r="334" spans="1:22" s="14" customFormat="1" ht="45" customHeight="1" x14ac:dyDescent="0.15">
      <c r="A334" s="143"/>
      <c r="B334" s="143"/>
      <c r="C334" s="144"/>
      <c r="D334" s="144"/>
      <c r="E334" s="143"/>
      <c r="F334" s="145"/>
      <c r="G334" s="145"/>
      <c r="H334" s="146"/>
      <c r="I334" s="146"/>
      <c r="J334" s="146"/>
      <c r="K334" s="145"/>
      <c r="L334" s="146"/>
      <c r="M334" s="146"/>
      <c r="N334" s="146"/>
      <c r="O334" s="146"/>
      <c r="P334" s="146"/>
      <c r="Q334" s="149"/>
      <c r="R334" s="81" t="s">
        <v>104</v>
      </c>
      <c r="S334" s="147"/>
      <c r="T334" s="146"/>
      <c r="U334" s="146"/>
      <c r="V334" s="148"/>
    </row>
    <row r="335" spans="1:22" s="14" customFormat="1" ht="31.5" customHeight="1" x14ac:dyDescent="0.15">
      <c r="A335" s="143">
        <v>7</v>
      </c>
      <c r="B335" s="143" t="s">
        <v>159</v>
      </c>
      <c r="C335" s="144">
        <v>1966</v>
      </c>
      <c r="D335" s="144">
        <v>2003</v>
      </c>
      <c r="E335" s="143" t="s">
        <v>111</v>
      </c>
      <c r="F335" s="145">
        <v>5</v>
      </c>
      <c r="G335" s="145">
        <v>4</v>
      </c>
      <c r="H335" s="146">
        <v>3008.7</v>
      </c>
      <c r="I335" s="146">
        <v>2702.9</v>
      </c>
      <c r="J335" s="146">
        <v>2555.63</v>
      </c>
      <c r="K335" s="145">
        <v>129</v>
      </c>
      <c r="L335" s="146">
        <f>M335+N335+O335+P335+Q335</f>
        <v>18395360.41</v>
      </c>
      <c r="M335" s="146">
        <v>0</v>
      </c>
      <c r="N335" s="146">
        <v>0</v>
      </c>
      <c r="O335" s="146">
        <v>0</v>
      </c>
      <c r="P335" s="146">
        <v>18395360.41</v>
      </c>
      <c r="Q335" s="149">
        <v>0</v>
      </c>
      <c r="R335" s="81" t="s">
        <v>62</v>
      </c>
      <c r="S335" s="147">
        <v>14</v>
      </c>
      <c r="T335" s="146">
        <f>L335/I335</f>
        <v>6805.7865292833621</v>
      </c>
      <c r="U335" s="146">
        <f>T335</f>
        <v>6805.7865292833621</v>
      </c>
      <c r="V335" s="148">
        <v>46387</v>
      </c>
    </row>
    <row r="336" spans="1:22" s="14" customFormat="1" ht="47.25" customHeight="1" x14ac:dyDescent="0.15">
      <c r="A336" s="143"/>
      <c r="B336" s="143"/>
      <c r="C336" s="144"/>
      <c r="D336" s="144"/>
      <c r="E336" s="143"/>
      <c r="F336" s="145"/>
      <c r="G336" s="145"/>
      <c r="H336" s="146"/>
      <c r="I336" s="146"/>
      <c r="J336" s="146"/>
      <c r="K336" s="145"/>
      <c r="L336" s="146"/>
      <c r="M336" s="146"/>
      <c r="N336" s="146"/>
      <c r="O336" s="146"/>
      <c r="P336" s="146"/>
      <c r="Q336" s="149"/>
      <c r="R336" s="81" t="s">
        <v>63</v>
      </c>
      <c r="S336" s="147"/>
      <c r="T336" s="146"/>
      <c r="U336" s="146"/>
      <c r="V336" s="148"/>
    </row>
    <row r="337" spans="1:22" s="14" customFormat="1" ht="43.5" customHeight="1" x14ac:dyDescent="0.15">
      <c r="A337" s="143"/>
      <c r="B337" s="143"/>
      <c r="C337" s="144"/>
      <c r="D337" s="144"/>
      <c r="E337" s="143"/>
      <c r="F337" s="145"/>
      <c r="G337" s="145"/>
      <c r="H337" s="146"/>
      <c r="I337" s="146"/>
      <c r="J337" s="146"/>
      <c r="K337" s="145"/>
      <c r="L337" s="146"/>
      <c r="M337" s="146"/>
      <c r="N337" s="146"/>
      <c r="O337" s="146"/>
      <c r="P337" s="146"/>
      <c r="Q337" s="149"/>
      <c r="R337" s="81" t="s">
        <v>64</v>
      </c>
      <c r="S337" s="147"/>
      <c r="T337" s="146"/>
      <c r="U337" s="146"/>
      <c r="V337" s="148"/>
    </row>
    <row r="338" spans="1:22" s="14" customFormat="1" ht="36" customHeight="1" x14ac:dyDescent="0.15">
      <c r="A338" s="143"/>
      <c r="B338" s="143"/>
      <c r="C338" s="144"/>
      <c r="D338" s="144"/>
      <c r="E338" s="143"/>
      <c r="F338" s="145"/>
      <c r="G338" s="145"/>
      <c r="H338" s="146"/>
      <c r="I338" s="146"/>
      <c r="J338" s="146"/>
      <c r="K338" s="145"/>
      <c r="L338" s="146"/>
      <c r="M338" s="146"/>
      <c r="N338" s="146"/>
      <c r="O338" s="146"/>
      <c r="P338" s="146"/>
      <c r="Q338" s="149"/>
      <c r="R338" s="81" t="s">
        <v>65</v>
      </c>
      <c r="S338" s="147"/>
      <c r="T338" s="146"/>
      <c r="U338" s="146"/>
      <c r="V338" s="148"/>
    </row>
    <row r="339" spans="1:22" s="14" customFormat="1" ht="43.5" customHeight="1" x14ac:dyDescent="0.15">
      <c r="A339" s="143"/>
      <c r="B339" s="143"/>
      <c r="C339" s="144"/>
      <c r="D339" s="144"/>
      <c r="E339" s="143"/>
      <c r="F339" s="145"/>
      <c r="G339" s="145"/>
      <c r="H339" s="146"/>
      <c r="I339" s="146"/>
      <c r="J339" s="146"/>
      <c r="K339" s="145"/>
      <c r="L339" s="146"/>
      <c r="M339" s="146"/>
      <c r="N339" s="146"/>
      <c r="O339" s="146"/>
      <c r="P339" s="146"/>
      <c r="Q339" s="149"/>
      <c r="R339" s="81" t="s">
        <v>66</v>
      </c>
      <c r="S339" s="147"/>
      <c r="T339" s="146"/>
      <c r="U339" s="146"/>
      <c r="V339" s="148"/>
    </row>
    <row r="340" spans="1:22" s="14" customFormat="1" ht="46.5" customHeight="1" x14ac:dyDescent="0.15">
      <c r="A340" s="143"/>
      <c r="B340" s="143"/>
      <c r="C340" s="144"/>
      <c r="D340" s="144"/>
      <c r="E340" s="143"/>
      <c r="F340" s="145"/>
      <c r="G340" s="145"/>
      <c r="H340" s="146"/>
      <c r="I340" s="146"/>
      <c r="J340" s="146"/>
      <c r="K340" s="145"/>
      <c r="L340" s="146"/>
      <c r="M340" s="146"/>
      <c r="N340" s="146"/>
      <c r="O340" s="146"/>
      <c r="P340" s="146"/>
      <c r="Q340" s="149"/>
      <c r="R340" s="81" t="s">
        <v>67</v>
      </c>
      <c r="S340" s="147"/>
      <c r="T340" s="146"/>
      <c r="U340" s="146"/>
      <c r="V340" s="148"/>
    </row>
    <row r="341" spans="1:22" s="14" customFormat="1" ht="30" customHeight="1" x14ac:dyDescent="0.15">
      <c r="A341" s="143"/>
      <c r="B341" s="143"/>
      <c r="C341" s="144"/>
      <c r="D341" s="144"/>
      <c r="E341" s="143"/>
      <c r="F341" s="145"/>
      <c r="G341" s="145"/>
      <c r="H341" s="146"/>
      <c r="I341" s="146"/>
      <c r="J341" s="146"/>
      <c r="K341" s="145"/>
      <c r="L341" s="146"/>
      <c r="M341" s="146"/>
      <c r="N341" s="146"/>
      <c r="O341" s="146"/>
      <c r="P341" s="146"/>
      <c r="Q341" s="149"/>
      <c r="R341" s="81" t="s">
        <v>68</v>
      </c>
      <c r="S341" s="147"/>
      <c r="T341" s="146"/>
      <c r="U341" s="146"/>
      <c r="V341" s="148"/>
    </row>
    <row r="342" spans="1:22" s="14" customFormat="1" ht="43.5" customHeight="1" x14ac:dyDescent="0.15">
      <c r="A342" s="143"/>
      <c r="B342" s="143"/>
      <c r="C342" s="144"/>
      <c r="D342" s="144"/>
      <c r="E342" s="143"/>
      <c r="F342" s="145"/>
      <c r="G342" s="145"/>
      <c r="H342" s="146"/>
      <c r="I342" s="146"/>
      <c r="J342" s="146"/>
      <c r="K342" s="145"/>
      <c r="L342" s="146"/>
      <c r="M342" s="146"/>
      <c r="N342" s="146"/>
      <c r="O342" s="146"/>
      <c r="P342" s="146"/>
      <c r="Q342" s="149"/>
      <c r="R342" s="81" t="s">
        <v>69</v>
      </c>
      <c r="S342" s="147"/>
      <c r="T342" s="146"/>
      <c r="U342" s="146"/>
      <c r="V342" s="148"/>
    </row>
    <row r="343" spans="1:22" s="14" customFormat="1" ht="45" customHeight="1" x14ac:dyDescent="0.15">
      <c r="A343" s="143"/>
      <c r="B343" s="143"/>
      <c r="C343" s="144"/>
      <c r="D343" s="144"/>
      <c r="E343" s="143"/>
      <c r="F343" s="145"/>
      <c r="G343" s="145"/>
      <c r="H343" s="146"/>
      <c r="I343" s="146"/>
      <c r="J343" s="146"/>
      <c r="K343" s="145"/>
      <c r="L343" s="146"/>
      <c r="M343" s="146"/>
      <c r="N343" s="146"/>
      <c r="O343" s="146"/>
      <c r="P343" s="146"/>
      <c r="Q343" s="149"/>
      <c r="R343" s="81" t="s">
        <v>70</v>
      </c>
      <c r="S343" s="147"/>
      <c r="T343" s="146"/>
      <c r="U343" s="146"/>
      <c r="V343" s="148"/>
    </row>
    <row r="344" spans="1:22" s="14" customFormat="1" ht="35.25" customHeight="1" x14ac:dyDescent="0.15">
      <c r="A344" s="143"/>
      <c r="B344" s="143"/>
      <c r="C344" s="144"/>
      <c r="D344" s="144"/>
      <c r="E344" s="143"/>
      <c r="F344" s="145"/>
      <c r="G344" s="145"/>
      <c r="H344" s="146"/>
      <c r="I344" s="146"/>
      <c r="J344" s="146"/>
      <c r="K344" s="145"/>
      <c r="L344" s="146"/>
      <c r="M344" s="146"/>
      <c r="N344" s="146"/>
      <c r="O344" s="146"/>
      <c r="P344" s="146"/>
      <c r="Q344" s="149"/>
      <c r="R344" s="81" t="s">
        <v>71</v>
      </c>
      <c r="S344" s="147"/>
      <c r="T344" s="146"/>
      <c r="U344" s="146"/>
      <c r="V344" s="148"/>
    </row>
    <row r="345" spans="1:22" s="14" customFormat="1" ht="45" customHeight="1" x14ac:dyDescent="0.15">
      <c r="A345" s="143"/>
      <c r="B345" s="143"/>
      <c r="C345" s="144"/>
      <c r="D345" s="144"/>
      <c r="E345" s="143"/>
      <c r="F345" s="145"/>
      <c r="G345" s="145"/>
      <c r="H345" s="146"/>
      <c r="I345" s="146"/>
      <c r="J345" s="146"/>
      <c r="K345" s="145"/>
      <c r="L345" s="146"/>
      <c r="M345" s="146"/>
      <c r="N345" s="146"/>
      <c r="O345" s="146"/>
      <c r="P345" s="146"/>
      <c r="Q345" s="149"/>
      <c r="R345" s="81" t="s">
        <v>72</v>
      </c>
      <c r="S345" s="147"/>
      <c r="T345" s="146"/>
      <c r="U345" s="146"/>
      <c r="V345" s="148"/>
    </row>
    <row r="346" spans="1:22" s="14" customFormat="1" ht="45.75" customHeight="1" x14ac:dyDescent="0.15">
      <c r="A346" s="143"/>
      <c r="B346" s="143"/>
      <c r="C346" s="144"/>
      <c r="D346" s="144"/>
      <c r="E346" s="143"/>
      <c r="F346" s="145"/>
      <c r="G346" s="145"/>
      <c r="H346" s="146"/>
      <c r="I346" s="146"/>
      <c r="J346" s="146"/>
      <c r="K346" s="145"/>
      <c r="L346" s="146"/>
      <c r="M346" s="146"/>
      <c r="N346" s="146"/>
      <c r="O346" s="146"/>
      <c r="P346" s="146"/>
      <c r="Q346" s="149"/>
      <c r="R346" s="81" t="s">
        <v>73</v>
      </c>
      <c r="S346" s="147"/>
      <c r="T346" s="146"/>
      <c r="U346" s="146"/>
      <c r="V346" s="148"/>
    </row>
    <row r="347" spans="1:22" s="14" customFormat="1" ht="31.5" customHeight="1" x14ac:dyDescent="0.15">
      <c r="A347" s="143"/>
      <c r="B347" s="143"/>
      <c r="C347" s="144"/>
      <c r="D347" s="144"/>
      <c r="E347" s="143"/>
      <c r="F347" s="145"/>
      <c r="G347" s="145"/>
      <c r="H347" s="146"/>
      <c r="I347" s="146"/>
      <c r="J347" s="146"/>
      <c r="K347" s="145"/>
      <c r="L347" s="146"/>
      <c r="M347" s="146"/>
      <c r="N347" s="146"/>
      <c r="O347" s="146"/>
      <c r="P347" s="146"/>
      <c r="Q347" s="149"/>
      <c r="R347" s="81" t="s">
        <v>102</v>
      </c>
      <c r="S347" s="147"/>
      <c r="T347" s="146"/>
      <c r="U347" s="146"/>
      <c r="V347" s="148"/>
    </row>
    <row r="348" spans="1:22" s="14" customFormat="1" ht="50.25" customHeight="1" x14ac:dyDescent="0.15">
      <c r="A348" s="143"/>
      <c r="B348" s="143"/>
      <c r="C348" s="144"/>
      <c r="D348" s="144"/>
      <c r="E348" s="143"/>
      <c r="F348" s="145"/>
      <c r="G348" s="145"/>
      <c r="H348" s="146"/>
      <c r="I348" s="146"/>
      <c r="J348" s="146"/>
      <c r="K348" s="145"/>
      <c r="L348" s="146"/>
      <c r="M348" s="146"/>
      <c r="N348" s="146"/>
      <c r="O348" s="146"/>
      <c r="P348" s="146"/>
      <c r="Q348" s="149"/>
      <c r="R348" s="81" t="s">
        <v>104</v>
      </c>
      <c r="S348" s="147"/>
      <c r="T348" s="146"/>
      <c r="U348" s="146"/>
      <c r="V348" s="148"/>
    </row>
    <row r="349" spans="1:22" s="14" customFormat="1" ht="30" customHeight="1" x14ac:dyDescent="0.15">
      <c r="A349" s="143">
        <v>8</v>
      </c>
      <c r="B349" s="143" t="s">
        <v>160</v>
      </c>
      <c r="C349" s="144">
        <v>1967</v>
      </c>
      <c r="D349" s="144">
        <v>2007</v>
      </c>
      <c r="E349" s="143" t="s">
        <v>111</v>
      </c>
      <c r="F349" s="145">
        <v>5</v>
      </c>
      <c r="G349" s="145">
        <v>6</v>
      </c>
      <c r="H349" s="146">
        <v>4947.8</v>
      </c>
      <c r="I349" s="146">
        <v>4396.6000000000004</v>
      </c>
      <c r="J349" s="146">
        <v>4131.24</v>
      </c>
      <c r="K349" s="145">
        <v>191</v>
      </c>
      <c r="L349" s="146">
        <f>M349+N349+O349+P349+Q349</f>
        <v>24802273.25</v>
      </c>
      <c r="M349" s="146">
        <v>0</v>
      </c>
      <c r="N349" s="146">
        <v>0</v>
      </c>
      <c r="O349" s="146">
        <v>0</v>
      </c>
      <c r="P349" s="146">
        <v>24802273.25</v>
      </c>
      <c r="Q349" s="149">
        <v>0</v>
      </c>
      <c r="R349" s="81" t="s">
        <v>62</v>
      </c>
      <c r="S349" s="147">
        <v>9</v>
      </c>
      <c r="T349" s="146">
        <f>L349/I349</f>
        <v>5641.2394236455439</v>
      </c>
      <c r="U349" s="146">
        <f>T349</f>
        <v>5641.2394236455439</v>
      </c>
      <c r="V349" s="148">
        <v>46387</v>
      </c>
    </row>
    <row r="350" spans="1:22" s="14" customFormat="1" ht="44.25" customHeight="1" x14ac:dyDescent="0.15">
      <c r="A350" s="143"/>
      <c r="B350" s="143"/>
      <c r="C350" s="144"/>
      <c r="D350" s="144"/>
      <c r="E350" s="143"/>
      <c r="F350" s="145"/>
      <c r="G350" s="145"/>
      <c r="H350" s="146"/>
      <c r="I350" s="146"/>
      <c r="J350" s="146"/>
      <c r="K350" s="145"/>
      <c r="L350" s="146"/>
      <c r="M350" s="146"/>
      <c r="N350" s="146"/>
      <c r="O350" s="146"/>
      <c r="P350" s="146"/>
      <c r="Q350" s="149"/>
      <c r="R350" s="81" t="s">
        <v>64</v>
      </c>
      <c r="S350" s="147"/>
      <c r="T350" s="146"/>
      <c r="U350" s="146"/>
      <c r="V350" s="148"/>
    </row>
    <row r="351" spans="1:22" s="14" customFormat="1" ht="30" customHeight="1" x14ac:dyDescent="0.15">
      <c r="A351" s="143"/>
      <c r="B351" s="143"/>
      <c r="C351" s="144"/>
      <c r="D351" s="144"/>
      <c r="E351" s="143"/>
      <c r="F351" s="145"/>
      <c r="G351" s="145"/>
      <c r="H351" s="146"/>
      <c r="I351" s="146"/>
      <c r="J351" s="146"/>
      <c r="K351" s="145"/>
      <c r="L351" s="146"/>
      <c r="M351" s="146"/>
      <c r="N351" s="146"/>
      <c r="O351" s="146"/>
      <c r="P351" s="146"/>
      <c r="Q351" s="149"/>
      <c r="R351" s="81" t="s">
        <v>65</v>
      </c>
      <c r="S351" s="147"/>
      <c r="T351" s="146"/>
      <c r="U351" s="146"/>
      <c r="V351" s="148"/>
    </row>
    <row r="352" spans="1:22" s="14" customFormat="1" ht="45" customHeight="1" x14ac:dyDescent="0.15">
      <c r="A352" s="143"/>
      <c r="B352" s="143"/>
      <c r="C352" s="144"/>
      <c r="D352" s="144"/>
      <c r="E352" s="143"/>
      <c r="F352" s="145"/>
      <c r="G352" s="145"/>
      <c r="H352" s="146"/>
      <c r="I352" s="146"/>
      <c r="J352" s="146"/>
      <c r="K352" s="145"/>
      <c r="L352" s="146"/>
      <c r="M352" s="146"/>
      <c r="N352" s="146"/>
      <c r="O352" s="146"/>
      <c r="P352" s="146"/>
      <c r="Q352" s="149"/>
      <c r="R352" s="81" t="s">
        <v>67</v>
      </c>
      <c r="S352" s="147"/>
      <c r="T352" s="146"/>
      <c r="U352" s="146"/>
      <c r="V352" s="148"/>
    </row>
    <row r="353" spans="1:22" s="14" customFormat="1" ht="30" customHeight="1" x14ac:dyDescent="0.15">
      <c r="A353" s="143"/>
      <c r="B353" s="143"/>
      <c r="C353" s="144"/>
      <c r="D353" s="144"/>
      <c r="E353" s="143"/>
      <c r="F353" s="145"/>
      <c r="G353" s="145"/>
      <c r="H353" s="146"/>
      <c r="I353" s="146"/>
      <c r="J353" s="146"/>
      <c r="K353" s="145"/>
      <c r="L353" s="146"/>
      <c r="M353" s="146"/>
      <c r="N353" s="146"/>
      <c r="O353" s="146"/>
      <c r="P353" s="146"/>
      <c r="Q353" s="149"/>
      <c r="R353" s="81" t="s">
        <v>68</v>
      </c>
      <c r="S353" s="147"/>
      <c r="T353" s="146"/>
      <c r="U353" s="146"/>
      <c r="V353" s="148"/>
    </row>
    <row r="354" spans="1:22" s="14" customFormat="1" ht="45" customHeight="1" x14ac:dyDescent="0.15">
      <c r="A354" s="143"/>
      <c r="B354" s="143"/>
      <c r="C354" s="144"/>
      <c r="D354" s="144"/>
      <c r="E354" s="143"/>
      <c r="F354" s="145"/>
      <c r="G354" s="145"/>
      <c r="H354" s="146"/>
      <c r="I354" s="146"/>
      <c r="J354" s="146"/>
      <c r="K354" s="145"/>
      <c r="L354" s="146"/>
      <c r="M354" s="146"/>
      <c r="N354" s="146"/>
      <c r="O354" s="146"/>
      <c r="P354" s="146"/>
      <c r="Q354" s="149"/>
      <c r="R354" s="81" t="s">
        <v>69</v>
      </c>
      <c r="S354" s="147"/>
      <c r="T354" s="146"/>
      <c r="U354" s="146"/>
      <c r="V354" s="148"/>
    </row>
    <row r="355" spans="1:22" s="14" customFormat="1" ht="41.25" customHeight="1" x14ac:dyDescent="0.15">
      <c r="A355" s="143"/>
      <c r="B355" s="143"/>
      <c r="C355" s="144"/>
      <c r="D355" s="144"/>
      <c r="E355" s="143"/>
      <c r="F355" s="145"/>
      <c r="G355" s="145"/>
      <c r="H355" s="146"/>
      <c r="I355" s="146"/>
      <c r="J355" s="146"/>
      <c r="K355" s="145"/>
      <c r="L355" s="146"/>
      <c r="M355" s="146"/>
      <c r="N355" s="146"/>
      <c r="O355" s="146"/>
      <c r="P355" s="146"/>
      <c r="Q355" s="149"/>
      <c r="R355" s="81" t="s">
        <v>70</v>
      </c>
      <c r="S355" s="147"/>
      <c r="T355" s="146"/>
      <c r="U355" s="146"/>
      <c r="V355" s="148"/>
    </row>
    <row r="356" spans="1:22" s="14" customFormat="1" ht="33" customHeight="1" x14ac:dyDescent="0.15">
      <c r="A356" s="143"/>
      <c r="B356" s="143"/>
      <c r="C356" s="144"/>
      <c r="D356" s="144"/>
      <c r="E356" s="143"/>
      <c r="F356" s="145"/>
      <c r="G356" s="145"/>
      <c r="H356" s="146"/>
      <c r="I356" s="146"/>
      <c r="J356" s="146"/>
      <c r="K356" s="145"/>
      <c r="L356" s="146"/>
      <c r="M356" s="146"/>
      <c r="N356" s="146"/>
      <c r="O356" s="146"/>
      <c r="P356" s="146"/>
      <c r="Q356" s="149"/>
      <c r="R356" s="81" t="s">
        <v>71</v>
      </c>
      <c r="S356" s="147"/>
      <c r="T356" s="146"/>
      <c r="U356" s="146"/>
      <c r="V356" s="148"/>
    </row>
    <row r="357" spans="1:22" s="14" customFormat="1" ht="47.25" customHeight="1" x14ac:dyDescent="0.15">
      <c r="A357" s="143"/>
      <c r="B357" s="143"/>
      <c r="C357" s="144"/>
      <c r="D357" s="144"/>
      <c r="E357" s="143"/>
      <c r="F357" s="145"/>
      <c r="G357" s="145"/>
      <c r="H357" s="146"/>
      <c r="I357" s="146"/>
      <c r="J357" s="146"/>
      <c r="K357" s="145"/>
      <c r="L357" s="146"/>
      <c r="M357" s="146"/>
      <c r="N357" s="146"/>
      <c r="O357" s="146"/>
      <c r="P357" s="146"/>
      <c r="Q357" s="149"/>
      <c r="R357" s="81" t="s">
        <v>73</v>
      </c>
      <c r="S357" s="147"/>
      <c r="T357" s="146"/>
      <c r="U357" s="146"/>
      <c r="V357" s="148"/>
    </row>
    <row r="358" spans="1:22" s="14" customFormat="1" ht="35.25" customHeight="1" x14ac:dyDescent="0.15">
      <c r="A358" s="143">
        <v>9</v>
      </c>
      <c r="B358" s="143" t="s">
        <v>1000</v>
      </c>
      <c r="C358" s="144">
        <v>1965</v>
      </c>
      <c r="D358" s="144"/>
      <c r="E358" s="143" t="s">
        <v>111</v>
      </c>
      <c r="F358" s="145">
        <v>5</v>
      </c>
      <c r="G358" s="145">
        <v>4</v>
      </c>
      <c r="H358" s="146">
        <v>3807.9</v>
      </c>
      <c r="I358" s="146">
        <v>3477.6</v>
      </c>
      <c r="J358" s="146">
        <v>3177.64</v>
      </c>
      <c r="K358" s="145">
        <v>169</v>
      </c>
      <c r="L358" s="146">
        <v>18910761.940000001</v>
      </c>
      <c r="M358" s="146">
        <v>0</v>
      </c>
      <c r="N358" s="146">
        <v>0</v>
      </c>
      <c r="O358" s="146">
        <v>0</v>
      </c>
      <c r="P358" s="146">
        <v>18910761.940000001</v>
      </c>
      <c r="Q358" s="146">
        <v>0</v>
      </c>
      <c r="R358" s="81" t="s">
        <v>74</v>
      </c>
      <c r="S358" s="147">
        <v>3</v>
      </c>
      <c r="T358" s="146">
        <v>5437.88</v>
      </c>
      <c r="U358" s="146">
        <v>5437.88</v>
      </c>
      <c r="V358" s="148">
        <v>46387</v>
      </c>
    </row>
    <row r="359" spans="1:22" s="14" customFormat="1" ht="30" customHeight="1" x14ac:dyDescent="0.15">
      <c r="A359" s="143"/>
      <c r="B359" s="143"/>
      <c r="C359" s="144"/>
      <c r="D359" s="144"/>
      <c r="E359" s="143"/>
      <c r="F359" s="145"/>
      <c r="G359" s="145"/>
      <c r="H359" s="146"/>
      <c r="I359" s="146"/>
      <c r="J359" s="146"/>
      <c r="K359" s="145"/>
      <c r="L359" s="146"/>
      <c r="M359" s="146"/>
      <c r="N359" s="146"/>
      <c r="O359" s="146"/>
      <c r="P359" s="146"/>
      <c r="Q359" s="146"/>
      <c r="R359" s="81" t="s">
        <v>75</v>
      </c>
      <c r="S359" s="147"/>
      <c r="T359" s="146"/>
      <c r="U359" s="146"/>
      <c r="V359" s="148"/>
    </row>
    <row r="360" spans="1:22" s="14" customFormat="1" ht="36" customHeight="1" x14ac:dyDescent="0.15">
      <c r="A360" s="143"/>
      <c r="B360" s="143"/>
      <c r="C360" s="144"/>
      <c r="D360" s="144"/>
      <c r="E360" s="143"/>
      <c r="F360" s="145"/>
      <c r="G360" s="145"/>
      <c r="H360" s="146"/>
      <c r="I360" s="146"/>
      <c r="J360" s="146"/>
      <c r="K360" s="145"/>
      <c r="L360" s="146"/>
      <c r="M360" s="146"/>
      <c r="N360" s="146"/>
      <c r="O360" s="146"/>
      <c r="P360" s="146"/>
      <c r="Q360" s="146"/>
      <c r="R360" s="81" t="s">
        <v>76</v>
      </c>
      <c r="S360" s="147"/>
      <c r="T360" s="146"/>
      <c r="U360" s="146"/>
      <c r="V360" s="148"/>
    </row>
    <row r="361" spans="1:22" s="14" customFormat="1" ht="45" customHeight="1" x14ac:dyDescent="0.15">
      <c r="A361" s="143">
        <v>10</v>
      </c>
      <c r="B361" s="143" t="s">
        <v>161</v>
      </c>
      <c r="C361" s="144">
        <v>1969</v>
      </c>
      <c r="D361" s="144">
        <v>2010</v>
      </c>
      <c r="E361" s="143" t="s">
        <v>111</v>
      </c>
      <c r="F361" s="145">
        <v>5</v>
      </c>
      <c r="G361" s="145">
        <v>4</v>
      </c>
      <c r="H361" s="146">
        <v>2999</v>
      </c>
      <c r="I361" s="146">
        <v>2690.9</v>
      </c>
      <c r="J361" s="146">
        <v>2544.38</v>
      </c>
      <c r="K361" s="145">
        <v>126</v>
      </c>
      <c r="L361" s="146">
        <v>6512750.8600000003</v>
      </c>
      <c r="M361" s="146">
        <v>0</v>
      </c>
      <c r="N361" s="146">
        <v>0</v>
      </c>
      <c r="O361" s="146">
        <v>0</v>
      </c>
      <c r="P361" s="146">
        <v>6512750.8600000003</v>
      </c>
      <c r="Q361" s="146">
        <v>0</v>
      </c>
      <c r="R361" s="81" t="s">
        <v>68</v>
      </c>
      <c r="S361" s="147">
        <v>3</v>
      </c>
      <c r="T361" s="146">
        <v>2420.29</v>
      </c>
      <c r="U361" s="146">
        <v>2420.29</v>
      </c>
      <c r="V361" s="148">
        <v>46387</v>
      </c>
    </row>
    <row r="362" spans="1:22" s="14" customFormat="1" ht="53.25" customHeight="1" x14ac:dyDescent="0.15">
      <c r="A362" s="143"/>
      <c r="B362" s="143"/>
      <c r="C362" s="144"/>
      <c r="D362" s="144"/>
      <c r="E362" s="143"/>
      <c r="F362" s="145"/>
      <c r="G362" s="145"/>
      <c r="H362" s="146"/>
      <c r="I362" s="146"/>
      <c r="J362" s="146"/>
      <c r="K362" s="145"/>
      <c r="L362" s="146"/>
      <c r="M362" s="146"/>
      <c r="N362" s="146"/>
      <c r="O362" s="146"/>
      <c r="P362" s="146"/>
      <c r="Q362" s="146"/>
      <c r="R362" s="81" t="s">
        <v>69</v>
      </c>
      <c r="S362" s="147"/>
      <c r="T362" s="146"/>
      <c r="U362" s="146"/>
      <c r="V362" s="148"/>
    </row>
    <row r="363" spans="1:22" s="14" customFormat="1" ht="53.25" customHeight="1" x14ac:dyDescent="0.15">
      <c r="A363" s="143"/>
      <c r="B363" s="143"/>
      <c r="C363" s="144"/>
      <c r="D363" s="144"/>
      <c r="E363" s="143"/>
      <c r="F363" s="145"/>
      <c r="G363" s="145"/>
      <c r="H363" s="146"/>
      <c r="I363" s="146"/>
      <c r="J363" s="146"/>
      <c r="K363" s="145"/>
      <c r="L363" s="146"/>
      <c r="M363" s="146"/>
      <c r="N363" s="146"/>
      <c r="O363" s="146"/>
      <c r="P363" s="146"/>
      <c r="Q363" s="146"/>
      <c r="R363" s="81" t="s">
        <v>70</v>
      </c>
      <c r="S363" s="147"/>
      <c r="T363" s="146"/>
      <c r="U363" s="146"/>
      <c r="V363" s="148"/>
    </row>
    <row r="364" spans="1:22" s="14" customFormat="1" ht="53.25" customHeight="1" x14ac:dyDescent="0.15">
      <c r="A364" s="143">
        <v>11</v>
      </c>
      <c r="B364" s="143" t="s">
        <v>1001</v>
      </c>
      <c r="C364" s="144">
        <v>1968</v>
      </c>
      <c r="D364" s="144">
        <v>2001</v>
      </c>
      <c r="E364" s="143" t="s">
        <v>111</v>
      </c>
      <c r="F364" s="145">
        <v>5</v>
      </c>
      <c r="G364" s="145">
        <v>6</v>
      </c>
      <c r="H364" s="146">
        <v>4870</v>
      </c>
      <c r="I364" s="146">
        <v>4408.3</v>
      </c>
      <c r="J364" s="146">
        <v>3979.09</v>
      </c>
      <c r="K364" s="145">
        <v>229</v>
      </c>
      <c r="L364" s="146">
        <v>12874268.59</v>
      </c>
      <c r="M364" s="146">
        <v>0</v>
      </c>
      <c r="N364" s="146">
        <v>0</v>
      </c>
      <c r="O364" s="146">
        <v>0</v>
      </c>
      <c r="P364" s="146">
        <f>L364</f>
        <v>12874268.59</v>
      </c>
      <c r="Q364" s="146">
        <v>0</v>
      </c>
      <c r="R364" s="81" t="s">
        <v>62</v>
      </c>
      <c r="S364" s="147">
        <v>6</v>
      </c>
      <c r="T364" s="146">
        <f>L364/I364</f>
        <v>2920.4610825034592</v>
      </c>
      <c r="U364" s="146">
        <f>T364</f>
        <v>2920.4610825034592</v>
      </c>
      <c r="V364" s="148">
        <v>46387</v>
      </c>
    </row>
    <row r="365" spans="1:22" s="14" customFormat="1" ht="53.25" customHeight="1" x14ac:dyDescent="0.15">
      <c r="A365" s="143"/>
      <c r="B365" s="143"/>
      <c r="C365" s="144"/>
      <c r="D365" s="144"/>
      <c r="E365" s="143"/>
      <c r="F365" s="145"/>
      <c r="G365" s="145"/>
      <c r="H365" s="146"/>
      <c r="I365" s="146"/>
      <c r="J365" s="146"/>
      <c r="K365" s="145"/>
      <c r="L365" s="146"/>
      <c r="M365" s="146"/>
      <c r="N365" s="146"/>
      <c r="O365" s="146"/>
      <c r="P365" s="146"/>
      <c r="Q365" s="146"/>
      <c r="R365" s="81" t="s">
        <v>64</v>
      </c>
      <c r="S365" s="147"/>
      <c r="T365" s="146"/>
      <c r="U365" s="146"/>
      <c r="V365" s="148"/>
    </row>
    <row r="366" spans="1:22" s="14" customFormat="1" ht="53.25" customHeight="1" x14ac:dyDescent="0.15">
      <c r="A366" s="143"/>
      <c r="B366" s="143"/>
      <c r="C366" s="144"/>
      <c r="D366" s="144"/>
      <c r="E366" s="143"/>
      <c r="F366" s="145"/>
      <c r="G366" s="145"/>
      <c r="H366" s="146"/>
      <c r="I366" s="146"/>
      <c r="J366" s="146"/>
      <c r="K366" s="145"/>
      <c r="L366" s="146"/>
      <c r="M366" s="146"/>
      <c r="N366" s="146"/>
      <c r="O366" s="146"/>
      <c r="P366" s="146"/>
      <c r="Q366" s="146"/>
      <c r="R366" s="81" t="s">
        <v>65</v>
      </c>
      <c r="S366" s="147"/>
      <c r="T366" s="146"/>
      <c r="U366" s="146"/>
      <c r="V366" s="148"/>
    </row>
    <row r="367" spans="1:22" s="14" customFormat="1" ht="53.25" customHeight="1" x14ac:dyDescent="0.15">
      <c r="A367" s="143"/>
      <c r="B367" s="143"/>
      <c r="C367" s="144"/>
      <c r="D367" s="144"/>
      <c r="E367" s="143"/>
      <c r="F367" s="145"/>
      <c r="G367" s="145"/>
      <c r="H367" s="146"/>
      <c r="I367" s="146"/>
      <c r="J367" s="146"/>
      <c r="K367" s="145"/>
      <c r="L367" s="146"/>
      <c r="M367" s="146"/>
      <c r="N367" s="146"/>
      <c r="O367" s="146"/>
      <c r="P367" s="146"/>
      <c r="Q367" s="146"/>
      <c r="R367" s="81" t="s">
        <v>67</v>
      </c>
      <c r="S367" s="147"/>
      <c r="T367" s="146"/>
      <c r="U367" s="146"/>
      <c r="V367" s="148"/>
    </row>
    <row r="368" spans="1:22" s="14" customFormat="1" ht="53.25" customHeight="1" x14ac:dyDescent="0.15">
      <c r="A368" s="143"/>
      <c r="B368" s="143"/>
      <c r="C368" s="144"/>
      <c r="D368" s="144"/>
      <c r="E368" s="143"/>
      <c r="F368" s="145"/>
      <c r="G368" s="145"/>
      <c r="H368" s="146"/>
      <c r="I368" s="146"/>
      <c r="J368" s="146"/>
      <c r="K368" s="145"/>
      <c r="L368" s="146"/>
      <c r="M368" s="146"/>
      <c r="N368" s="146"/>
      <c r="O368" s="146"/>
      <c r="P368" s="146"/>
      <c r="Q368" s="146"/>
      <c r="R368" s="81" t="s">
        <v>71</v>
      </c>
      <c r="S368" s="147"/>
      <c r="T368" s="146"/>
      <c r="U368" s="146"/>
      <c r="V368" s="148"/>
    </row>
    <row r="369" spans="1:22" s="14" customFormat="1" ht="53.25" customHeight="1" x14ac:dyDescent="0.15">
      <c r="A369" s="143"/>
      <c r="B369" s="143"/>
      <c r="C369" s="144"/>
      <c r="D369" s="144"/>
      <c r="E369" s="143"/>
      <c r="F369" s="145"/>
      <c r="G369" s="145"/>
      <c r="H369" s="146"/>
      <c r="I369" s="146"/>
      <c r="J369" s="146"/>
      <c r="K369" s="145"/>
      <c r="L369" s="146"/>
      <c r="M369" s="146"/>
      <c r="N369" s="146"/>
      <c r="O369" s="146"/>
      <c r="P369" s="146"/>
      <c r="Q369" s="146"/>
      <c r="R369" s="81" t="s">
        <v>73</v>
      </c>
      <c r="S369" s="147"/>
      <c r="T369" s="146"/>
      <c r="U369" s="146"/>
      <c r="V369" s="148"/>
    </row>
    <row r="370" spans="1:22" s="14" customFormat="1" ht="44.25" customHeight="1" x14ac:dyDescent="0.15">
      <c r="A370" s="143">
        <v>12</v>
      </c>
      <c r="B370" s="143" t="s">
        <v>162</v>
      </c>
      <c r="C370" s="144">
        <v>1969</v>
      </c>
      <c r="D370" s="144">
        <v>2004</v>
      </c>
      <c r="E370" s="143" t="s">
        <v>111</v>
      </c>
      <c r="F370" s="145">
        <v>5</v>
      </c>
      <c r="G370" s="145">
        <v>6</v>
      </c>
      <c r="H370" s="146">
        <v>4847.7</v>
      </c>
      <c r="I370" s="146">
        <v>4359.1000000000004</v>
      </c>
      <c r="J370" s="146">
        <v>4255.6099999999997</v>
      </c>
      <c r="K370" s="145">
        <v>218</v>
      </c>
      <c r="L370" s="146">
        <v>10551122.039999999</v>
      </c>
      <c r="M370" s="146">
        <v>0</v>
      </c>
      <c r="N370" s="146">
        <v>0</v>
      </c>
      <c r="O370" s="146">
        <v>0</v>
      </c>
      <c r="P370" s="146">
        <v>10551122.039999999</v>
      </c>
      <c r="Q370" s="146">
        <v>0</v>
      </c>
      <c r="R370" s="81" t="s">
        <v>68</v>
      </c>
      <c r="S370" s="147">
        <v>3</v>
      </c>
      <c r="T370" s="146">
        <v>2420.48</v>
      </c>
      <c r="U370" s="146">
        <v>2420.48</v>
      </c>
      <c r="V370" s="148">
        <v>46387</v>
      </c>
    </row>
    <row r="371" spans="1:22" s="14" customFormat="1" ht="54.75" customHeight="1" x14ac:dyDescent="0.15">
      <c r="A371" s="143"/>
      <c r="B371" s="143"/>
      <c r="C371" s="144"/>
      <c r="D371" s="144"/>
      <c r="E371" s="143"/>
      <c r="F371" s="145"/>
      <c r="G371" s="145"/>
      <c r="H371" s="146"/>
      <c r="I371" s="146"/>
      <c r="J371" s="146"/>
      <c r="K371" s="145"/>
      <c r="L371" s="146"/>
      <c r="M371" s="146"/>
      <c r="N371" s="146"/>
      <c r="O371" s="146"/>
      <c r="P371" s="146"/>
      <c r="Q371" s="146"/>
      <c r="R371" s="81" t="s">
        <v>69</v>
      </c>
      <c r="S371" s="147"/>
      <c r="T371" s="146"/>
      <c r="U371" s="146"/>
      <c r="V371" s="148"/>
    </row>
    <row r="372" spans="1:22" s="14" customFormat="1" ht="51.75" customHeight="1" x14ac:dyDescent="0.15">
      <c r="A372" s="143"/>
      <c r="B372" s="143"/>
      <c r="C372" s="144"/>
      <c r="D372" s="144"/>
      <c r="E372" s="143"/>
      <c r="F372" s="145"/>
      <c r="G372" s="145"/>
      <c r="H372" s="146"/>
      <c r="I372" s="146"/>
      <c r="J372" s="146"/>
      <c r="K372" s="145"/>
      <c r="L372" s="146"/>
      <c r="M372" s="146"/>
      <c r="N372" s="146"/>
      <c r="O372" s="146"/>
      <c r="P372" s="146"/>
      <c r="Q372" s="146"/>
      <c r="R372" s="81" t="s">
        <v>70</v>
      </c>
      <c r="S372" s="147"/>
      <c r="T372" s="146"/>
      <c r="U372" s="146"/>
      <c r="V372" s="148"/>
    </row>
    <row r="373" spans="1:22" s="14" customFormat="1" ht="40.5" customHeight="1" x14ac:dyDescent="0.15">
      <c r="A373" s="143">
        <v>13</v>
      </c>
      <c r="B373" s="143" t="s">
        <v>163</v>
      </c>
      <c r="C373" s="144">
        <v>1969</v>
      </c>
      <c r="D373" s="144"/>
      <c r="E373" s="143" t="s">
        <v>111</v>
      </c>
      <c r="F373" s="145">
        <v>5</v>
      </c>
      <c r="G373" s="145">
        <v>4</v>
      </c>
      <c r="H373" s="146">
        <v>3053.5</v>
      </c>
      <c r="I373" s="146">
        <v>2721.6</v>
      </c>
      <c r="J373" s="146">
        <v>2556.9</v>
      </c>
      <c r="K373" s="145">
        <v>128</v>
      </c>
      <c r="L373" s="146">
        <v>6586475.4699999997</v>
      </c>
      <c r="M373" s="146">
        <v>0</v>
      </c>
      <c r="N373" s="146">
        <v>0</v>
      </c>
      <c r="O373" s="146">
        <v>0</v>
      </c>
      <c r="P373" s="146">
        <v>6586475.4699999997</v>
      </c>
      <c r="Q373" s="146">
        <v>0</v>
      </c>
      <c r="R373" s="81" t="s">
        <v>68</v>
      </c>
      <c r="S373" s="147">
        <v>3</v>
      </c>
      <c r="T373" s="146">
        <v>2420.0700000000002</v>
      </c>
      <c r="U373" s="146">
        <v>2420.0700000000002</v>
      </c>
      <c r="V373" s="148">
        <v>46387</v>
      </c>
    </row>
    <row r="374" spans="1:22" s="14" customFormat="1" ht="53.25" customHeight="1" x14ac:dyDescent="0.15">
      <c r="A374" s="143"/>
      <c r="B374" s="143"/>
      <c r="C374" s="144"/>
      <c r="D374" s="144"/>
      <c r="E374" s="143"/>
      <c r="F374" s="145"/>
      <c r="G374" s="145"/>
      <c r="H374" s="146"/>
      <c r="I374" s="146"/>
      <c r="J374" s="146"/>
      <c r="K374" s="145"/>
      <c r="L374" s="146"/>
      <c r="M374" s="146"/>
      <c r="N374" s="146"/>
      <c r="O374" s="146"/>
      <c r="P374" s="146"/>
      <c r="Q374" s="146"/>
      <c r="R374" s="81" t="s">
        <v>69</v>
      </c>
      <c r="S374" s="147"/>
      <c r="T374" s="146"/>
      <c r="U374" s="146"/>
      <c r="V374" s="148"/>
    </row>
    <row r="375" spans="1:22" s="14" customFormat="1" ht="53.25" customHeight="1" x14ac:dyDescent="0.15">
      <c r="A375" s="143"/>
      <c r="B375" s="143"/>
      <c r="C375" s="144"/>
      <c r="D375" s="144"/>
      <c r="E375" s="143"/>
      <c r="F375" s="145"/>
      <c r="G375" s="145"/>
      <c r="H375" s="146"/>
      <c r="I375" s="146"/>
      <c r="J375" s="146"/>
      <c r="K375" s="145"/>
      <c r="L375" s="146"/>
      <c r="M375" s="146"/>
      <c r="N375" s="146"/>
      <c r="O375" s="146"/>
      <c r="P375" s="146"/>
      <c r="Q375" s="146"/>
      <c r="R375" s="81" t="s">
        <v>70</v>
      </c>
      <c r="S375" s="147"/>
      <c r="T375" s="146"/>
      <c r="U375" s="146"/>
      <c r="V375" s="148"/>
    </row>
    <row r="376" spans="1:22" s="14" customFormat="1" ht="45" customHeight="1" x14ac:dyDescent="0.15">
      <c r="A376" s="143">
        <v>14</v>
      </c>
      <c r="B376" s="143" t="s">
        <v>164</v>
      </c>
      <c r="C376" s="144">
        <v>1969</v>
      </c>
      <c r="D376" s="144">
        <v>2009</v>
      </c>
      <c r="E376" s="143" t="s">
        <v>111</v>
      </c>
      <c r="F376" s="145">
        <v>5</v>
      </c>
      <c r="G376" s="145">
        <v>6</v>
      </c>
      <c r="H376" s="146">
        <v>4913.3999999999996</v>
      </c>
      <c r="I376" s="146">
        <v>4400.1000000000004</v>
      </c>
      <c r="J376" s="146">
        <v>4046.29</v>
      </c>
      <c r="K376" s="145">
        <v>220</v>
      </c>
      <c r="L376" s="146">
        <v>10650598.77</v>
      </c>
      <c r="M376" s="146">
        <v>0</v>
      </c>
      <c r="N376" s="146">
        <v>0</v>
      </c>
      <c r="O376" s="146">
        <v>0</v>
      </c>
      <c r="P376" s="146">
        <v>10650598.77</v>
      </c>
      <c r="Q376" s="146">
        <v>0</v>
      </c>
      <c r="R376" s="81" t="s">
        <v>68</v>
      </c>
      <c r="S376" s="147">
        <v>3</v>
      </c>
      <c r="T376" s="146">
        <v>2420.54</v>
      </c>
      <c r="U376" s="146">
        <v>2420.54</v>
      </c>
      <c r="V376" s="148">
        <v>46387</v>
      </c>
    </row>
    <row r="377" spans="1:22" s="14" customFormat="1" ht="51" customHeight="1" x14ac:dyDescent="0.15">
      <c r="A377" s="143"/>
      <c r="B377" s="143"/>
      <c r="C377" s="144"/>
      <c r="D377" s="144"/>
      <c r="E377" s="143"/>
      <c r="F377" s="145"/>
      <c r="G377" s="145"/>
      <c r="H377" s="146"/>
      <c r="I377" s="146"/>
      <c r="J377" s="146"/>
      <c r="K377" s="145"/>
      <c r="L377" s="146"/>
      <c r="M377" s="146"/>
      <c r="N377" s="146"/>
      <c r="O377" s="146"/>
      <c r="P377" s="146"/>
      <c r="Q377" s="146"/>
      <c r="R377" s="81" t="s">
        <v>69</v>
      </c>
      <c r="S377" s="147"/>
      <c r="T377" s="146"/>
      <c r="U377" s="146"/>
      <c r="V377" s="148"/>
    </row>
    <row r="378" spans="1:22" s="14" customFormat="1" ht="58.5" customHeight="1" x14ac:dyDescent="0.15">
      <c r="A378" s="143"/>
      <c r="B378" s="143"/>
      <c r="C378" s="144"/>
      <c r="D378" s="144"/>
      <c r="E378" s="143"/>
      <c r="F378" s="145"/>
      <c r="G378" s="145"/>
      <c r="H378" s="146"/>
      <c r="I378" s="146"/>
      <c r="J378" s="146"/>
      <c r="K378" s="145"/>
      <c r="L378" s="146"/>
      <c r="M378" s="146"/>
      <c r="N378" s="146"/>
      <c r="O378" s="146"/>
      <c r="P378" s="146"/>
      <c r="Q378" s="146"/>
      <c r="R378" s="81" t="s">
        <v>70</v>
      </c>
      <c r="S378" s="147"/>
      <c r="T378" s="146"/>
      <c r="U378" s="146"/>
      <c r="V378" s="148"/>
    </row>
    <row r="379" spans="1:22" s="14" customFormat="1" ht="36" customHeight="1" x14ac:dyDescent="0.15">
      <c r="A379" s="143">
        <v>15</v>
      </c>
      <c r="B379" s="143" t="s">
        <v>343</v>
      </c>
      <c r="C379" s="144">
        <v>1970</v>
      </c>
      <c r="D379" s="144">
        <v>2012</v>
      </c>
      <c r="E379" s="143" t="s">
        <v>111</v>
      </c>
      <c r="F379" s="145">
        <v>5</v>
      </c>
      <c r="G379" s="145">
        <v>8</v>
      </c>
      <c r="H379" s="146">
        <v>6608.4</v>
      </c>
      <c r="I379" s="146">
        <v>5771.9</v>
      </c>
      <c r="J379" s="146">
        <v>5491.51</v>
      </c>
      <c r="K379" s="145">
        <v>260</v>
      </c>
      <c r="L379" s="146">
        <v>29371034.719999999</v>
      </c>
      <c r="M379" s="146">
        <v>0</v>
      </c>
      <c r="N379" s="146">
        <v>0</v>
      </c>
      <c r="O379" s="146">
        <v>0</v>
      </c>
      <c r="P379" s="146">
        <v>29371034.719999999</v>
      </c>
      <c r="Q379" s="146">
        <v>0</v>
      </c>
      <c r="R379" s="81" t="s">
        <v>74</v>
      </c>
      <c r="S379" s="147">
        <v>2</v>
      </c>
      <c r="T379" s="146">
        <v>5088.63</v>
      </c>
      <c r="U379" s="146">
        <v>5088.63</v>
      </c>
      <c r="V379" s="148">
        <v>46387</v>
      </c>
    </row>
    <row r="380" spans="1:22" s="14" customFormat="1" ht="51" customHeight="1" x14ac:dyDescent="0.15">
      <c r="A380" s="143"/>
      <c r="B380" s="143"/>
      <c r="C380" s="144"/>
      <c r="D380" s="144"/>
      <c r="E380" s="143"/>
      <c r="F380" s="145"/>
      <c r="G380" s="145"/>
      <c r="H380" s="146"/>
      <c r="I380" s="146"/>
      <c r="J380" s="146"/>
      <c r="K380" s="145"/>
      <c r="L380" s="146"/>
      <c r="M380" s="146"/>
      <c r="N380" s="146"/>
      <c r="O380" s="146"/>
      <c r="P380" s="146"/>
      <c r="Q380" s="146"/>
      <c r="R380" s="81" t="s">
        <v>76</v>
      </c>
      <c r="S380" s="147"/>
      <c r="T380" s="146"/>
      <c r="U380" s="146"/>
      <c r="V380" s="148"/>
    </row>
    <row r="381" spans="1:22" s="14" customFormat="1" ht="30" customHeight="1" x14ac:dyDescent="0.15">
      <c r="A381" s="143">
        <v>16</v>
      </c>
      <c r="B381" s="143" t="s">
        <v>165</v>
      </c>
      <c r="C381" s="144">
        <v>1970</v>
      </c>
      <c r="D381" s="144">
        <v>2012</v>
      </c>
      <c r="E381" s="143" t="s">
        <v>111</v>
      </c>
      <c r="F381" s="145">
        <v>5</v>
      </c>
      <c r="G381" s="145">
        <v>8</v>
      </c>
      <c r="H381" s="146">
        <v>6341.8</v>
      </c>
      <c r="I381" s="146">
        <v>5711.8</v>
      </c>
      <c r="J381" s="146">
        <v>5404.92</v>
      </c>
      <c r="K381" s="145">
        <v>268</v>
      </c>
      <c r="L381" s="146">
        <f>M381+N381+O381+P381+Q381</f>
        <v>20955961.5</v>
      </c>
      <c r="M381" s="146">
        <v>0</v>
      </c>
      <c r="N381" s="146">
        <v>0</v>
      </c>
      <c r="O381" s="146">
        <v>0</v>
      </c>
      <c r="P381" s="146">
        <v>20955961.5</v>
      </c>
      <c r="Q381" s="149">
        <v>0</v>
      </c>
      <c r="R381" s="81" t="s">
        <v>74</v>
      </c>
      <c r="S381" s="147">
        <v>2</v>
      </c>
      <c r="T381" s="146">
        <f>L381/I381</f>
        <v>3668.8892293147519</v>
      </c>
      <c r="U381" s="146">
        <f>T381</f>
        <v>3668.8892293147519</v>
      </c>
      <c r="V381" s="148">
        <v>46387</v>
      </c>
    </row>
    <row r="382" spans="1:22" s="14" customFormat="1" ht="35.25" customHeight="1" x14ac:dyDescent="0.15">
      <c r="A382" s="143"/>
      <c r="B382" s="143"/>
      <c r="C382" s="144"/>
      <c r="D382" s="144"/>
      <c r="E382" s="143"/>
      <c r="F382" s="145"/>
      <c r="G382" s="145"/>
      <c r="H382" s="146"/>
      <c r="I382" s="146"/>
      <c r="J382" s="146"/>
      <c r="K382" s="145"/>
      <c r="L382" s="146"/>
      <c r="M382" s="146"/>
      <c r="N382" s="146"/>
      <c r="O382" s="146"/>
      <c r="P382" s="146"/>
      <c r="Q382" s="149"/>
      <c r="R382" s="81" t="s">
        <v>76</v>
      </c>
      <c r="S382" s="147"/>
      <c r="T382" s="146"/>
      <c r="U382" s="146"/>
      <c r="V382" s="148"/>
    </row>
    <row r="383" spans="1:22" s="14" customFormat="1" ht="45.75" customHeight="1" x14ac:dyDescent="0.15">
      <c r="A383" s="143">
        <v>17</v>
      </c>
      <c r="B383" s="143" t="s">
        <v>166</v>
      </c>
      <c r="C383" s="144">
        <v>1970</v>
      </c>
      <c r="D383" s="144"/>
      <c r="E383" s="143" t="s">
        <v>111</v>
      </c>
      <c r="F383" s="145">
        <v>5</v>
      </c>
      <c r="G383" s="145">
        <v>4</v>
      </c>
      <c r="H383" s="146">
        <v>3024.4</v>
      </c>
      <c r="I383" s="146">
        <v>2716.4</v>
      </c>
      <c r="J383" s="146">
        <v>2481.2399999999998</v>
      </c>
      <c r="K383" s="145">
        <v>127</v>
      </c>
      <c r="L383" s="146">
        <f>M383+N383+O383+P383+Q383</f>
        <v>9966170.6999999993</v>
      </c>
      <c r="M383" s="146">
        <v>0</v>
      </c>
      <c r="N383" s="146">
        <v>0</v>
      </c>
      <c r="O383" s="146">
        <v>0</v>
      </c>
      <c r="P383" s="146">
        <v>9966170.6999999993</v>
      </c>
      <c r="Q383" s="149">
        <v>0</v>
      </c>
      <c r="R383" s="81" t="s">
        <v>74</v>
      </c>
      <c r="S383" s="147">
        <v>2</v>
      </c>
      <c r="T383" s="146">
        <f>L383/I383</f>
        <v>3668.8892283905166</v>
      </c>
      <c r="U383" s="146">
        <f>T383</f>
        <v>3668.8892283905166</v>
      </c>
      <c r="V383" s="148">
        <v>46387</v>
      </c>
    </row>
    <row r="384" spans="1:22" s="14" customFormat="1" ht="49.5" customHeight="1" x14ac:dyDescent="0.15">
      <c r="A384" s="143"/>
      <c r="B384" s="143"/>
      <c r="C384" s="144"/>
      <c r="D384" s="144"/>
      <c r="E384" s="143"/>
      <c r="F384" s="145"/>
      <c r="G384" s="145"/>
      <c r="H384" s="146"/>
      <c r="I384" s="146"/>
      <c r="J384" s="146"/>
      <c r="K384" s="145"/>
      <c r="L384" s="146"/>
      <c r="M384" s="146"/>
      <c r="N384" s="146"/>
      <c r="O384" s="146"/>
      <c r="P384" s="146"/>
      <c r="Q384" s="149"/>
      <c r="R384" s="81" t="s">
        <v>76</v>
      </c>
      <c r="S384" s="147"/>
      <c r="T384" s="146"/>
      <c r="U384" s="146"/>
      <c r="V384" s="148"/>
    </row>
    <row r="385" spans="1:22" s="14" customFormat="1" ht="50.25" customHeight="1" x14ac:dyDescent="0.15">
      <c r="A385" s="151" t="s">
        <v>1464</v>
      </c>
      <c r="B385" s="151"/>
      <c r="C385" s="82" t="s">
        <v>80</v>
      </c>
      <c r="D385" s="82" t="s">
        <v>80</v>
      </c>
      <c r="E385" s="82" t="s">
        <v>80</v>
      </c>
      <c r="F385" s="82" t="s">
        <v>80</v>
      </c>
      <c r="G385" s="82" t="s">
        <v>80</v>
      </c>
      <c r="H385" s="83">
        <f t="shared" ref="H385:Q385" si="33">SUM(H297:H384)</f>
        <v>69480.099999999991</v>
      </c>
      <c r="I385" s="83">
        <f t="shared" si="33"/>
        <v>62181.600000000006</v>
      </c>
      <c r="J385" s="83">
        <f t="shared" si="33"/>
        <v>58012.79</v>
      </c>
      <c r="K385" s="84">
        <f t="shared" si="33"/>
        <v>2951</v>
      </c>
      <c r="L385" s="83">
        <f t="shared" si="33"/>
        <v>267048730.13999999</v>
      </c>
      <c r="M385" s="83">
        <f t="shared" si="33"/>
        <v>0</v>
      </c>
      <c r="N385" s="83">
        <f t="shared" si="33"/>
        <v>0</v>
      </c>
      <c r="O385" s="83">
        <f t="shared" si="33"/>
        <v>0</v>
      </c>
      <c r="P385" s="83">
        <f t="shared" si="33"/>
        <v>267048730.13999999</v>
      </c>
      <c r="Q385" s="83">
        <f t="shared" si="33"/>
        <v>0</v>
      </c>
      <c r="R385" s="83" t="s">
        <v>80</v>
      </c>
      <c r="S385" s="84">
        <f>SUM(S297:S384)</f>
        <v>88</v>
      </c>
      <c r="T385" s="82" t="s">
        <v>80</v>
      </c>
      <c r="U385" s="82" t="s">
        <v>80</v>
      </c>
      <c r="V385" s="82" t="s">
        <v>80</v>
      </c>
    </row>
    <row r="386" spans="1:22" s="14" customFormat="1" ht="33.75" customHeight="1" x14ac:dyDescent="0.15">
      <c r="A386" s="150" t="s">
        <v>167</v>
      </c>
      <c r="B386" s="150"/>
      <c r="C386" s="150"/>
      <c r="D386" s="150"/>
      <c r="E386" s="150"/>
      <c r="F386" s="150"/>
      <c r="G386" s="150"/>
      <c r="H386" s="150"/>
      <c r="I386" s="150"/>
      <c r="J386" s="150"/>
      <c r="K386" s="150"/>
      <c r="L386" s="150"/>
      <c r="M386" s="150"/>
      <c r="N386" s="150"/>
      <c r="O386" s="150"/>
      <c r="P386" s="150"/>
      <c r="Q386" s="150"/>
      <c r="R386" s="150"/>
      <c r="S386" s="150"/>
      <c r="T386" s="150"/>
      <c r="U386" s="150"/>
      <c r="V386" s="150"/>
    </row>
    <row r="387" spans="1:22" s="14" customFormat="1" ht="41.25" customHeight="1" x14ac:dyDescent="0.15">
      <c r="A387" s="143" t="s">
        <v>30</v>
      </c>
      <c r="B387" s="143" t="s">
        <v>1002</v>
      </c>
      <c r="C387" s="144">
        <v>1962</v>
      </c>
      <c r="D387" s="144"/>
      <c r="E387" s="143" t="s">
        <v>111</v>
      </c>
      <c r="F387" s="145">
        <v>4</v>
      </c>
      <c r="G387" s="145">
        <v>4</v>
      </c>
      <c r="H387" s="146">
        <v>2745.2</v>
      </c>
      <c r="I387" s="146">
        <v>2539.9</v>
      </c>
      <c r="J387" s="146">
        <v>1403.69</v>
      </c>
      <c r="K387" s="145">
        <v>130</v>
      </c>
      <c r="L387" s="146">
        <v>11620934.220000001</v>
      </c>
      <c r="M387" s="146">
        <v>0</v>
      </c>
      <c r="N387" s="146">
        <v>0</v>
      </c>
      <c r="O387" s="146">
        <v>0</v>
      </c>
      <c r="P387" s="146">
        <v>11620934.220000001</v>
      </c>
      <c r="Q387" s="149">
        <v>0</v>
      </c>
      <c r="R387" s="81" t="s">
        <v>74</v>
      </c>
      <c r="S387" s="153">
        <v>2</v>
      </c>
      <c r="T387" s="146">
        <v>4575.3500000000004</v>
      </c>
      <c r="U387" s="146">
        <v>4575.3500000000004</v>
      </c>
      <c r="V387" s="148">
        <v>46387</v>
      </c>
    </row>
    <row r="388" spans="1:22" s="14" customFormat="1" ht="36" customHeight="1" x14ac:dyDescent="0.15">
      <c r="A388" s="143"/>
      <c r="B388" s="143"/>
      <c r="C388" s="144"/>
      <c r="D388" s="144"/>
      <c r="E388" s="143"/>
      <c r="F388" s="145"/>
      <c r="G388" s="145"/>
      <c r="H388" s="146"/>
      <c r="I388" s="146"/>
      <c r="J388" s="146"/>
      <c r="K388" s="145"/>
      <c r="L388" s="146"/>
      <c r="M388" s="146"/>
      <c r="N388" s="146"/>
      <c r="O388" s="146"/>
      <c r="P388" s="146"/>
      <c r="Q388" s="149"/>
      <c r="R388" s="81" t="s">
        <v>76</v>
      </c>
      <c r="S388" s="147"/>
      <c r="T388" s="146"/>
      <c r="U388" s="146"/>
      <c r="V388" s="148"/>
    </row>
    <row r="389" spans="1:22" s="14" customFormat="1" ht="41.25" customHeight="1" x14ac:dyDescent="0.15">
      <c r="A389" s="143">
        <v>2</v>
      </c>
      <c r="B389" s="143" t="s">
        <v>168</v>
      </c>
      <c r="C389" s="144">
        <v>1987</v>
      </c>
      <c r="D389" s="144">
        <v>1987</v>
      </c>
      <c r="E389" s="143" t="s">
        <v>111</v>
      </c>
      <c r="F389" s="145">
        <v>9</v>
      </c>
      <c r="G389" s="145">
        <v>1</v>
      </c>
      <c r="H389" s="146">
        <v>3373.9</v>
      </c>
      <c r="I389" s="146">
        <v>3009.5</v>
      </c>
      <c r="J389" s="146">
        <v>1072.71</v>
      </c>
      <c r="K389" s="145">
        <v>112</v>
      </c>
      <c r="L389" s="146">
        <f>M389+N389+O389+P389+Q389</f>
        <v>18710618.670000002</v>
      </c>
      <c r="M389" s="146">
        <v>0</v>
      </c>
      <c r="N389" s="146">
        <v>0</v>
      </c>
      <c r="O389" s="146">
        <v>0</v>
      </c>
      <c r="P389" s="146">
        <v>18710618.670000002</v>
      </c>
      <c r="Q389" s="146">
        <v>0</v>
      </c>
      <c r="R389" s="81" t="s">
        <v>62</v>
      </c>
      <c r="S389" s="147">
        <v>15</v>
      </c>
      <c r="T389" s="146">
        <f>L389/I389</f>
        <v>6217.1851370659588</v>
      </c>
      <c r="U389" s="146">
        <f>T389</f>
        <v>6217.1851370659588</v>
      </c>
      <c r="V389" s="148">
        <v>46387</v>
      </c>
    </row>
    <row r="390" spans="1:22" s="14" customFormat="1" ht="43.5" customHeight="1" x14ac:dyDescent="0.15">
      <c r="A390" s="143"/>
      <c r="B390" s="143"/>
      <c r="C390" s="144"/>
      <c r="D390" s="144"/>
      <c r="E390" s="143"/>
      <c r="F390" s="145"/>
      <c r="G390" s="145"/>
      <c r="H390" s="146"/>
      <c r="I390" s="146"/>
      <c r="J390" s="146"/>
      <c r="K390" s="145"/>
      <c r="L390" s="146"/>
      <c r="M390" s="146"/>
      <c r="N390" s="146"/>
      <c r="O390" s="146"/>
      <c r="P390" s="146"/>
      <c r="Q390" s="146"/>
      <c r="R390" s="81" t="s">
        <v>63</v>
      </c>
      <c r="S390" s="147"/>
      <c r="T390" s="146"/>
      <c r="U390" s="146"/>
      <c r="V390" s="148"/>
    </row>
    <row r="391" spans="1:22" s="14" customFormat="1" ht="42.75" customHeight="1" x14ac:dyDescent="0.15">
      <c r="A391" s="143"/>
      <c r="B391" s="143"/>
      <c r="C391" s="144"/>
      <c r="D391" s="144"/>
      <c r="E391" s="143"/>
      <c r="F391" s="145"/>
      <c r="G391" s="145"/>
      <c r="H391" s="146"/>
      <c r="I391" s="146"/>
      <c r="J391" s="146"/>
      <c r="K391" s="145"/>
      <c r="L391" s="146"/>
      <c r="M391" s="146"/>
      <c r="N391" s="146"/>
      <c r="O391" s="146"/>
      <c r="P391" s="146"/>
      <c r="Q391" s="146"/>
      <c r="R391" s="81" t="s">
        <v>64</v>
      </c>
      <c r="S391" s="147"/>
      <c r="T391" s="146"/>
      <c r="U391" s="146"/>
      <c r="V391" s="148"/>
    </row>
    <row r="392" spans="1:22" s="14" customFormat="1" ht="37.5" customHeight="1" x14ac:dyDescent="0.15">
      <c r="A392" s="143"/>
      <c r="B392" s="143"/>
      <c r="C392" s="144"/>
      <c r="D392" s="144"/>
      <c r="E392" s="143"/>
      <c r="F392" s="145"/>
      <c r="G392" s="145"/>
      <c r="H392" s="146"/>
      <c r="I392" s="146"/>
      <c r="J392" s="146"/>
      <c r="K392" s="145"/>
      <c r="L392" s="146"/>
      <c r="M392" s="146"/>
      <c r="N392" s="146"/>
      <c r="O392" s="146"/>
      <c r="P392" s="146"/>
      <c r="Q392" s="146"/>
      <c r="R392" s="81" t="s">
        <v>65</v>
      </c>
      <c r="S392" s="147"/>
      <c r="T392" s="146"/>
      <c r="U392" s="146"/>
      <c r="V392" s="148"/>
    </row>
    <row r="393" spans="1:22" s="14" customFormat="1" ht="42" customHeight="1" x14ac:dyDescent="0.15">
      <c r="A393" s="143"/>
      <c r="B393" s="143"/>
      <c r="C393" s="144"/>
      <c r="D393" s="144"/>
      <c r="E393" s="143"/>
      <c r="F393" s="145"/>
      <c r="G393" s="145"/>
      <c r="H393" s="146"/>
      <c r="I393" s="146"/>
      <c r="J393" s="146"/>
      <c r="K393" s="145"/>
      <c r="L393" s="146"/>
      <c r="M393" s="146"/>
      <c r="N393" s="146"/>
      <c r="O393" s="146"/>
      <c r="P393" s="146"/>
      <c r="Q393" s="146"/>
      <c r="R393" s="81" t="s">
        <v>66</v>
      </c>
      <c r="S393" s="147"/>
      <c r="T393" s="146"/>
      <c r="U393" s="146"/>
      <c r="V393" s="148"/>
    </row>
    <row r="394" spans="1:22" s="14" customFormat="1" ht="48" customHeight="1" x14ac:dyDescent="0.15">
      <c r="A394" s="143"/>
      <c r="B394" s="143"/>
      <c r="C394" s="144"/>
      <c r="D394" s="144"/>
      <c r="E394" s="143"/>
      <c r="F394" s="145"/>
      <c r="G394" s="145"/>
      <c r="H394" s="146"/>
      <c r="I394" s="146"/>
      <c r="J394" s="146"/>
      <c r="K394" s="145"/>
      <c r="L394" s="146"/>
      <c r="M394" s="146"/>
      <c r="N394" s="146"/>
      <c r="O394" s="146"/>
      <c r="P394" s="146"/>
      <c r="Q394" s="146"/>
      <c r="R394" s="81" t="s">
        <v>67</v>
      </c>
      <c r="S394" s="147"/>
      <c r="T394" s="146"/>
      <c r="U394" s="146"/>
      <c r="V394" s="148"/>
    </row>
    <row r="395" spans="1:22" s="14" customFormat="1" ht="31.5" customHeight="1" x14ac:dyDescent="0.15">
      <c r="A395" s="143"/>
      <c r="B395" s="143"/>
      <c r="C395" s="144"/>
      <c r="D395" s="144"/>
      <c r="E395" s="143"/>
      <c r="F395" s="145"/>
      <c r="G395" s="145"/>
      <c r="H395" s="146"/>
      <c r="I395" s="146"/>
      <c r="J395" s="146"/>
      <c r="K395" s="145"/>
      <c r="L395" s="146"/>
      <c r="M395" s="146"/>
      <c r="N395" s="146"/>
      <c r="O395" s="146"/>
      <c r="P395" s="146"/>
      <c r="Q395" s="146"/>
      <c r="R395" s="81" t="s">
        <v>68</v>
      </c>
      <c r="S395" s="147"/>
      <c r="T395" s="146"/>
      <c r="U395" s="146"/>
      <c r="V395" s="148"/>
    </row>
    <row r="396" spans="1:22" s="14" customFormat="1" ht="44.25" customHeight="1" x14ac:dyDescent="0.15">
      <c r="A396" s="143"/>
      <c r="B396" s="143"/>
      <c r="C396" s="144"/>
      <c r="D396" s="144"/>
      <c r="E396" s="143"/>
      <c r="F396" s="145"/>
      <c r="G396" s="145"/>
      <c r="H396" s="146"/>
      <c r="I396" s="146"/>
      <c r="J396" s="146"/>
      <c r="K396" s="145"/>
      <c r="L396" s="146"/>
      <c r="M396" s="146"/>
      <c r="N396" s="146"/>
      <c r="O396" s="146"/>
      <c r="P396" s="146"/>
      <c r="Q396" s="146"/>
      <c r="R396" s="81" t="s">
        <v>69</v>
      </c>
      <c r="S396" s="147"/>
      <c r="T396" s="146"/>
      <c r="U396" s="146"/>
      <c r="V396" s="148"/>
    </row>
    <row r="397" spans="1:22" s="14" customFormat="1" ht="51.75" customHeight="1" x14ac:dyDescent="0.15">
      <c r="A397" s="143"/>
      <c r="B397" s="143"/>
      <c r="C397" s="144"/>
      <c r="D397" s="144"/>
      <c r="E397" s="143"/>
      <c r="F397" s="145"/>
      <c r="G397" s="145"/>
      <c r="H397" s="146"/>
      <c r="I397" s="146"/>
      <c r="J397" s="146"/>
      <c r="K397" s="145"/>
      <c r="L397" s="146"/>
      <c r="M397" s="146"/>
      <c r="N397" s="146"/>
      <c r="O397" s="146"/>
      <c r="P397" s="146"/>
      <c r="Q397" s="146"/>
      <c r="R397" s="81" t="s">
        <v>70</v>
      </c>
      <c r="S397" s="147"/>
      <c r="T397" s="146"/>
      <c r="U397" s="146"/>
      <c r="V397" s="148"/>
    </row>
    <row r="398" spans="1:22" s="14" customFormat="1" ht="33.75" customHeight="1" x14ac:dyDescent="0.15">
      <c r="A398" s="143"/>
      <c r="B398" s="143"/>
      <c r="C398" s="144"/>
      <c r="D398" s="144"/>
      <c r="E398" s="143"/>
      <c r="F398" s="145"/>
      <c r="G398" s="145"/>
      <c r="H398" s="146"/>
      <c r="I398" s="146"/>
      <c r="J398" s="146"/>
      <c r="K398" s="145"/>
      <c r="L398" s="146"/>
      <c r="M398" s="146"/>
      <c r="N398" s="146"/>
      <c r="O398" s="146"/>
      <c r="P398" s="146"/>
      <c r="Q398" s="146"/>
      <c r="R398" s="81" t="s">
        <v>71</v>
      </c>
      <c r="S398" s="147"/>
      <c r="T398" s="146"/>
      <c r="U398" s="146"/>
      <c r="V398" s="148"/>
    </row>
    <row r="399" spans="1:22" s="14" customFormat="1" ht="50.25" customHeight="1" x14ac:dyDescent="0.15">
      <c r="A399" s="143"/>
      <c r="B399" s="143"/>
      <c r="C399" s="144"/>
      <c r="D399" s="144"/>
      <c r="E399" s="143"/>
      <c r="F399" s="145"/>
      <c r="G399" s="145"/>
      <c r="H399" s="146"/>
      <c r="I399" s="146"/>
      <c r="J399" s="146"/>
      <c r="K399" s="145"/>
      <c r="L399" s="146"/>
      <c r="M399" s="146"/>
      <c r="N399" s="146"/>
      <c r="O399" s="146"/>
      <c r="P399" s="146"/>
      <c r="Q399" s="146"/>
      <c r="R399" s="81" t="s">
        <v>72</v>
      </c>
      <c r="S399" s="147"/>
      <c r="T399" s="146"/>
      <c r="U399" s="146"/>
      <c r="V399" s="148"/>
    </row>
    <row r="400" spans="1:22" s="14" customFormat="1" ht="48.75" customHeight="1" x14ac:dyDescent="0.15">
      <c r="A400" s="143"/>
      <c r="B400" s="143"/>
      <c r="C400" s="144"/>
      <c r="D400" s="144"/>
      <c r="E400" s="143"/>
      <c r="F400" s="145"/>
      <c r="G400" s="145"/>
      <c r="H400" s="146"/>
      <c r="I400" s="146"/>
      <c r="J400" s="146"/>
      <c r="K400" s="145"/>
      <c r="L400" s="146"/>
      <c r="M400" s="146"/>
      <c r="N400" s="146"/>
      <c r="O400" s="146"/>
      <c r="P400" s="146"/>
      <c r="Q400" s="146"/>
      <c r="R400" s="81" t="s">
        <v>73</v>
      </c>
      <c r="S400" s="147"/>
      <c r="T400" s="146"/>
      <c r="U400" s="146"/>
      <c r="V400" s="148"/>
    </row>
    <row r="401" spans="1:22" s="14" customFormat="1" ht="33" customHeight="1" x14ac:dyDescent="0.15">
      <c r="A401" s="143"/>
      <c r="B401" s="143"/>
      <c r="C401" s="144"/>
      <c r="D401" s="144"/>
      <c r="E401" s="143"/>
      <c r="F401" s="145"/>
      <c r="G401" s="145"/>
      <c r="H401" s="146"/>
      <c r="I401" s="146"/>
      <c r="J401" s="146"/>
      <c r="K401" s="145"/>
      <c r="L401" s="146"/>
      <c r="M401" s="146"/>
      <c r="N401" s="146"/>
      <c r="O401" s="146"/>
      <c r="P401" s="146"/>
      <c r="Q401" s="146"/>
      <c r="R401" s="81" t="s">
        <v>102</v>
      </c>
      <c r="S401" s="147"/>
      <c r="T401" s="146"/>
      <c r="U401" s="146"/>
      <c r="V401" s="148"/>
    </row>
    <row r="402" spans="1:22" s="14" customFormat="1" ht="45.75" customHeight="1" x14ac:dyDescent="0.15">
      <c r="A402" s="143"/>
      <c r="B402" s="143"/>
      <c r="C402" s="144"/>
      <c r="D402" s="144"/>
      <c r="E402" s="143"/>
      <c r="F402" s="145"/>
      <c r="G402" s="145"/>
      <c r="H402" s="146"/>
      <c r="I402" s="146"/>
      <c r="J402" s="146"/>
      <c r="K402" s="145"/>
      <c r="L402" s="146"/>
      <c r="M402" s="146"/>
      <c r="N402" s="146"/>
      <c r="O402" s="146"/>
      <c r="P402" s="146"/>
      <c r="Q402" s="146"/>
      <c r="R402" s="81" t="s">
        <v>103</v>
      </c>
      <c r="S402" s="147"/>
      <c r="T402" s="146"/>
      <c r="U402" s="146"/>
      <c r="V402" s="148"/>
    </row>
    <row r="403" spans="1:22" s="14" customFormat="1" ht="47.25" customHeight="1" x14ac:dyDescent="0.15">
      <c r="A403" s="143"/>
      <c r="B403" s="143"/>
      <c r="C403" s="144"/>
      <c r="D403" s="144"/>
      <c r="E403" s="143"/>
      <c r="F403" s="145"/>
      <c r="G403" s="145"/>
      <c r="H403" s="146"/>
      <c r="I403" s="146"/>
      <c r="J403" s="146"/>
      <c r="K403" s="145"/>
      <c r="L403" s="146"/>
      <c r="M403" s="146"/>
      <c r="N403" s="146"/>
      <c r="O403" s="146"/>
      <c r="P403" s="146"/>
      <c r="Q403" s="146"/>
      <c r="R403" s="81" t="s">
        <v>104</v>
      </c>
      <c r="S403" s="147"/>
      <c r="T403" s="146"/>
      <c r="U403" s="146"/>
      <c r="V403" s="148"/>
    </row>
    <row r="404" spans="1:22" s="14" customFormat="1" ht="32.25" customHeight="1" x14ac:dyDescent="0.15">
      <c r="A404" s="143">
        <v>3</v>
      </c>
      <c r="B404" s="143" t="s">
        <v>169</v>
      </c>
      <c r="C404" s="144">
        <v>1965</v>
      </c>
      <c r="D404" s="144"/>
      <c r="E404" s="143" t="s">
        <v>97</v>
      </c>
      <c r="F404" s="145">
        <v>5</v>
      </c>
      <c r="G404" s="145">
        <v>5</v>
      </c>
      <c r="H404" s="146">
        <v>3428</v>
      </c>
      <c r="I404" s="146">
        <v>3084.5</v>
      </c>
      <c r="J404" s="146">
        <v>1617.6</v>
      </c>
      <c r="K404" s="145">
        <v>191</v>
      </c>
      <c r="L404" s="146">
        <v>9934151.2699999996</v>
      </c>
      <c r="M404" s="146">
        <v>0</v>
      </c>
      <c r="N404" s="146">
        <v>0</v>
      </c>
      <c r="O404" s="146">
        <v>0</v>
      </c>
      <c r="P404" s="146">
        <v>9934151.2699999996</v>
      </c>
      <c r="Q404" s="146">
        <v>0</v>
      </c>
      <c r="R404" s="81" t="s">
        <v>62</v>
      </c>
      <c r="S404" s="147">
        <v>6</v>
      </c>
      <c r="T404" s="146">
        <v>3220.67</v>
      </c>
      <c r="U404" s="146">
        <v>3220.67</v>
      </c>
      <c r="V404" s="148">
        <v>46387</v>
      </c>
    </row>
    <row r="405" spans="1:22" s="14" customFormat="1" ht="46.5" customHeight="1" x14ac:dyDescent="0.15">
      <c r="A405" s="143"/>
      <c r="B405" s="143"/>
      <c r="C405" s="144"/>
      <c r="D405" s="144"/>
      <c r="E405" s="143"/>
      <c r="F405" s="145"/>
      <c r="G405" s="145"/>
      <c r="H405" s="146"/>
      <c r="I405" s="146"/>
      <c r="J405" s="146"/>
      <c r="K405" s="145"/>
      <c r="L405" s="146"/>
      <c r="M405" s="146"/>
      <c r="N405" s="146"/>
      <c r="O405" s="146"/>
      <c r="P405" s="146"/>
      <c r="Q405" s="146"/>
      <c r="R405" s="81" t="s">
        <v>64</v>
      </c>
      <c r="S405" s="147"/>
      <c r="T405" s="146"/>
      <c r="U405" s="146"/>
      <c r="V405" s="148"/>
    </row>
    <row r="406" spans="1:22" s="14" customFormat="1" ht="36" customHeight="1" x14ac:dyDescent="0.15">
      <c r="A406" s="143"/>
      <c r="B406" s="143"/>
      <c r="C406" s="144"/>
      <c r="D406" s="144"/>
      <c r="E406" s="143"/>
      <c r="F406" s="145"/>
      <c r="G406" s="145"/>
      <c r="H406" s="146"/>
      <c r="I406" s="146"/>
      <c r="J406" s="146"/>
      <c r="K406" s="145"/>
      <c r="L406" s="146"/>
      <c r="M406" s="146"/>
      <c r="N406" s="146"/>
      <c r="O406" s="146"/>
      <c r="P406" s="146"/>
      <c r="Q406" s="146"/>
      <c r="R406" s="81" t="s">
        <v>65</v>
      </c>
      <c r="S406" s="147"/>
      <c r="T406" s="146"/>
      <c r="U406" s="146"/>
      <c r="V406" s="148"/>
    </row>
    <row r="407" spans="1:22" s="14" customFormat="1" ht="45" customHeight="1" x14ac:dyDescent="0.15">
      <c r="A407" s="143"/>
      <c r="B407" s="143"/>
      <c r="C407" s="144"/>
      <c r="D407" s="144"/>
      <c r="E407" s="143"/>
      <c r="F407" s="145"/>
      <c r="G407" s="145"/>
      <c r="H407" s="146"/>
      <c r="I407" s="146"/>
      <c r="J407" s="146"/>
      <c r="K407" s="145"/>
      <c r="L407" s="146"/>
      <c r="M407" s="146"/>
      <c r="N407" s="146"/>
      <c r="O407" s="146"/>
      <c r="P407" s="146"/>
      <c r="Q407" s="146"/>
      <c r="R407" s="81" t="s">
        <v>67</v>
      </c>
      <c r="S407" s="147"/>
      <c r="T407" s="146"/>
      <c r="U407" s="146"/>
      <c r="V407" s="148"/>
    </row>
    <row r="408" spans="1:22" s="14" customFormat="1" ht="35.25" customHeight="1" x14ac:dyDescent="0.15">
      <c r="A408" s="143"/>
      <c r="B408" s="143"/>
      <c r="C408" s="144"/>
      <c r="D408" s="144"/>
      <c r="E408" s="143"/>
      <c r="F408" s="145"/>
      <c r="G408" s="145"/>
      <c r="H408" s="146"/>
      <c r="I408" s="146"/>
      <c r="J408" s="146"/>
      <c r="K408" s="145"/>
      <c r="L408" s="146"/>
      <c r="M408" s="146"/>
      <c r="N408" s="146"/>
      <c r="O408" s="146"/>
      <c r="P408" s="146"/>
      <c r="Q408" s="146"/>
      <c r="R408" s="81" t="s">
        <v>71</v>
      </c>
      <c r="S408" s="147"/>
      <c r="T408" s="146"/>
      <c r="U408" s="146"/>
      <c r="V408" s="148"/>
    </row>
    <row r="409" spans="1:22" s="14" customFormat="1" ht="46.5" customHeight="1" x14ac:dyDescent="0.15">
      <c r="A409" s="143"/>
      <c r="B409" s="143"/>
      <c r="C409" s="144"/>
      <c r="D409" s="144"/>
      <c r="E409" s="143"/>
      <c r="F409" s="145"/>
      <c r="G409" s="145"/>
      <c r="H409" s="146"/>
      <c r="I409" s="146"/>
      <c r="J409" s="146"/>
      <c r="K409" s="145"/>
      <c r="L409" s="146"/>
      <c r="M409" s="146"/>
      <c r="N409" s="146"/>
      <c r="O409" s="146"/>
      <c r="P409" s="146"/>
      <c r="Q409" s="146"/>
      <c r="R409" s="81" t="s">
        <v>73</v>
      </c>
      <c r="S409" s="147"/>
      <c r="T409" s="146"/>
      <c r="U409" s="146"/>
      <c r="V409" s="148"/>
    </row>
    <row r="410" spans="1:22" s="14" customFormat="1" ht="36" customHeight="1" x14ac:dyDescent="0.15">
      <c r="A410" s="143">
        <v>4</v>
      </c>
      <c r="B410" s="143" t="s">
        <v>170</v>
      </c>
      <c r="C410" s="144">
        <v>1961</v>
      </c>
      <c r="D410" s="144">
        <v>2009</v>
      </c>
      <c r="E410" s="143" t="s">
        <v>111</v>
      </c>
      <c r="F410" s="145">
        <v>3</v>
      </c>
      <c r="G410" s="145">
        <v>3</v>
      </c>
      <c r="H410" s="146">
        <v>1647.7</v>
      </c>
      <c r="I410" s="146">
        <v>1514.22</v>
      </c>
      <c r="J410" s="146">
        <v>668.72</v>
      </c>
      <c r="K410" s="145">
        <v>137</v>
      </c>
      <c r="L410" s="146">
        <f>M410+N410+O410+P410+Q410</f>
        <v>22299276.739999998</v>
      </c>
      <c r="M410" s="146">
        <v>0</v>
      </c>
      <c r="N410" s="146">
        <v>0</v>
      </c>
      <c r="O410" s="146">
        <v>0</v>
      </c>
      <c r="P410" s="146">
        <v>22299276.739999998</v>
      </c>
      <c r="Q410" s="149">
        <v>0</v>
      </c>
      <c r="R410" s="81" t="s">
        <v>62</v>
      </c>
      <c r="S410" s="147">
        <v>15</v>
      </c>
      <c r="T410" s="146">
        <f>L410/I410</f>
        <v>14726.576547661502</v>
      </c>
      <c r="U410" s="146">
        <f>T410</f>
        <v>14726.576547661502</v>
      </c>
      <c r="V410" s="148">
        <v>46387</v>
      </c>
    </row>
    <row r="411" spans="1:22" s="14" customFormat="1" ht="48.75" customHeight="1" x14ac:dyDescent="0.15">
      <c r="A411" s="143"/>
      <c r="B411" s="143"/>
      <c r="C411" s="144"/>
      <c r="D411" s="144"/>
      <c r="E411" s="143"/>
      <c r="F411" s="145"/>
      <c r="G411" s="145"/>
      <c r="H411" s="146"/>
      <c r="I411" s="146"/>
      <c r="J411" s="146"/>
      <c r="K411" s="145"/>
      <c r="L411" s="146"/>
      <c r="M411" s="146"/>
      <c r="N411" s="146"/>
      <c r="O411" s="146"/>
      <c r="P411" s="146"/>
      <c r="Q411" s="149"/>
      <c r="R411" s="81" t="s">
        <v>63</v>
      </c>
      <c r="S411" s="147"/>
      <c r="T411" s="146"/>
      <c r="U411" s="146"/>
      <c r="V411" s="148"/>
    </row>
    <row r="412" spans="1:22" s="14" customFormat="1" ht="42.75" customHeight="1" x14ac:dyDescent="0.15">
      <c r="A412" s="143"/>
      <c r="B412" s="143"/>
      <c r="C412" s="144"/>
      <c r="D412" s="144"/>
      <c r="E412" s="143"/>
      <c r="F412" s="145"/>
      <c r="G412" s="145"/>
      <c r="H412" s="146"/>
      <c r="I412" s="146"/>
      <c r="J412" s="146"/>
      <c r="K412" s="145"/>
      <c r="L412" s="146"/>
      <c r="M412" s="146"/>
      <c r="N412" s="146"/>
      <c r="O412" s="146"/>
      <c r="P412" s="146"/>
      <c r="Q412" s="149"/>
      <c r="R412" s="81" t="s">
        <v>64</v>
      </c>
      <c r="S412" s="147"/>
      <c r="T412" s="146"/>
      <c r="U412" s="146"/>
      <c r="V412" s="148"/>
    </row>
    <row r="413" spans="1:22" s="14" customFormat="1" ht="32.25" customHeight="1" x14ac:dyDescent="0.15">
      <c r="A413" s="143"/>
      <c r="B413" s="143"/>
      <c r="C413" s="144"/>
      <c r="D413" s="144"/>
      <c r="E413" s="143"/>
      <c r="F413" s="145"/>
      <c r="G413" s="145"/>
      <c r="H413" s="146"/>
      <c r="I413" s="146"/>
      <c r="J413" s="146"/>
      <c r="K413" s="145"/>
      <c r="L413" s="146"/>
      <c r="M413" s="146"/>
      <c r="N413" s="146"/>
      <c r="O413" s="146"/>
      <c r="P413" s="146"/>
      <c r="Q413" s="149"/>
      <c r="R413" s="81" t="s">
        <v>65</v>
      </c>
      <c r="S413" s="147"/>
      <c r="T413" s="146"/>
      <c r="U413" s="146"/>
      <c r="V413" s="148"/>
    </row>
    <row r="414" spans="1:22" s="14" customFormat="1" ht="43.5" customHeight="1" x14ac:dyDescent="0.15">
      <c r="A414" s="143"/>
      <c r="B414" s="143"/>
      <c r="C414" s="144"/>
      <c r="D414" s="144"/>
      <c r="E414" s="143"/>
      <c r="F414" s="145"/>
      <c r="G414" s="145"/>
      <c r="H414" s="146"/>
      <c r="I414" s="146"/>
      <c r="J414" s="146"/>
      <c r="K414" s="145"/>
      <c r="L414" s="146"/>
      <c r="M414" s="146"/>
      <c r="N414" s="146"/>
      <c r="O414" s="146"/>
      <c r="P414" s="146"/>
      <c r="Q414" s="149"/>
      <c r="R414" s="81" t="s">
        <v>66</v>
      </c>
      <c r="S414" s="147"/>
      <c r="T414" s="146"/>
      <c r="U414" s="146"/>
      <c r="V414" s="148"/>
    </row>
    <row r="415" spans="1:22" s="14" customFormat="1" ht="48.75" customHeight="1" x14ac:dyDescent="0.15">
      <c r="A415" s="143"/>
      <c r="B415" s="143"/>
      <c r="C415" s="144"/>
      <c r="D415" s="144"/>
      <c r="E415" s="143"/>
      <c r="F415" s="145"/>
      <c r="G415" s="145"/>
      <c r="H415" s="146"/>
      <c r="I415" s="146"/>
      <c r="J415" s="146"/>
      <c r="K415" s="145"/>
      <c r="L415" s="146"/>
      <c r="M415" s="146"/>
      <c r="N415" s="146"/>
      <c r="O415" s="146"/>
      <c r="P415" s="146"/>
      <c r="Q415" s="149"/>
      <c r="R415" s="81" t="s">
        <v>67</v>
      </c>
      <c r="S415" s="147"/>
      <c r="T415" s="146"/>
      <c r="U415" s="146"/>
      <c r="V415" s="148"/>
    </row>
    <row r="416" spans="1:22" s="14" customFormat="1" ht="28.5" customHeight="1" x14ac:dyDescent="0.15">
      <c r="A416" s="143"/>
      <c r="B416" s="143"/>
      <c r="C416" s="144"/>
      <c r="D416" s="144"/>
      <c r="E416" s="143"/>
      <c r="F416" s="145"/>
      <c r="G416" s="145"/>
      <c r="H416" s="146"/>
      <c r="I416" s="146"/>
      <c r="J416" s="146"/>
      <c r="K416" s="145"/>
      <c r="L416" s="146"/>
      <c r="M416" s="146"/>
      <c r="N416" s="146"/>
      <c r="O416" s="146"/>
      <c r="P416" s="146"/>
      <c r="Q416" s="149"/>
      <c r="R416" s="81" t="s">
        <v>68</v>
      </c>
      <c r="S416" s="147"/>
      <c r="T416" s="146"/>
      <c r="U416" s="146"/>
      <c r="V416" s="148"/>
    </row>
    <row r="417" spans="1:22" s="14" customFormat="1" ht="48.75" customHeight="1" x14ac:dyDescent="0.15">
      <c r="A417" s="143"/>
      <c r="B417" s="143"/>
      <c r="C417" s="144"/>
      <c r="D417" s="144"/>
      <c r="E417" s="143"/>
      <c r="F417" s="145"/>
      <c r="G417" s="145"/>
      <c r="H417" s="146"/>
      <c r="I417" s="146"/>
      <c r="J417" s="146"/>
      <c r="K417" s="145"/>
      <c r="L417" s="146"/>
      <c r="M417" s="146"/>
      <c r="N417" s="146"/>
      <c r="O417" s="146"/>
      <c r="P417" s="146"/>
      <c r="Q417" s="149"/>
      <c r="R417" s="81" t="s">
        <v>69</v>
      </c>
      <c r="S417" s="147"/>
      <c r="T417" s="146"/>
      <c r="U417" s="146"/>
      <c r="V417" s="148"/>
    </row>
    <row r="418" spans="1:22" s="14" customFormat="1" ht="48.75" customHeight="1" x14ac:dyDescent="0.15">
      <c r="A418" s="143"/>
      <c r="B418" s="143"/>
      <c r="C418" s="144"/>
      <c r="D418" s="144"/>
      <c r="E418" s="143"/>
      <c r="F418" s="145"/>
      <c r="G418" s="145"/>
      <c r="H418" s="146"/>
      <c r="I418" s="146"/>
      <c r="J418" s="146"/>
      <c r="K418" s="145"/>
      <c r="L418" s="146"/>
      <c r="M418" s="146"/>
      <c r="N418" s="146"/>
      <c r="O418" s="146"/>
      <c r="P418" s="146"/>
      <c r="Q418" s="149"/>
      <c r="R418" s="81" t="s">
        <v>70</v>
      </c>
      <c r="S418" s="147"/>
      <c r="T418" s="146"/>
      <c r="U418" s="146"/>
      <c r="V418" s="148"/>
    </row>
    <row r="419" spans="1:22" s="14" customFormat="1" ht="30" customHeight="1" x14ac:dyDescent="0.15">
      <c r="A419" s="143"/>
      <c r="B419" s="143"/>
      <c r="C419" s="144"/>
      <c r="D419" s="144"/>
      <c r="E419" s="143"/>
      <c r="F419" s="145"/>
      <c r="G419" s="145"/>
      <c r="H419" s="146"/>
      <c r="I419" s="146"/>
      <c r="J419" s="146"/>
      <c r="K419" s="145"/>
      <c r="L419" s="146"/>
      <c r="M419" s="146"/>
      <c r="N419" s="146"/>
      <c r="O419" s="146"/>
      <c r="P419" s="146"/>
      <c r="Q419" s="149"/>
      <c r="R419" s="81" t="s">
        <v>71</v>
      </c>
      <c r="S419" s="147"/>
      <c r="T419" s="146"/>
      <c r="U419" s="146"/>
      <c r="V419" s="148"/>
    </row>
    <row r="420" spans="1:22" s="14" customFormat="1" ht="45" customHeight="1" x14ac:dyDescent="0.15">
      <c r="A420" s="143"/>
      <c r="B420" s="143"/>
      <c r="C420" s="144"/>
      <c r="D420" s="144"/>
      <c r="E420" s="143"/>
      <c r="F420" s="145"/>
      <c r="G420" s="145"/>
      <c r="H420" s="146"/>
      <c r="I420" s="146"/>
      <c r="J420" s="146"/>
      <c r="K420" s="145"/>
      <c r="L420" s="146"/>
      <c r="M420" s="146"/>
      <c r="N420" s="146"/>
      <c r="O420" s="146"/>
      <c r="P420" s="146"/>
      <c r="Q420" s="149"/>
      <c r="R420" s="81" t="s">
        <v>72</v>
      </c>
      <c r="S420" s="147"/>
      <c r="T420" s="146"/>
      <c r="U420" s="146"/>
      <c r="V420" s="148"/>
    </row>
    <row r="421" spans="1:22" s="14" customFormat="1" ht="48.75" customHeight="1" x14ac:dyDescent="0.15">
      <c r="A421" s="143"/>
      <c r="B421" s="143"/>
      <c r="C421" s="144"/>
      <c r="D421" s="144"/>
      <c r="E421" s="143"/>
      <c r="F421" s="145"/>
      <c r="G421" s="145"/>
      <c r="H421" s="146"/>
      <c r="I421" s="146"/>
      <c r="J421" s="146"/>
      <c r="K421" s="145"/>
      <c r="L421" s="146"/>
      <c r="M421" s="146"/>
      <c r="N421" s="146"/>
      <c r="O421" s="146"/>
      <c r="P421" s="146"/>
      <c r="Q421" s="149"/>
      <c r="R421" s="81" t="s">
        <v>73</v>
      </c>
      <c r="S421" s="147"/>
      <c r="T421" s="146"/>
      <c r="U421" s="146"/>
      <c r="V421" s="148"/>
    </row>
    <row r="422" spans="1:22" s="14" customFormat="1" ht="19.5" customHeight="1" x14ac:dyDescent="0.15">
      <c r="A422" s="143"/>
      <c r="B422" s="143"/>
      <c r="C422" s="144"/>
      <c r="D422" s="144"/>
      <c r="E422" s="143"/>
      <c r="F422" s="145"/>
      <c r="G422" s="145"/>
      <c r="H422" s="146"/>
      <c r="I422" s="146"/>
      <c r="J422" s="146"/>
      <c r="K422" s="145"/>
      <c r="L422" s="146"/>
      <c r="M422" s="146"/>
      <c r="N422" s="146"/>
      <c r="O422" s="146"/>
      <c r="P422" s="146"/>
      <c r="Q422" s="149"/>
      <c r="R422" s="81" t="s">
        <v>74</v>
      </c>
      <c r="S422" s="147"/>
      <c r="T422" s="146"/>
      <c r="U422" s="146"/>
      <c r="V422" s="148"/>
    </row>
    <row r="423" spans="1:22" s="14" customFormat="1" ht="32.25" customHeight="1" x14ac:dyDescent="0.15">
      <c r="A423" s="143"/>
      <c r="B423" s="143"/>
      <c r="C423" s="144"/>
      <c r="D423" s="144"/>
      <c r="E423" s="143"/>
      <c r="F423" s="145"/>
      <c r="G423" s="145"/>
      <c r="H423" s="146"/>
      <c r="I423" s="146"/>
      <c r="J423" s="146"/>
      <c r="K423" s="145"/>
      <c r="L423" s="146"/>
      <c r="M423" s="146"/>
      <c r="N423" s="146"/>
      <c r="O423" s="146"/>
      <c r="P423" s="146"/>
      <c r="Q423" s="149"/>
      <c r="R423" s="81" t="s">
        <v>75</v>
      </c>
      <c r="S423" s="147"/>
      <c r="T423" s="146"/>
      <c r="U423" s="146"/>
      <c r="V423" s="148"/>
    </row>
    <row r="424" spans="1:22" s="14" customFormat="1" ht="31.5" customHeight="1" x14ac:dyDescent="0.15">
      <c r="A424" s="143"/>
      <c r="B424" s="143"/>
      <c r="C424" s="144"/>
      <c r="D424" s="144"/>
      <c r="E424" s="143"/>
      <c r="F424" s="145"/>
      <c r="G424" s="145"/>
      <c r="H424" s="146"/>
      <c r="I424" s="146"/>
      <c r="J424" s="146"/>
      <c r="K424" s="145"/>
      <c r="L424" s="146"/>
      <c r="M424" s="146"/>
      <c r="N424" s="146"/>
      <c r="O424" s="146"/>
      <c r="P424" s="146"/>
      <c r="Q424" s="149"/>
      <c r="R424" s="81" t="s">
        <v>76</v>
      </c>
      <c r="S424" s="147"/>
      <c r="T424" s="146"/>
      <c r="U424" s="146"/>
      <c r="V424" s="148"/>
    </row>
    <row r="425" spans="1:22" s="14" customFormat="1" ht="31.5" customHeight="1" x14ac:dyDescent="0.15">
      <c r="A425" s="143">
        <v>5</v>
      </c>
      <c r="B425" s="143" t="s">
        <v>171</v>
      </c>
      <c r="C425" s="144">
        <v>1960</v>
      </c>
      <c r="D425" s="144">
        <v>2009</v>
      </c>
      <c r="E425" s="143" t="s">
        <v>111</v>
      </c>
      <c r="F425" s="145">
        <v>3</v>
      </c>
      <c r="G425" s="145">
        <v>3</v>
      </c>
      <c r="H425" s="146">
        <v>1640</v>
      </c>
      <c r="I425" s="146">
        <v>1504.2</v>
      </c>
      <c r="J425" s="146">
        <v>791.3</v>
      </c>
      <c r="K425" s="145">
        <v>135</v>
      </c>
      <c r="L425" s="146">
        <f>M425+N425+O425+P425+Q425</f>
        <v>19441591.289999999</v>
      </c>
      <c r="M425" s="146">
        <v>0</v>
      </c>
      <c r="N425" s="146">
        <v>0</v>
      </c>
      <c r="O425" s="146">
        <v>0</v>
      </c>
      <c r="P425" s="146">
        <v>19441591.289999999</v>
      </c>
      <c r="Q425" s="149">
        <v>0</v>
      </c>
      <c r="R425" s="81" t="s">
        <v>62</v>
      </c>
      <c r="S425" s="147">
        <v>15</v>
      </c>
      <c r="T425" s="146">
        <f>L425/I425</f>
        <v>12924.871220582369</v>
      </c>
      <c r="U425" s="146">
        <f>T425</f>
        <v>12924.871220582369</v>
      </c>
      <c r="V425" s="148">
        <v>46387</v>
      </c>
    </row>
    <row r="426" spans="1:22" s="14" customFormat="1" ht="48" customHeight="1" x14ac:dyDescent="0.15">
      <c r="A426" s="143"/>
      <c r="B426" s="143"/>
      <c r="C426" s="144"/>
      <c r="D426" s="144"/>
      <c r="E426" s="143"/>
      <c r="F426" s="145"/>
      <c r="G426" s="145"/>
      <c r="H426" s="146"/>
      <c r="I426" s="146"/>
      <c r="J426" s="146"/>
      <c r="K426" s="145"/>
      <c r="L426" s="146"/>
      <c r="M426" s="146"/>
      <c r="N426" s="146"/>
      <c r="O426" s="146"/>
      <c r="P426" s="146"/>
      <c r="Q426" s="149"/>
      <c r="R426" s="81" t="s">
        <v>63</v>
      </c>
      <c r="S426" s="147"/>
      <c r="T426" s="146"/>
      <c r="U426" s="146"/>
      <c r="V426" s="148"/>
    </row>
    <row r="427" spans="1:22" s="14" customFormat="1" ht="44.25" customHeight="1" x14ac:dyDescent="0.15">
      <c r="A427" s="143"/>
      <c r="B427" s="143"/>
      <c r="C427" s="144"/>
      <c r="D427" s="144"/>
      <c r="E427" s="143"/>
      <c r="F427" s="145"/>
      <c r="G427" s="145"/>
      <c r="H427" s="146"/>
      <c r="I427" s="146"/>
      <c r="J427" s="146"/>
      <c r="K427" s="145"/>
      <c r="L427" s="146"/>
      <c r="M427" s="146"/>
      <c r="N427" s="146"/>
      <c r="O427" s="146"/>
      <c r="P427" s="146"/>
      <c r="Q427" s="149"/>
      <c r="R427" s="81" t="s">
        <v>64</v>
      </c>
      <c r="S427" s="147"/>
      <c r="T427" s="146"/>
      <c r="U427" s="146"/>
      <c r="V427" s="148"/>
    </row>
    <row r="428" spans="1:22" s="14" customFormat="1" ht="32.25" customHeight="1" x14ac:dyDescent="0.15">
      <c r="A428" s="143"/>
      <c r="B428" s="143"/>
      <c r="C428" s="144"/>
      <c r="D428" s="144"/>
      <c r="E428" s="143"/>
      <c r="F428" s="145"/>
      <c r="G428" s="145"/>
      <c r="H428" s="146"/>
      <c r="I428" s="146"/>
      <c r="J428" s="146"/>
      <c r="K428" s="145"/>
      <c r="L428" s="146"/>
      <c r="M428" s="146"/>
      <c r="N428" s="146"/>
      <c r="O428" s="146"/>
      <c r="P428" s="146"/>
      <c r="Q428" s="149"/>
      <c r="R428" s="81" t="s">
        <v>65</v>
      </c>
      <c r="S428" s="147"/>
      <c r="T428" s="146"/>
      <c r="U428" s="146"/>
      <c r="V428" s="148"/>
    </row>
    <row r="429" spans="1:22" s="14" customFormat="1" ht="47.25" customHeight="1" x14ac:dyDescent="0.15">
      <c r="A429" s="143"/>
      <c r="B429" s="143"/>
      <c r="C429" s="144"/>
      <c r="D429" s="144"/>
      <c r="E429" s="143"/>
      <c r="F429" s="145"/>
      <c r="G429" s="145"/>
      <c r="H429" s="146"/>
      <c r="I429" s="146"/>
      <c r="J429" s="146"/>
      <c r="K429" s="145"/>
      <c r="L429" s="146"/>
      <c r="M429" s="146"/>
      <c r="N429" s="146"/>
      <c r="O429" s="146"/>
      <c r="P429" s="146"/>
      <c r="Q429" s="149"/>
      <c r="R429" s="81" t="s">
        <v>66</v>
      </c>
      <c r="S429" s="147"/>
      <c r="T429" s="146"/>
      <c r="U429" s="146"/>
      <c r="V429" s="148"/>
    </row>
    <row r="430" spans="1:22" s="14" customFormat="1" ht="54.75" customHeight="1" x14ac:dyDescent="0.15">
      <c r="A430" s="143"/>
      <c r="B430" s="143"/>
      <c r="C430" s="144"/>
      <c r="D430" s="144"/>
      <c r="E430" s="143"/>
      <c r="F430" s="145"/>
      <c r="G430" s="145"/>
      <c r="H430" s="146"/>
      <c r="I430" s="146"/>
      <c r="J430" s="146"/>
      <c r="K430" s="145"/>
      <c r="L430" s="146"/>
      <c r="M430" s="146"/>
      <c r="N430" s="146"/>
      <c r="O430" s="146"/>
      <c r="P430" s="146"/>
      <c r="Q430" s="149"/>
      <c r="R430" s="81" t="s">
        <v>67</v>
      </c>
      <c r="S430" s="147"/>
      <c r="T430" s="146"/>
      <c r="U430" s="146"/>
      <c r="V430" s="148"/>
    </row>
    <row r="431" spans="1:22" s="14" customFormat="1" ht="36" customHeight="1" x14ac:dyDescent="0.15">
      <c r="A431" s="143"/>
      <c r="B431" s="143"/>
      <c r="C431" s="144"/>
      <c r="D431" s="144"/>
      <c r="E431" s="143"/>
      <c r="F431" s="145"/>
      <c r="G431" s="145"/>
      <c r="H431" s="146"/>
      <c r="I431" s="146"/>
      <c r="J431" s="146"/>
      <c r="K431" s="145"/>
      <c r="L431" s="146"/>
      <c r="M431" s="146"/>
      <c r="N431" s="146"/>
      <c r="O431" s="146"/>
      <c r="P431" s="146"/>
      <c r="Q431" s="149"/>
      <c r="R431" s="81" t="s">
        <v>68</v>
      </c>
      <c r="S431" s="147"/>
      <c r="T431" s="146"/>
      <c r="U431" s="146"/>
      <c r="V431" s="148"/>
    </row>
    <row r="432" spans="1:22" s="14" customFormat="1" ht="45.75" customHeight="1" x14ac:dyDescent="0.15">
      <c r="A432" s="143"/>
      <c r="B432" s="143"/>
      <c r="C432" s="144"/>
      <c r="D432" s="144"/>
      <c r="E432" s="143"/>
      <c r="F432" s="145"/>
      <c r="G432" s="145"/>
      <c r="H432" s="146"/>
      <c r="I432" s="146"/>
      <c r="J432" s="146"/>
      <c r="K432" s="145"/>
      <c r="L432" s="146"/>
      <c r="M432" s="146"/>
      <c r="N432" s="146"/>
      <c r="O432" s="146"/>
      <c r="P432" s="146"/>
      <c r="Q432" s="149"/>
      <c r="R432" s="81" t="s">
        <v>69</v>
      </c>
      <c r="S432" s="147"/>
      <c r="T432" s="146"/>
      <c r="U432" s="146"/>
      <c r="V432" s="148"/>
    </row>
    <row r="433" spans="1:22" s="14" customFormat="1" ht="45" customHeight="1" x14ac:dyDescent="0.15">
      <c r="A433" s="143"/>
      <c r="B433" s="143"/>
      <c r="C433" s="144"/>
      <c r="D433" s="144"/>
      <c r="E433" s="143"/>
      <c r="F433" s="145"/>
      <c r="G433" s="145"/>
      <c r="H433" s="146"/>
      <c r="I433" s="146"/>
      <c r="J433" s="146"/>
      <c r="K433" s="145"/>
      <c r="L433" s="146"/>
      <c r="M433" s="146"/>
      <c r="N433" s="146"/>
      <c r="O433" s="146"/>
      <c r="P433" s="146"/>
      <c r="Q433" s="149"/>
      <c r="R433" s="81" t="s">
        <v>70</v>
      </c>
      <c r="S433" s="147"/>
      <c r="T433" s="146"/>
      <c r="U433" s="146"/>
      <c r="V433" s="148"/>
    </row>
    <row r="434" spans="1:22" s="14" customFormat="1" ht="34.5" customHeight="1" x14ac:dyDescent="0.15">
      <c r="A434" s="143"/>
      <c r="B434" s="143"/>
      <c r="C434" s="144"/>
      <c r="D434" s="144"/>
      <c r="E434" s="143"/>
      <c r="F434" s="145"/>
      <c r="G434" s="145"/>
      <c r="H434" s="146"/>
      <c r="I434" s="146"/>
      <c r="J434" s="146"/>
      <c r="K434" s="145"/>
      <c r="L434" s="146"/>
      <c r="M434" s="146"/>
      <c r="N434" s="146"/>
      <c r="O434" s="146"/>
      <c r="P434" s="146"/>
      <c r="Q434" s="149"/>
      <c r="R434" s="81" t="s">
        <v>71</v>
      </c>
      <c r="S434" s="147"/>
      <c r="T434" s="146"/>
      <c r="U434" s="146"/>
      <c r="V434" s="148"/>
    </row>
    <row r="435" spans="1:22" s="14" customFormat="1" ht="45" customHeight="1" x14ac:dyDescent="0.15">
      <c r="A435" s="143"/>
      <c r="B435" s="143"/>
      <c r="C435" s="144"/>
      <c r="D435" s="144"/>
      <c r="E435" s="143"/>
      <c r="F435" s="145"/>
      <c r="G435" s="145"/>
      <c r="H435" s="146"/>
      <c r="I435" s="146"/>
      <c r="J435" s="146"/>
      <c r="K435" s="145"/>
      <c r="L435" s="146"/>
      <c r="M435" s="146"/>
      <c r="N435" s="146"/>
      <c r="O435" s="146"/>
      <c r="P435" s="146"/>
      <c r="Q435" s="149"/>
      <c r="R435" s="81" t="s">
        <v>72</v>
      </c>
      <c r="S435" s="147"/>
      <c r="T435" s="146"/>
      <c r="U435" s="146"/>
      <c r="V435" s="148"/>
    </row>
    <row r="436" spans="1:22" s="14" customFormat="1" ht="45.75" customHeight="1" x14ac:dyDescent="0.15">
      <c r="A436" s="143"/>
      <c r="B436" s="143"/>
      <c r="C436" s="144"/>
      <c r="D436" s="144"/>
      <c r="E436" s="143"/>
      <c r="F436" s="145"/>
      <c r="G436" s="145"/>
      <c r="H436" s="146"/>
      <c r="I436" s="146"/>
      <c r="J436" s="146"/>
      <c r="K436" s="145"/>
      <c r="L436" s="146"/>
      <c r="M436" s="146"/>
      <c r="N436" s="146"/>
      <c r="O436" s="146"/>
      <c r="P436" s="146"/>
      <c r="Q436" s="149"/>
      <c r="R436" s="81" t="s">
        <v>73</v>
      </c>
      <c r="S436" s="147"/>
      <c r="T436" s="146"/>
      <c r="U436" s="146"/>
      <c r="V436" s="148"/>
    </row>
    <row r="437" spans="1:22" s="14" customFormat="1" ht="28.5" customHeight="1" x14ac:dyDescent="0.15">
      <c r="A437" s="143"/>
      <c r="B437" s="143"/>
      <c r="C437" s="144"/>
      <c r="D437" s="144"/>
      <c r="E437" s="143"/>
      <c r="F437" s="145"/>
      <c r="G437" s="145"/>
      <c r="H437" s="146"/>
      <c r="I437" s="146"/>
      <c r="J437" s="146"/>
      <c r="K437" s="145"/>
      <c r="L437" s="146"/>
      <c r="M437" s="146"/>
      <c r="N437" s="146"/>
      <c r="O437" s="146"/>
      <c r="P437" s="146"/>
      <c r="Q437" s="149"/>
      <c r="R437" s="81" t="s">
        <v>74</v>
      </c>
      <c r="S437" s="147"/>
      <c r="T437" s="146"/>
      <c r="U437" s="146"/>
      <c r="V437" s="148"/>
    </row>
    <row r="438" spans="1:22" s="14" customFormat="1" ht="28.5" customHeight="1" x14ac:dyDescent="0.15">
      <c r="A438" s="143"/>
      <c r="B438" s="143"/>
      <c r="C438" s="144"/>
      <c r="D438" s="144"/>
      <c r="E438" s="143"/>
      <c r="F438" s="145"/>
      <c r="G438" s="145"/>
      <c r="H438" s="146"/>
      <c r="I438" s="146"/>
      <c r="J438" s="146"/>
      <c r="K438" s="145"/>
      <c r="L438" s="146"/>
      <c r="M438" s="146"/>
      <c r="N438" s="146"/>
      <c r="O438" s="146"/>
      <c r="P438" s="146"/>
      <c r="Q438" s="149"/>
      <c r="R438" s="81" t="s">
        <v>75</v>
      </c>
      <c r="S438" s="147"/>
      <c r="T438" s="146"/>
      <c r="U438" s="146"/>
      <c r="V438" s="148"/>
    </row>
    <row r="439" spans="1:22" s="14" customFormat="1" ht="34.5" customHeight="1" x14ac:dyDescent="0.15">
      <c r="A439" s="143"/>
      <c r="B439" s="143"/>
      <c r="C439" s="144"/>
      <c r="D439" s="144"/>
      <c r="E439" s="143"/>
      <c r="F439" s="145"/>
      <c r="G439" s="145"/>
      <c r="H439" s="146"/>
      <c r="I439" s="146"/>
      <c r="J439" s="146"/>
      <c r="K439" s="145"/>
      <c r="L439" s="146"/>
      <c r="M439" s="146"/>
      <c r="N439" s="146"/>
      <c r="O439" s="146"/>
      <c r="P439" s="146"/>
      <c r="Q439" s="149"/>
      <c r="R439" s="81" t="s">
        <v>76</v>
      </c>
      <c r="S439" s="147"/>
      <c r="T439" s="146"/>
      <c r="U439" s="146"/>
      <c r="V439" s="148"/>
    </row>
    <row r="440" spans="1:22" s="14" customFormat="1" ht="31.5" customHeight="1" x14ac:dyDescent="0.15">
      <c r="A440" s="143">
        <v>6</v>
      </c>
      <c r="B440" s="143" t="s">
        <v>172</v>
      </c>
      <c r="C440" s="144">
        <v>1963</v>
      </c>
      <c r="D440" s="144"/>
      <c r="E440" s="143" t="s">
        <v>111</v>
      </c>
      <c r="F440" s="145">
        <v>4</v>
      </c>
      <c r="G440" s="145">
        <v>3</v>
      </c>
      <c r="H440" s="146">
        <v>2163.3000000000002</v>
      </c>
      <c r="I440" s="146">
        <v>2002.9</v>
      </c>
      <c r="J440" s="146">
        <v>1176.22</v>
      </c>
      <c r="K440" s="145">
        <v>115</v>
      </c>
      <c r="L440" s="146">
        <f>M440+N440+O440+P440+Q440</f>
        <v>1711397.28</v>
      </c>
      <c r="M440" s="146">
        <v>0</v>
      </c>
      <c r="N440" s="146">
        <v>0</v>
      </c>
      <c r="O440" s="146">
        <v>0</v>
      </c>
      <c r="P440" s="146">
        <v>1711397.28</v>
      </c>
      <c r="Q440" s="146">
        <v>0</v>
      </c>
      <c r="R440" s="81" t="s">
        <v>102</v>
      </c>
      <c r="S440" s="147">
        <v>3</v>
      </c>
      <c r="T440" s="146">
        <f>L440/I440</f>
        <v>854.45967347346345</v>
      </c>
      <c r="U440" s="146">
        <f>T440</f>
        <v>854.45967347346345</v>
      </c>
      <c r="V440" s="148">
        <v>46387</v>
      </c>
    </row>
    <row r="441" spans="1:22" s="14" customFormat="1" ht="46.5" customHeight="1" x14ac:dyDescent="0.15">
      <c r="A441" s="143"/>
      <c r="B441" s="143"/>
      <c r="C441" s="144"/>
      <c r="D441" s="144"/>
      <c r="E441" s="143"/>
      <c r="F441" s="145"/>
      <c r="G441" s="145"/>
      <c r="H441" s="146"/>
      <c r="I441" s="146"/>
      <c r="J441" s="146"/>
      <c r="K441" s="145"/>
      <c r="L441" s="146"/>
      <c r="M441" s="146"/>
      <c r="N441" s="146"/>
      <c r="O441" s="146"/>
      <c r="P441" s="146"/>
      <c r="Q441" s="146"/>
      <c r="R441" s="81" t="s">
        <v>103</v>
      </c>
      <c r="S441" s="147"/>
      <c r="T441" s="146"/>
      <c r="U441" s="146"/>
      <c r="V441" s="148"/>
    </row>
    <row r="442" spans="1:22" s="14" customFormat="1" ht="51.75" customHeight="1" x14ac:dyDescent="0.15">
      <c r="A442" s="143"/>
      <c r="B442" s="143"/>
      <c r="C442" s="144"/>
      <c r="D442" s="144"/>
      <c r="E442" s="143"/>
      <c r="F442" s="145"/>
      <c r="G442" s="145"/>
      <c r="H442" s="146"/>
      <c r="I442" s="146"/>
      <c r="J442" s="146"/>
      <c r="K442" s="145"/>
      <c r="L442" s="146"/>
      <c r="M442" s="146"/>
      <c r="N442" s="146"/>
      <c r="O442" s="146"/>
      <c r="P442" s="146"/>
      <c r="Q442" s="146"/>
      <c r="R442" s="81" t="s">
        <v>104</v>
      </c>
      <c r="S442" s="147"/>
      <c r="T442" s="146"/>
      <c r="U442" s="146"/>
      <c r="V442" s="148"/>
    </row>
    <row r="443" spans="1:22" s="14" customFormat="1" ht="28.5" customHeight="1" x14ac:dyDescent="0.15">
      <c r="A443" s="143">
        <v>7</v>
      </c>
      <c r="B443" s="143" t="s">
        <v>1003</v>
      </c>
      <c r="C443" s="144">
        <v>1961</v>
      </c>
      <c r="D443" s="144">
        <v>2009</v>
      </c>
      <c r="E443" s="143" t="s">
        <v>111</v>
      </c>
      <c r="F443" s="145">
        <v>3</v>
      </c>
      <c r="G443" s="145">
        <v>3</v>
      </c>
      <c r="H443" s="146">
        <v>1666.8</v>
      </c>
      <c r="I443" s="146">
        <v>1522.3</v>
      </c>
      <c r="J443" s="146">
        <v>762.51</v>
      </c>
      <c r="K443" s="145">
        <v>126</v>
      </c>
      <c r="L443" s="146">
        <v>14354067.93</v>
      </c>
      <c r="M443" s="146">
        <v>0</v>
      </c>
      <c r="N443" s="146">
        <v>0</v>
      </c>
      <c r="O443" s="146">
        <v>0</v>
      </c>
      <c r="P443" s="146">
        <v>14354067.93</v>
      </c>
      <c r="Q443" s="146">
        <v>0</v>
      </c>
      <c r="R443" s="81" t="s">
        <v>105</v>
      </c>
      <c r="S443" s="147">
        <v>3</v>
      </c>
      <c r="T443" s="146">
        <v>9429.2000000000007</v>
      </c>
      <c r="U443" s="146">
        <v>9429.2000000000007</v>
      </c>
      <c r="V443" s="148">
        <v>46387</v>
      </c>
    </row>
    <row r="444" spans="1:22" s="14" customFormat="1" ht="38.25" customHeight="1" x14ac:dyDescent="0.15">
      <c r="A444" s="143"/>
      <c r="B444" s="143"/>
      <c r="C444" s="144"/>
      <c r="D444" s="144"/>
      <c r="E444" s="143"/>
      <c r="F444" s="145"/>
      <c r="G444" s="145"/>
      <c r="H444" s="146"/>
      <c r="I444" s="146"/>
      <c r="J444" s="146"/>
      <c r="K444" s="145"/>
      <c r="L444" s="146"/>
      <c r="M444" s="146"/>
      <c r="N444" s="146"/>
      <c r="O444" s="146"/>
      <c r="P444" s="146"/>
      <c r="Q444" s="146"/>
      <c r="R444" s="81" t="s">
        <v>106</v>
      </c>
      <c r="S444" s="147"/>
      <c r="T444" s="146"/>
      <c r="U444" s="146"/>
      <c r="V444" s="148"/>
    </row>
    <row r="445" spans="1:22" s="14" customFormat="1" ht="38.25" customHeight="1" x14ac:dyDescent="0.15">
      <c r="A445" s="143"/>
      <c r="B445" s="143"/>
      <c r="C445" s="144"/>
      <c r="D445" s="144"/>
      <c r="E445" s="143"/>
      <c r="F445" s="145"/>
      <c r="G445" s="145"/>
      <c r="H445" s="146"/>
      <c r="I445" s="146"/>
      <c r="J445" s="146"/>
      <c r="K445" s="145"/>
      <c r="L445" s="146"/>
      <c r="M445" s="146"/>
      <c r="N445" s="146"/>
      <c r="O445" s="146"/>
      <c r="P445" s="146"/>
      <c r="Q445" s="146"/>
      <c r="R445" s="81" t="s">
        <v>107</v>
      </c>
      <c r="S445" s="147"/>
      <c r="T445" s="146"/>
      <c r="U445" s="146"/>
      <c r="V445" s="148"/>
    </row>
    <row r="446" spans="1:22" s="14" customFormat="1" ht="30.75" customHeight="1" x14ac:dyDescent="0.15">
      <c r="A446" s="143">
        <v>8</v>
      </c>
      <c r="B446" s="143" t="s">
        <v>173</v>
      </c>
      <c r="C446" s="144">
        <v>1962</v>
      </c>
      <c r="D446" s="144"/>
      <c r="E446" s="143" t="s">
        <v>111</v>
      </c>
      <c r="F446" s="145">
        <v>4</v>
      </c>
      <c r="G446" s="145">
        <v>3</v>
      </c>
      <c r="H446" s="146">
        <v>2496</v>
      </c>
      <c r="I446" s="146">
        <v>2296</v>
      </c>
      <c r="J446" s="146">
        <v>1083</v>
      </c>
      <c r="K446" s="145">
        <v>200</v>
      </c>
      <c r="L446" s="146">
        <f>M446+N446+O446+P446+Q446</f>
        <v>10500485.1</v>
      </c>
      <c r="M446" s="146">
        <v>0</v>
      </c>
      <c r="N446" s="146">
        <v>0</v>
      </c>
      <c r="O446" s="146">
        <v>0</v>
      </c>
      <c r="P446" s="146">
        <v>10500485.1</v>
      </c>
      <c r="Q446" s="149">
        <v>0</v>
      </c>
      <c r="R446" s="81" t="s">
        <v>74</v>
      </c>
      <c r="S446" s="147">
        <v>3</v>
      </c>
      <c r="T446" s="146">
        <f>L446/I446</f>
        <v>4573.3820121951221</v>
      </c>
      <c r="U446" s="146">
        <f>T446</f>
        <v>4573.3820121951221</v>
      </c>
      <c r="V446" s="148">
        <v>46387</v>
      </c>
    </row>
    <row r="447" spans="1:22" s="14" customFormat="1" ht="39.75" customHeight="1" x14ac:dyDescent="0.15">
      <c r="A447" s="143"/>
      <c r="B447" s="143"/>
      <c r="C447" s="144"/>
      <c r="D447" s="144"/>
      <c r="E447" s="143"/>
      <c r="F447" s="145"/>
      <c r="G447" s="145"/>
      <c r="H447" s="146"/>
      <c r="I447" s="146"/>
      <c r="J447" s="146"/>
      <c r="K447" s="145"/>
      <c r="L447" s="146"/>
      <c r="M447" s="146"/>
      <c r="N447" s="146"/>
      <c r="O447" s="146"/>
      <c r="P447" s="146"/>
      <c r="Q447" s="149"/>
      <c r="R447" s="81" t="s">
        <v>75</v>
      </c>
      <c r="S447" s="147"/>
      <c r="T447" s="146"/>
      <c r="U447" s="146"/>
      <c r="V447" s="148"/>
    </row>
    <row r="448" spans="1:22" s="14" customFormat="1" ht="36" customHeight="1" x14ac:dyDescent="0.15">
      <c r="A448" s="143"/>
      <c r="B448" s="143"/>
      <c r="C448" s="144"/>
      <c r="D448" s="144"/>
      <c r="E448" s="143"/>
      <c r="F448" s="145"/>
      <c r="G448" s="145"/>
      <c r="H448" s="146"/>
      <c r="I448" s="146"/>
      <c r="J448" s="146"/>
      <c r="K448" s="145"/>
      <c r="L448" s="146"/>
      <c r="M448" s="146"/>
      <c r="N448" s="146"/>
      <c r="O448" s="146"/>
      <c r="P448" s="146"/>
      <c r="Q448" s="149"/>
      <c r="R448" s="81" t="s">
        <v>76</v>
      </c>
      <c r="S448" s="147"/>
      <c r="T448" s="146"/>
      <c r="U448" s="146"/>
      <c r="V448" s="148"/>
    </row>
    <row r="449" spans="1:23" s="14" customFormat="1" ht="27.75" customHeight="1" x14ac:dyDescent="0.15">
      <c r="A449" s="143">
        <v>9</v>
      </c>
      <c r="B449" s="143" t="s">
        <v>1004</v>
      </c>
      <c r="C449" s="144">
        <v>1967</v>
      </c>
      <c r="D449" s="144">
        <v>2011</v>
      </c>
      <c r="E449" s="143" t="s">
        <v>97</v>
      </c>
      <c r="F449" s="145">
        <v>5</v>
      </c>
      <c r="G449" s="145">
        <v>4</v>
      </c>
      <c r="H449" s="146">
        <v>3552.2</v>
      </c>
      <c r="I449" s="146">
        <v>3285.7</v>
      </c>
      <c r="J449" s="146">
        <v>2226.9</v>
      </c>
      <c r="K449" s="145">
        <v>188</v>
      </c>
      <c r="L449" s="146">
        <v>7223618.7300000004</v>
      </c>
      <c r="M449" s="146">
        <v>0</v>
      </c>
      <c r="N449" s="146">
        <v>0</v>
      </c>
      <c r="O449" s="146">
        <v>0</v>
      </c>
      <c r="P449" s="146">
        <v>7223618.7300000004</v>
      </c>
      <c r="Q449" s="149">
        <v>0</v>
      </c>
      <c r="R449" s="81" t="s">
        <v>74</v>
      </c>
      <c r="S449" s="153">
        <v>2</v>
      </c>
      <c r="T449" s="146">
        <v>2198.5</v>
      </c>
      <c r="U449" s="146">
        <v>2198.5</v>
      </c>
      <c r="V449" s="148">
        <v>46387</v>
      </c>
    </row>
    <row r="450" spans="1:23" s="14" customFormat="1" ht="42" customHeight="1" x14ac:dyDescent="0.15">
      <c r="A450" s="143"/>
      <c r="B450" s="143"/>
      <c r="C450" s="144"/>
      <c r="D450" s="144"/>
      <c r="E450" s="143"/>
      <c r="F450" s="145"/>
      <c r="G450" s="145"/>
      <c r="H450" s="146"/>
      <c r="I450" s="146"/>
      <c r="J450" s="146"/>
      <c r="K450" s="145"/>
      <c r="L450" s="146"/>
      <c r="M450" s="146"/>
      <c r="N450" s="146"/>
      <c r="O450" s="146"/>
      <c r="P450" s="146"/>
      <c r="Q450" s="149"/>
      <c r="R450" s="81" t="s">
        <v>76</v>
      </c>
      <c r="S450" s="147"/>
      <c r="T450" s="146"/>
      <c r="U450" s="146"/>
      <c r="V450" s="148"/>
    </row>
    <row r="451" spans="1:23" s="16" customFormat="1" ht="36.75" customHeight="1" x14ac:dyDescent="0.15">
      <c r="A451" s="151" t="s">
        <v>1465</v>
      </c>
      <c r="B451" s="151"/>
      <c r="C451" s="82" t="s">
        <v>80</v>
      </c>
      <c r="D451" s="82" t="s">
        <v>80</v>
      </c>
      <c r="E451" s="82" t="s">
        <v>80</v>
      </c>
      <c r="F451" s="82" t="s">
        <v>80</v>
      </c>
      <c r="G451" s="82" t="s">
        <v>80</v>
      </c>
      <c r="H451" s="83">
        <f t="shared" ref="H451:Q451" si="34">SUM(H387:H450)</f>
        <v>22713.100000000002</v>
      </c>
      <c r="I451" s="83">
        <f t="shared" si="34"/>
        <v>20759.219999999998</v>
      </c>
      <c r="J451" s="83">
        <f t="shared" si="34"/>
        <v>10802.65</v>
      </c>
      <c r="K451" s="84">
        <f t="shared" si="34"/>
        <v>1334</v>
      </c>
      <c r="L451" s="83">
        <f t="shared" si="34"/>
        <v>115796141.23</v>
      </c>
      <c r="M451" s="83">
        <f t="shared" si="34"/>
        <v>0</v>
      </c>
      <c r="N451" s="83">
        <f t="shared" si="34"/>
        <v>0</v>
      </c>
      <c r="O451" s="83">
        <f t="shared" si="34"/>
        <v>0</v>
      </c>
      <c r="P451" s="83">
        <f t="shared" si="34"/>
        <v>115796141.23</v>
      </c>
      <c r="Q451" s="83">
        <f t="shared" si="34"/>
        <v>0</v>
      </c>
      <c r="R451" s="83" t="s">
        <v>80</v>
      </c>
      <c r="S451" s="84">
        <f>SUM(S387:S450)</f>
        <v>64</v>
      </c>
      <c r="T451" s="82" t="s">
        <v>80</v>
      </c>
      <c r="U451" s="82" t="s">
        <v>80</v>
      </c>
      <c r="V451" s="82" t="s">
        <v>80</v>
      </c>
    </row>
    <row r="452" spans="1:23" s="14" customFormat="1" ht="29.25" customHeight="1" x14ac:dyDescent="0.15">
      <c r="A452" s="150" t="s">
        <v>174</v>
      </c>
      <c r="B452" s="150"/>
      <c r="C452" s="150"/>
      <c r="D452" s="150"/>
      <c r="E452" s="150"/>
      <c r="F452" s="150"/>
      <c r="G452" s="150"/>
      <c r="H452" s="150"/>
      <c r="I452" s="150"/>
      <c r="J452" s="150"/>
      <c r="K452" s="150"/>
      <c r="L452" s="150"/>
      <c r="M452" s="150"/>
      <c r="N452" s="150"/>
      <c r="O452" s="150"/>
      <c r="P452" s="150"/>
      <c r="Q452" s="150"/>
      <c r="R452" s="150"/>
      <c r="S452" s="150"/>
      <c r="T452" s="150"/>
      <c r="U452" s="150"/>
      <c r="V452" s="150"/>
    </row>
    <row r="453" spans="1:23" s="14" customFormat="1" ht="30.75" customHeight="1" x14ac:dyDescent="0.15">
      <c r="A453" s="143" t="s">
        <v>30</v>
      </c>
      <c r="B453" s="143" t="s">
        <v>468</v>
      </c>
      <c r="C453" s="144">
        <v>1954</v>
      </c>
      <c r="D453" s="144"/>
      <c r="E453" s="143" t="s">
        <v>111</v>
      </c>
      <c r="F453" s="145">
        <v>4</v>
      </c>
      <c r="G453" s="145">
        <v>4</v>
      </c>
      <c r="H453" s="146">
        <v>3473</v>
      </c>
      <c r="I453" s="146">
        <v>3472.7</v>
      </c>
      <c r="J453" s="146">
        <v>3023.84</v>
      </c>
      <c r="K453" s="145">
        <v>93</v>
      </c>
      <c r="L453" s="146">
        <v>17970889.23</v>
      </c>
      <c r="M453" s="146">
        <v>0</v>
      </c>
      <c r="N453" s="146">
        <v>0</v>
      </c>
      <c r="O453" s="146">
        <v>0</v>
      </c>
      <c r="P453" s="146">
        <v>17970889.23</v>
      </c>
      <c r="Q453" s="146">
        <v>0</v>
      </c>
      <c r="R453" s="81" t="s">
        <v>74</v>
      </c>
      <c r="S453" s="147">
        <v>3</v>
      </c>
      <c r="T453" s="146">
        <v>5174.8999999999996</v>
      </c>
      <c r="U453" s="146">
        <v>5174.8999999999996</v>
      </c>
      <c r="V453" s="148">
        <v>46387</v>
      </c>
    </row>
    <row r="454" spans="1:23" s="14" customFormat="1" ht="36" customHeight="1" x14ac:dyDescent="0.15">
      <c r="A454" s="143"/>
      <c r="B454" s="143"/>
      <c r="C454" s="144"/>
      <c r="D454" s="144"/>
      <c r="E454" s="143"/>
      <c r="F454" s="145"/>
      <c r="G454" s="145"/>
      <c r="H454" s="146"/>
      <c r="I454" s="146"/>
      <c r="J454" s="146"/>
      <c r="K454" s="145"/>
      <c r="L454" s="146"/>
      <c r="M454" s="146"/>
      <c r="N454" s="146"/>
      <c r="O454" s="146"/>
      <c r="P454" s="146"/>
      <c r="Q454" s="146"/>
      <c r="R454" s="81" t="s">
        <v>75</v>
      </c>
      <c r="S454" s="147"/>
      <c r="T454" s="146"/>
      <c r="U454" s="146"/>
      <c r="V454" s="148"/>
    </row>
    <row r="455" spans="1:23" s="14" customFormat="1" ht="34.5" customHeight="1" x14ac:dyDescent="0.15">
      <c r="A455" s="143"/>
      <c r="B455" s="143"/>
      <c r="C455" s="144"/>
      <c r="D455" s="144"/>
      <c r="E455" s="143"/>
      <c r="F455" s="145"/>
      <c r="G455" s="145"/>
      <c r="H455" s="146"/>
      <c r="I455" s="146"/>
      <c r="J455" s="146"/>
      <c r="K455" s="145"/>
      <c r="L455" s="146"/>
      <c r="M455" s="146"/>
      <c r="N455" s="146"/>
      <c r="O455" s="146"/>
      <c r="P455" s="146"/>
      <c r="Q455" s="146"/>
      <c r="R455" s="81" t="s">
        <v>76</v>
      </c>
      <c r="S455" s="147"/>
      <c r="T455" s="146"/>
      <c r="U455" s="146"/>
      <c r="V455" s="148"/>
    </row>
    <row r="456" spans="1:23" s="14" customFormat="1" ht="30" customHeight="1" x14ac:dyDescent="0.15">
      <c r="A456" s="143" t="s">
        <v>31</v>
      </c>
      <c r="B456" s="143" t="s">
        <v>1005</v>
      </c>
      <c r="C456" s="144">
        <v>1962</v>
      </c>
      <c r="D456" s="144"/>
      <c r="E456" s="143" t="s">
        <v>111</v>
      </c>
      <c r="F456" s="145">
        <v>5</v>
      </c>
      <c r="G456" s="145">
        <v>3</v>
      </c>
      <c r="H456" s="146">
        <v>2754.9</v>
      </c>
      <c r="I456" s="146">
        <v>2538.6</v>
      </c>
      <c r="J456" s="146">
        <v>2426.21</v>
      </c>
      <c r="K456" s="145">
        <v>93</v>
      </c>
      <c r="L456" s="146">
        <v>15245004.939999999</v>
      </c>
      <c r="M456" s="146">
        <v>0</v>
      </c>
      <c r="N456" s="146">
        <v>0</v>
      </c>
      <c r="O456" s="146">
        <v>0</v>
      </c>
      <c r="P456" s="146">
        <v>15245004.939999999</v>
      </c>
      <c r="Q456" s="149">
        <v>0</v>
      </c>
      <c r="R456" s="81" t="s">
        <v>74</v>
      </c>
      <c r="S456" s="153">
        <v>2</v>
      </c>
      <c r="T456" s="146">
        <v>6005.28</v>
      </c>
      <c r="U456" s="146">
        <v>6005.28</v>
      </c>
      <c r="V456" s="148">
        <v>46387</v>
      </c>
    </row>
    <row r="457" spans="1:23" s="14" customFormat="1" ht="35.25" customHeight="1" x14ac:dyDescent="0.15">
      <c r="A457" s="143"/>
      <c r="B457" s="143"/>
      <c r="C457" s="144"/>
      <c r="D457" s="144"/>
      <c r="E457" s="143"/>
      <c r="F457" s="145"/>
      <c r="G457" s="145"/>
      <c r="H457" s="146"/>
      <c r="I457" s="146"/>
      <c r="J457" s="146"/>
      <c r="K457" s="145"/>
      <c r="L457" s="146"/>
      <c r="M457" s="146"/>
      <c r="N457" s="146"/>
      <c r="O457" s="146"/>
      <c r="P457" s="146"/>
      <c r="Q457" s="149"/>
      <c r="R457" s="81" t="s">
        <v>76</v>
      </c>
      <c r="S457" s="147"/>
      <c r="T457" s="146"/>
      <c r="U457" s="146"/>
      <c r="V457" s="148"/>
    </row>
    <row r="458" spans="1:23" s="14" customFormat="1" ht="33.75" customHeight="1" x14ac:dyDescent="0.15">
      <c r="A458" s="143" t="s">
        <v>32</v>
      </c>
      <c r="B458" s="143" t="s">
        <v>1006</v>
      </c>
      <c r="C458" s="144">
        <v>1952</v>
      </c>
      <c r="D458" s="144"/>
      <c r="E458" s="143" t="s">
        <v>111</v>
      </c>
      <c r="F458" s="145">
        <v>5</v>
      </c>
      <c r="G458" s="145">
        <v>6</v>
      </c>
      <c r="H458" s="146">
        <v>5878.4</v>
      </c>
      <c r="I458" s="146">
        <v>5391.8</v>
      </c>
      <c r="J458" s="146">
        <v>4565.6000000000004</v>
      </c>
      <c r="K458" s="145">
        <v>152</v>
      </c>
      <c r="L458" s="146">
        <f>M458+N458+O458+P458+Q458</f>
        <v>37564632.060000002</v>
      </c>
      <c r="M458" s="146">
        <v>0</v>
      </c>
      <c r="N458" s="146">
        <v>0</v>
      </c>
      <c r="O458" s="146">
        <v>0</v>
      </c>
      <c r="P458" s="146">
        <v>37564632.060000002</v>
      </c>
      <c r="Q458" s="149">
        <v>0</v>
      </c>
      <c r="R458" s="81" t="s">
        <v>105</v>
      </c>
      <c r="S458" s="153">
        <v>2</v>
      </c>
      <c r="T458" s="146">
        <f>L458/I458</f>
        <v>6966.9928521087577</v>
      </c>
      <c r="U458" s="146">
        <f>T458</f>
        <v>6966.9928521087577</v>
      </c>
      <c r="V458" s="148">
        <v>46387</v>
      </c>
    </row>
    <row r="459" spans="1:23" s="14" customFormat="1" ht="36" customHeight="1" x14ac:dyDescent="0.15">
      <c r="A459" s="143"/>
      <c r="B459" s="143"/>
      <c r="C459" s="144"/>
      <c r="D459" s="144"/>
      <c r="E459" s="143"/>
      <c r="F459" s="145"/>
      <c r="G459" s="145"/>
      <c r="H459" s="146"/>
      <c r="I459" s="146"/>
      <c r="J459" s="146"/>
      <c r="K459" s="145"/>
      <c r="L459" s="146"/>
      <c r="M459" s="146"/>
      <c r="N459" s="146"/>
      <c r="O459" s="146"/>
      <c r="P459" s="146"/>
      <c r="Q459" s="149"/>
      <c r="R459" s="81" t="s">
        <v>107</v>
      </c>
      <c r="S459" s="147"/>
      <c r="T459" s="146"/>
      <c r="U459" s="146"/>
      <c r="V459" s="148"/>
    </row>
    <row r="460" spans="1:23" s="14" customFormat="1" ht="36" customHeight="1" x14ac:dyDescent="0.15">
      <c r="A460" s="143" t="s">
        <v>33</v>
      </c>
      <c r="B460" s="143" t="s">
        <v>1007</v>
      </c>
      <c r="C460" s="144">
        <v>1950</v>
      </c>
      <c r="D460" s="144"/>
      <c r="E460" s="143" t="s">
        <v>111</v>
      </c>
      <c r="F460" s="145">
        <v>5</v>
      </c>
      <c r="G460" s="145">
        <v>2</v>
      </c>
      <c r="H460" s="146">
        <v>2938</v>
      </c>
      <c r="I460" s="146">
        <v>2604.8000000000002</v>
      </c>
      <c r="J460" s="146">
        <v>1807.52</v>
      </c>
      <c r="K460" s="145">
        <v>86</v>
      </c>
      <c r="L460" s="146">
        <v>15642554.5</v>
      </c>
      <c r="M460" s="146">
        <v>0</v>
      </c>
      <c r="N460" s="146">
        <v>0</v>
      </c>
      <c r="O460" s="146">
        <v>0</v>
      </c>
      <c r="P460" s="146">
        <v>15642554.5</v>
      </c>
      <c r="Q460" s="149">
        <v>0</v>
      </c>
      <c r="R460" s="81" t="s">
        <v>74</v>
      </c>
      <c r="S460" s="153">
        <v>2</v>
      </c>
      <c r="T460" s="146">
        <v>6005.28</v>
      </c>
      <c r="U460" s="146">
        <v>6005.28</v>
      </c>
      <c r="V460" s="148">
        <v>46387</v>
      </c>
    </row>
    <row r="461" spans="1:23" s="14" customFormat="1" ht="34.5" customHeight="1" x14ac:dyDescent="0.15">
      <c r="A461" s="143"/>
      <c r="B461" s="143"/>
      <c r="C461" s="144"/>
      <c r="D461" s="144"/>
      <c r="E461" s="143"/>
      <c r="F461" s="145"/>
      <c r="G461" s="145"/>
      <c r="H461" s="146"/>
      <c r="I461" s="146"/>
      <c r="J461" s="146"/>
      <c r="K461" s="145"/>
      <c r="L461" s="146"/>
      <c r="M461" s="146"/>
      <c r="N461" s="146"/>
      <c r="O461" s="146"/>
      <c r="P461" s="146"/>
      <c r="Q461" s="149"/>
      <c r="R461" s="81" t="s">
        <v>76</v>
      </c>
      <c r="S461" s="147"/>
      <c r="T461" s="146"/>
      <c r="U461" s="146"/>
      <c r="V461" s="148"/>
    </row>
    <row r="462" spans="1:23" s="14" customFormat="1" ht="38.25" customHeight="1" x14ac:dyDescent="0.15">
      <c r="A462" s="143" t="s">
        <v>34</v>
      </c>
      <c r="B462" s="143" t="s">
        <v>1008</v>
      </c>
      <c r="C462" s="144">
        <v>1952</v>
      </c>
      <c r="D462" s="144"/>
      <c r="E462" s="143" t="s">
        <v>111</v>
      </c>
      <c r="F462" s="145">
        <v>5</v>
      </c>
      <c r="G462" s="145">
        <v>6</v>
      </c>
      <c r="H462" s="146">
        <v>5943.3</v>
      </c>
      <c r="I462" s="146">
        <v>5380.5</v>
      </c>
      <c r="J462" s="146">
        <v>4584.7299999999996</v>
      </c>
      <c r="K462" s="145">
        <v>143</v>
      </c>
      <c r="L462" s="146">
        <f>M462+N462+O462+P462+Q462</f>
        <v>12926322.74</v>
      </c>
      <c r="M462" s="146">
        <v>0</v>
      </c>
      <c r="N462" s="146">
        <v>0</v>
      </c>
      <c r="O462" s="146">
        <v>0</v>
      </c>
      <c r="P462" s="146">
        <v>12926322.74</v>
      </c>
      <c r="Q462" s="149">
        <v>0</v>
      </c>
      <c r="R462" s="81" t="s">
        <v>105</v>
      </c>
      <c r="S462" s="153">
        <v>2</v>
      </c>
      <c r="T462" s="146">
        <f>L462/I462</f>
        <v>2402.4389443360283</v>
      </c>
      <c r="U462" s="146">
        <f>T462</f>
        <v>2402.4389443360283</v>
      </c>
      <c r="V462" s="148">
        <v>46387</v>
      </c>
      <c r="W462" s="58"/>
    </row>
    <row r="463" spans="1:23" s="14" customFormat="1" ht="40.5" customHeight="1" x14ac:dyDescent="0.15">
      <c r="A463" s="143"/>
      <c r="B463" s="143"/>
      <c r="C463" s="144"/>
      <c r="D463" s="144"/>
      <c r="E463" s="143"/>
      <c r="F463" s="145"/>
      <c r="G463" s="145"/>
      <c r="H463" s="146"/>
      <c r="I463" s="146"/>
      <c r="J463" s="146"/>
      <c r="K463" s="145"/>
      <c r="L463" s="146"/>
      <c r="M463" s="146"/>
      <c r="N463" s="146"/>
      <c r="O463" s="146"/>
      <c r="P463" s="146"/>
      <c r="Q463" s="149"/>
      <c r="R463" s="81" t="s">
        <v>107</v>
      </c>
      <c r="S463" s="147"/>
      <c r="T463" s="146"/>
      <c r="U463" s="146"/>
      <c r="V463" s="148"/>
      <c r="W463" s="58"/>
    </row>
    <row r="464" spans="1:23" s="14" customFormat="1" ht="27.75" customHeight="1" x14ac:dyDescent="0.15">
      <c r="A464" s="143">
        <v>6</v>
      </c>
      <c r="B464" s="143" t="s">
        <v>175</v>
      </c>
      <c r="C464" s="144">
        <v>1954</v>
      </c>
      <c r="D464" s="144"/>
      <c r="E464" s="143" t="s">
        <v>111</v>
      </c>
      <c r="F464" s="145">
        <v>4</v>
      </c>
      <c r="G464" s="145">
        <v>2</v>
      </c>
      <c r="H464" s="146">
        <v>1552.42</v>
      </c>
      <c r="I464" s="146">
        <v>1339.42</v>
      </c>
      <c r="J464" s="146">
        <v>1289.9100000000001</v>
      </c>
      <c r="K464" s="145">
        <v>66</v>
      </c>
      <c r="L464" s="146">
        <f>M464+N464+O464+P464+Q464</f>
        <v>10628927.130000001</v>
      </c>
      <c r="M464" s="146">
        <v>0</v>
      </c>
      <c r="N464" s="146">
        <v>0</v>
      </c>
      <c r="O464" s="146">
        <v>0</v>
      </c>
      <c r="P464" s="146">
        <v>10628927.130000001</v>
      </c>
      <c r="Q464" s="149">
        <v>0</v>
      </c>
      <c r="R464" s="81" t="s">
        <v>62</v>
      </c>
      <c r="S464" s="147">
        <v>12</v>
      </c>
      <c r="T464" s="146">
        <f>L464/I464</f>
        <v>7935.469927281958</v>
      </c>
      <c r="U464" s="146">
        <f>T464</f>
        <v>7935.469927281958</v>
      </c>
      <c r="V464" s="148">
        <v>46387</v>
      </c>
    </row>
    <row r="465" spans="1:22" s="14" customFormat="1" ht="43.5" customHeight="1" x14ac:dyDescent="0.15">
      <c r="A465" s="143"/>
      <c r="B465" s="143"/>
      <c r="C465" s="144"/>
      <c r="D465" s="144"/>
      <c r="E465" s="143"/>
      <c r="F465" s="145"/>
      <c r="G465" s="145"/>
      <c r="H465" s="146"/>
      <c r="I465" s="146"/>
      <c r="J465" s="146"/>
      <c r="K465" s="145"/>
      <c r="L465" s="146"/>
      <c r="M465" s="146"/>
      <c r="N465" s="146"/>
      <c r="O465" s="146"/>
      <c r="P465" s="146"/>
      <c r="Q465" s="149"/>
      <c r="R465" s="81" t="s">
        <v>63</v>
      </c>
      <c r="S465" s="147"/>
      <c r="T465" s="146"/>
      <c r="U465" s="146"/>
      <c r="V465" s="148"/>
    </row>
    <row r="466" spans="1:22" s="14" customFormat="1" ht="43.5" customHeight="1" x14ac:dyDescent="0.15">
      <c r="A466" s="143"/>
      <c r="B466" s="143"/>
      <c r="C466" s="144"/>
      <c r="D466" s="144"/>
      <c r="E466" s="143"/>
      <c r="F466" s="145"/>
      <c r="G466" s="145"/>
      <c r="H466" s="146"/>
      <c r="I466" s="146"/>
      <c r="J466" s="146"/>
      <c r="K466" s="145"/>
      <c r="L466" s="146"/>
      <c r="M466" s="146"/>
      <c r="N466" s="146"/>
      <c r="O466" s="146"/>
      <c r="P466" s="146"/>
      <c r="Q466" s="149"/>
      <c r="R466" s="81" t="s">
        <v>64</v>
      </c>
      <c r="S466" s="147"/>
      <c r="T466" s="146"/>
      <c r="U466" s="146"/>
      <c r="V466" s="148"/>
    </row>
    <row r="467" spans="1:22" s="14" customFormat="1" ht="31.5" customHeight="1" x14ac:dyDescent="0.15">
      <c r="A467" s="143"/>
      <c r="B467" s="143"/>
      <c r="C467" s="144"/>
      <c r="D467" s="144"/>
      <c r="E467" s="143"/>
      <c r="F467" s="145"/>
      <c r="G467" s="145"/>
      <c r="H467" s="146"/>
      <c r="I467" s="146"/>
      <c r="J467" s="146"/>
      <c r="K467" s="145"/>
      <c r="L467" s="146"/>
      <c r="M467" s="146"/>
      <c r="N467" s="146"/>
      <c r="O467" s="146"/>
      <c r="P467" s="146"/>
      <c r="Q467" s="149"/>
      <c r="R467" s="81" t="s">
        <v>65</v>
      </c>
      <c r="S467" s="147"/>
      <c r="T467" s="146"/>
      <c r="U467" s="146"/>
      <c r="V467" s="148"/>
    </row>
    <row r="468" spans="1:22" s="14" customFormat="1" ht="42" customHeight="1" x14ac:dyDescent="0.15">
      <c r="A468" s="143"/>
      <c r="B468" s="143"/>
      <c r="C468" s="144"/>
      <c r="D468" s="144"/>
      <c r="E468" s="143"/>
      <c r="F468" s="145"/>
      <c r="G468" s="145"/>
      <c r="H468" s="146"/>
      <c r="I468" s="146"/>
      <c r="J468" s="146"/>
      <c r="K468" s="145"/>
      <c r="L468" s="146"/>
      <c r="M468" s="146"/>
      <c r="N468" s="146"/>
      <c r="O468" s="146"/>
      <c r="P468" s="146"/>
      <c r="Q468" s="149"/>
      <c r="R468" s="81" t="s">
        <v>66</v>
      </c>
      <c r="S468" s="147"/>
      <c r="T468" s="146"/>
      <c r="U468" s="146"/>
      <c r="V468" s="148"/>
    </row>
    <row r="469" spans="1:22" s="14" customFormat="1" ht="45.75" customHeight="1" x14ac:dyDescent="0.15">
      <c r="A469" s="143"/>
      <c r="B469" s="143"/>
      <c r="C469" s="144"/>
      <c r="D469" s="144"/>
      <c r="E469" s="143"/>
      <c r="F469" s="145"/>
      <c r="G469" s="145"/>
      <c r="H469" s="146"/>
      <c r="I469" s="146"/>
      <c r="J469" s="146"/>
      <c r="K469" s="145"/>
      <c r="L469" s="146"/>
      <c r="M469" s="146"/>
      <c r="N469" s="146"/>
      <c r="O469" s="146"/>
      <c r="P469" s="146"/>
      <c r="Q469" s="149"/>
      <c r="R469" s="81" t="s">
        <v>67</v>
      </c>
      <c r="S469" s="147"/>
      <c r="T469" s="146"/>
      <c r="U469" s="146"/>
      <c r="V469" s="148"/>
    </row>
    <row r="470" spans="1:22" s="14" customFormat="1" ht="30" customHeight="1" x14ac:dyDescent="0.15">
      <c r="A470" s="143"/>
      <c r="B470" s="143"/>
      <c r="C470" s="144"/>
      <c r="D470" s="144"/>
      <c r="E470" s="143"/>
      <c r="F470" s="145"/>
      <c r="G470" s="145"/>
      <c r="H470" s="146"/>
      <c r="I470" s="146"/>
      <c r="J470" s="146"/>
      <c r="K470" s="145"/>
      <c r="L470" s="146"/>
      <c r="M470" s="146"/>
      <c r="N470" s="146"/>
      <c r="O470" s="146"/>
      <c r="P470" s="146"/>
      <c r="Q470" s="149"/>
      <c r="R470" s="81" t="s">
        <v>68</v>
      </c>
      <c r="S470" s="147"/>
      <c r="T470" s="146"/>
      <c r="U470" s="146"/>
      <c r="V470" s="148"/>
    </row>
    <row r="471" spans="1:22" s="14" customFormat="1" ht="42" customHeight="1" x14ac:dyDescent="0.15">
      <c r="A471" s="143"/>
      <c r="B471" s="143"/>
      <c r="C471" s="144"/>
      <c r="D471" s="144"/>
      <c r="E471" s="143"/>
      <c r="F471" s="145"/>
      <c r="G471" s="145"/>
      <c r="H471" s="146"/>
      <c r="I471" s="146"/>
      <c r="J471" s="146"/>
      <c r="K471" s="145"/>
      <c r="L471" s="146"/>
      <c r="M471" s="146"/>
      <c r="N471" s="146"/>
      <c r="O471" s="146"/>
      <c r="P471" s="146"/>
      <c r="Q471" s="149"/>
      <c r="R471" s="81" t="s">
        <v>69</v>
      </c>
      <c r="S471" s="147"/>
      <c r="T471" s="146"/>
      <c r="U471" s="146"/>
      <c r="V471" s="148"/>
    </row>
    <row r="472" spans="1:22" s="14" customFormat="1" ht="42" customHeight="1" x14ac:dyDescent="0.15">
      <c r="A472" s="143"/>
      <c r="B472" s="143"/>
      <c r="C472" s="144"/>
      <c r="D472" s="144"/>
      <c r="E472" s="143"/>
      <c r="F472" s="145"/>
      <c r="G472" s="145"/>
      <c r="H472" s="146"/>
      <c r="I472" s="146"/>
      <c r="J472" s="146"/>
      <c r="K472" s="145"/>
      <c r="L472" s="146"/>
      <c r="M472" s="146"/>
      <c r="N472" s="146"/>
      <c r="O472" s="146"/>
      <c r="P472" s="146"/>
      <c r="Q472" s="149"/>
      <c r="R472" s="81" t="s">
        <v>70</v>
      </c>
      <c r="S472" s="147"/>
      <c r="T472" s="146"/>
      <c r="U472" s="146"/>
      <c r="V472" s="148"/>
    </row>
    <row r="473" spans="1:22" s="14" customFormat="1" ht="32.25" customHeight="1" x14ac:dyDescent="0.15">
      <c r="A473" s="143"/>
      <c r="B473" s="143"/>
      <c r="C473" s="144"/>
      <c r="D473" s="144"/>
      <c r="E473" s="143"/>
      <c r="F473" s="145"/>
      <c r="G473" s="145"/>
      <c r="H473" s="146"/>
      <c r="I473" s="146"/>
      <c r="J473" s="146"/>
      <c r="K473" s="145"/>
      <c r="L473" s="146"/>
      <c r="M473" s="146"/>
      <c r="N473" s="146"/>
      <c r="O473" s="146"/>
      <c r="P473" s="146"/>
      <c r="Q473" s="149"/>
      <c r="R473" s="81" t="s">
        <v>71</v>
      </c>
      <c r="S473" s="147"/>
      <c r="T473" s="146"/>
      <c r="U473" s="146"/>
      <c r="V473" s="148"/>
    </row>
    <row r="474" spans="1:22" s="14" customFormat="1" ht="42" customHeight="1" x14ac:dyDescent="0.15">
      <c r="A474" s="143"/>
      <c r="B474" s="143"/>
      <c r="C474" s="144"/>
      <c r="D474" s="144"/>
      <c r="E474" s="143"/>
      <c r="F474" s="145"/>
      <c r="G474" s="145"/>
      <c r="H474" s="146"/>
      <c r="I474" s="146"/>
      <c r="J474" s="146"/>
      <c r="K474" s="145"/>
      <c r="L474" s="146"/>
      <c r="M474" s="146"/>
      <c r="N474" s="146"/>
      <c r="O474" s="146"/>
      <c r="P474" s="146"/>
      <c r="Q474" s="149"/>
      <c r="R474" s="81" t="s">
        <v>72</v>
      </c>
      <c r="S474" s="147"/>
      <c r="T474" s="146"/>
      <c r="U474" s="146"/>
      <c r="V474" s="148"/>
    </row>
    <row r="475" spans="1:22" s="14" customFormat="1" ht="42" customHeight="1" x14ac:dyDescent="0.15">
      <c r="A475" s="143"/>
      <c r="B475" s="143"/>
      <c r="C475" s="144"/>
      <c r="D475" s="144"/>
      <c r="E475" s="143"/>
      <c r="F475" s="145"/>
      <c r="G475" s="145"/>
      <c r="H475" s="146"/>
      <c r="I475" s="146"/>
      <c r="J475" s="146"/>
      <c r="K475" s="145"/>
      <c r="L475" s="146"/>
      <c r="M475" s="146"/>
      <c r="N475" s="146"/>
      <c r="O475" s="146"/>
      <c r="P475" s="146"/>
      <c r="Q475" s="149"/>
      <c r="R475" s="81" t="s">
        <v>73</v>
      </c>
      <c r="S475" s="147"/>
      <c r="T475" s="146"/>
      <c r="U475" s="146"/>
      <c r="V475" s="148"/>
    </row>
    <row r="476" spans="1:22" s="14" customFormat="1" ht="30.75" customHeight="1" x14ac:dyDescent="0.15">
      <c r="A476" s="143" t="s">
        <v>36</v>
      </c>
      <c r="B476" s="143" t="s">
        <v>1009</v>
      </c>
      <c r="C476" s="144">
        <v>1954</v>
      </c>
      <c r="D476" s="144"/>
      <c r="E476" s="143" t="s">
        <v>111</v>
      </c>
      <c r="F476" s="145">
        <v>4</v>
      </c>
      <c r="G476" s="145">
        <v>4</v>
      </c>
      <c r="H476" s="146">
        <v>5985.74</v>
      </c>
      <c r="I476" s="146">
        <v>3269.52</v>
      </c>
      <c r="J476" s="146">
        <v>2545.54</v>
      </c>
      <c r="K476" s="145">
        <v>113</v>
      </c>
      <c r="L476" s="146">
        <v>7600800.4400000004</v>
      </c>
      <c r="M476" s="146">
        <v>0</v>
      </c>
      <c r="N476" s="146">
        <v>0</v>
      </c>
      <c r="O476" s="146">
        <v>0</v>
      </c>
      <c r="P476" s="146">
        <v>7600800.4400000004</v>
      </c>
      <c r="Q476" s="146">
        <v>0</v>
      </c>
      <c r="R476" s="81" t="s">
        <v>99</v>
      </c>
      <c r="S476" s="147">
        <v>3</v>
      </c>
      <c r="T476" s="146">
        <v>2324.75</v>
      </c>
      <c r="U476" s="146">
        <v>2324.75</v>
      </c>
      <c r="V476" s="148">
        <v>46387</v>
      </c>
    </row>
    <row r="477" spans="1:22" s="14" customFormat="1" ht="43.5" customHeight="1" x14ac:dyDescent="0.15">
      <c r="A477" s="143"/>
      <c r="B477" s="143"/>
      <c r="C477" s="144"/>
      <c r="D477" s="144"/>
      <c r="E477" s="143"/>
      <c r="F477" s="145"/>
      <c r="G477" s="145"/>
      <c r="H477" s="146"/>
      <c r="I477" s="146"/>
      <c r="J477" s="146"/>
      <c r="K477" s="145"/>
      <c r="L477" s="146"/>
      <c r="M477" s="146"/>
      <c r="N477" s="146"/>
      <c r="O477" s="146"/>
      <c r="P477" s="146"/>
      <c r="Q477" s="146"/>
      <c r="R477" s="81" t="s">
        <v>100</v>
      </c>
      <c r="S477" s="147"/>
      <c r="T477" s="146"/>
      <c r="U477" s="146"/>
      <c r="V477" s="148"/>
    </row>
    <row r="478" spans="1:22" s="14" customFormat="1" ht="42" customHeight="1" x14ac:dyDescent="0.15">
      <c r="A478" s="143"/>
      <c r="B478" s="143"/>
      <c r="C478" s="144"/>
      <c r="D478" s="144"/>
      <c r="E478" s="143"/>
      <c r="F478" s="145"/>
      <c r="G478" s="145"/>
      <c r="H478" s="146"/>
      <c r="I478" s="146"/>
      <c r="J478" s="146"/>
      <c r="K478" s="145"/>
      <c r="L478" s="146"/>
      <c r="M478" s="146"/>
      <c r="N478" s="146"/>
      <c r="O478" s="146"/>
      <c r="P478" s="146"/>
      <c r="Q478" s="146"/>
      <c r="R478" s="81" t="s">
        <v>101</v>
      </c>
      <c r="S478" s="147"/>
      <c r="T478" s="146"/>
      <c r="U478" s="146"/>
      <c r="V478" s="148"/>
    </row>
    <row r="479" spans="1:22" s="14" customFormat="1" ht="23.25" customHeight="1" x14ac:dyDescent="0.15">
      <c r="A479" s="143" t="s">
        <v>37</v>
      </c>
      <c r="B479" s="143" t="s">
        <v>1010</v>
      </c>
      <c r="C479" s="144">
        <v>1954</v>
      </c>
      <c r="D479" s="144"/>
      <c r="E479" s="143" t="s">
        <v>111</v>
      </c>
      <c r="F479" s="145">
        <v>5</v>
      </c>
      <c r="G479" s="145">
        <v>5</v>
      </c>
      <c r="H479" s="146">
        <v>6027</v>
      </c>
      <c r="I479" s="146">
        <v>5276.3</v>
      </c>
      <c r="J479" s="146">
        <v>4642.67</v>
      </c>
      <c r="K479" s="145">
        <v>128</v>
      </c>
      <c r="L479" s="146">
        <f>M479+N479+O479+P479+Q479</f>
        <v>36987886.439999998</v>
      </c>
      <c r="M479" s="146">
        <v>0</v>
      </c>
      <c r="N479" s="146">
        <v>0</v>
      </c>
      <c r="O479" s="146">
        <v>0</v>
      </c>
      <c r="P479" s="146">
        <v>36987886.439999998</v>
      </c>
      <c r="Q479" s="146">
        <v>0</v>
      </c>
      <c r="R479" s="81" t="s">
        <v>74</v>
      </c>
      <c r="S479" s="147">
        <v>4</v>
      </c>
      <c r="T479" s="146">
        <f>L479/I479</f>
        <v>7010.1939692587603</v>
      </c>
      <c r="U479" s="146">
        <f>T479</f>
        <v>7010.1939692587603</v>
      </c>
      <c r="V479" s="148">
        <v>46387</v>
      </c>
    </row>
    <row r="480" spans="1:22" s="14" customFormat="1" ht="32.25" customHeight="1" x14ac:dyDescent="0.15">
      <c r="A480" s="143"/>
      <c r="B480" s="143"/>
      <c r="C480" s="144"/>
      <c r="D480" s="144"/>
      <c r="E480" s="143"/>
      <c r="F480" s="145"/>
      <c r="G480" s="145"/>
      <c r="H480" s="146"/>
      <c r="I480" s="146"/>
      <c r="J480" s="146"/>
      <c r="K480" s="145"/>
      <c r="L480" s="146"/>
      <c r="M480" s="146"/>
      <c r="N480" s="146"/>
      <c r="O480" s="146"/>
      <c r="P480" s="146"/>
      <c r="Q480" s="146"/>
      <c r="R480" s="81" t="s">
        <v>76</v>
      </c>
      <c r="S480" s="147"/>
      <c r="T480" s="146"/>
      <c r="U480" s="146"/>
      <c r="V480" s="148"/>
    </row>
    <row r="481" spans="1:22" s="14" customFormat="1" ht="18" customHeight="1" x14ac:dyDescent="0.15">
      <c r="A481" s="143"/>
      <c r="B481" s="143"/>
      <c r="C481" s="144"/>
      <c r="D481" s="144"/>
      <c r="E481" s="143"/>
      <c r="F481" s="145"/>
      <c r="G481" s="145"/>
      <c r="H481" s="146"/>
      <c r="I481" s="146"/>
      <c r="J481" s="146"/>
      <c r="K481" s="145"/>
      <c r="L481" s="146"/>
      <c r="M481" s="146"/>
      <c r="N481" s="146"/>
      <c r="O481" s="146"/>
      <c r="P481" s="146"/>
      <c r="Q481" s="146"/>
      <c r="R481" s="81" t="s">
        <v>105</v>
      </c>
      <c r="S481" s="147"/>
      <c r="T481" s="146"/>
      <c r="U481" s="146"/>
      <c r="V481" s="148"/>
    </row>
    <row r="482" spans="1:22" s="14" customFormat="1" ht="33" customHeight="1" x14ac:dyDescent="0.15">
      <c r="A482" s="143"/>
      <c r="B482" s="143"/>
      <c r="C482" s="144"/>
      <c r="D482" s="144"/>
      <c r="E482" s="143"/>
      <c r="F482" s="145"/>
      <c r="G482" s="145"/>
      <c r="H482" s="146"/>
      <c r="I482" s="146"/>
      <c r="J482" s="146"/>
      <c r="K482" s="145"/>
      <c r="L482" s="146"/>
      <c r="M482" s="146"/>
      <c r="N482" s="146"/>
      <c r="O482" s="146"/>
      <c r="P482" s="146"/>
      <c r="Q482" s="146"/>
      <c r="R482" s="81" t="s">
        <v>107</v>
      </c>
      <c r="S482" s="147"/>
      <c r="T482" s="146"/>
      <c r="U482" s="146"/>
      <c r="V482" s="148"/>
    </row>
    <row r="483" spans="1:22" s="14" customFormat="1" ht="30.75" customHeight="1" x14ac:dyDescent="0.15">
      <c r="A483" s="143" t="s">
        <v>38</v>
      </c>
      <c r="B483" s="143" t="s">
        <v>1011</v>
      </c>
      <c r="C483" s="144">
        <v>1955</v>
      </c>
      <c r="D483" s="144"/>
      <c r="E483" s="143" t="s">
        <v>111</v>
      </c>
      <c r="F483" s="145">
        <v>5</v>
      </c>
      <c r="G483" s="145">
        <v>5</v>
      </c>
      <c r="H483" s="146">
        <v>5204.1000000000004</v>
      </c>
      <c r="I483" s="146">
        <v>4511.7</v>
      </c>
      <c r="J483" s="146">
        <v>3785.31</v>
      </c>
      <c r="K483" s="145">
        <v>149</v>
      </c>
      <c r="L483" s="146">
        <v>9814846.9800000004</v>
      </c>
      <c r="M483" s="146">
        <v>0</v>
      </c>
      <c r="N483" s="146">
        <v>0</v>
      </c>
      <c r="O483" s="146">
        <v>0</v>
      </c>
      <c r="P483" s="146">
        <v>9814846.9800000004</v>
      </c>
      <c r="Q483" s="146">
        <v>0</v>
      </c>
      <c r="R483" s="81" t="s">
        <v>99</v>
      </c>
      <c r="S483" s="147">
        <v>3</v>
      </c>
      <c r="T483" s="146">
        <v>2175.42</v>
      </c>
      <c r="U483" s="146">
        <v>2175.42</v>
      </c>
      <c r="V483" s="148">
        <v>46387</v>
      </c>
    </row>
    <row r="484" spans="1:22" s="14" customFormat="1" ht="44.25" customHeight="1" x14ac:dyDescent="0.15">
      <c r="A484" s="143"/>
      <c r="B484" s="143"/>
      <c r="C484" s="144"/>
      <c r="D484" s="144"/>
      <c r="E484" s="143"/>
      <c r="F484" s="145"/>
      <c r="G484" s="145"/>
      <c r="H484" s="146"/>
      <c r="I484" s="146"/>
      <c r="J484" s="146"/>
      <c r="K484" s="145"/>
      <c r="L484" s="146"/>
      <c r="M484" s="146"/>
      <c r="N484" s="146"/>
      <c r="O484" s="146"/>
      <c r="P484" s="146"/>
      <c r="Q484" s="146"/>
      <c r="R484" s="81" t="s">
        <v>100</v>
      </c>
      <c r="S484" s="147"/>
      <c r="T484" s="146"/>
      <c r="U484" s="146"/>
      <c r="V484" s="148"/>
    </row>
    <row r="485" spans="1:22" s="14" customFormat="1" ht="45.75" customHeight="1" x14ac:dyDescent="0.15">
      <c r="A485" s="143"/>
      <c r="B485" s="143"/>
      <c r="C485" s="144"/>
      <c r="D485" s="144"/>
      <c r="E485" s="143"/>
      <c r="F485" s="145"/>
      <c r="G485" s="145"/>
      <c r="H485" s="146"/>
      <c r="I485" s="146"/>
      <c r="J485" s="146"/>
      <c r="K485" s="145"/>
      <c r="L485" s="146"/>
      <c r="M485" s="146"/>
      <c r="N485" s="146"/>
      <c r="O485" s="146"/>
      <c r="P485" s="146"/>
      <c r="Q485" s="146"/>
      <c r="R485" s="81" t="s">
        <v>101</v>
      </c>
      <c r="S485" s="147"/>
      <c r="T485" s="146"/>
      <c r="U485" s="146"/>
      <c r="V485" s="148"/>
    </row>
    <row r="486" spans="1:22" s="14" customFormat="1" ht="45.75" customHeight="1" x14ac:dyDescent="0.15">
      <c r="A486" s="143" t="s">
        <v>39</v>
      </c>
      <c r="B486" s="143" t="s">
        <v>1012</v>
      </c>
      <c r="C486" s="144">
        <v>2000</v>
      </c>
      <c r="D486" s="144">
        <v>2000</v>
      </c>
      <c r="E486" s="143" t="s">
        <v>111</v>
      </c>
      <c r="F486" s="145">
        <v>10</v>
      </c>
      <c r="G486" s="145">
        <v>1</v>
      </c>
      <c r="H486" s="146">
        <v>3717.6</v>
      </c>
      <c r="I486" s="146">
        <v>2957.6</v>
      </c>
      <c r="J486" s="146">
        <v>2606.41</v>
      </c>
      <c r="K486" s="145">
        <v>119</v>
      </c>
      <c r="L486" s="146">
        <v>4563819.22</v>
      </c>
      <c r="M486" s="146">
        <v>0</v>
      </c>
      <c r="N486" s="146">
        <v>0</v>
      </c>
      <c r="O486" s="146">
        <v>0</v>
      </c>
      <c r="P486" s="146">
        <v>4563819.22</v>
      </c>
      <c r="Q486" s="146">
        <v>0</v>
      </c>
      <c r="R486" s="81" t="s">
        <v>57</v>
      </c>
      <c r="S486" s="147">
        <v>3</v>
      </c>
      <c r="T486" s="146">
        <v>1543.08</v>
      </c>
      <c r="U486" s="146">
        <v>1543.08</v>
      </c>
      <c r="V486" s="148">
        <v>46387</v>
      </c>
    </row>
    <row r="487" spans="1:22" s="14" customFormat="1" ht="64.5" customHeight="1" x14ac:dyDescent="0.15">
      <c r="A487" s="143"/>
      <c r="B487" s="143"/>
      <c r="C487" s="144"/>
      <c r="D487" s="144"/>
      <c r="E487" s="143"/>
      <c r="F487" s="145"/>
      <c r="G487" s="145"/>
      <c r="H487" s="146"/>
      <c r="I487" s="146"/>
      <c r="J487" s="146"/>
      <c r="K487" s="145"/>
      <c r="L487" s="146"/>
      <c r="M487" s="146"/>
      <c r="N487" s="146"/>
      <c r="O487" s="146"/>
      <c r="P487" s="146"/>
      <c r="Q487" s="146"/>
      <c r="R487" s="81" t="s">
        <v>58</v>
      </c>
      <c r="S487" s="147"/>
      <c r="T487" s="146"/>
      <c r="U487" s="146"/>
      <c r="V487" s="148"/>
    </row>
    <row r="488" spans="1:22" s="14" customFormat="1" ht="60.75" customHeight="1" x14ac:dyDescent="0.15">
      <c r="A488" s="143"/>
      <c r="B488" s="143"/>
      <c r="C488" s="144"/>
      <c r="D488" s="144"/>
      <c r="E488" s="143"/>
      <c r="F488" s="145"/>
      <c r="G488" s="145"/>
      <c r="H488" s="146"/>
      <c r="I488" s="146"/>
      <c r="J488" s="146"/>
      <c r="K488" s="145"/>
      <c r="L488" s="146"/>
      <c r="M488" s="146"/>
      <c r="N488" s="146"/>
      <c r="O488" s="146"/>
      <c r="P488" s="146"/>
      <c r="Q488" s="146"/>
      <c r="R488" s="81" t="s">
        <v>59</v>
      </c>
      <c r="S488" s="147"/>
      <c r="T488" s="146"/>
      <c r="U488" s="146"/>
      <c r="V488" s="148"/>
    </row>
    <row r="489" spans="1:22" s="14" customFormat="1" ht="33.75" customHeight="1" x14ac:dyDescent="0.15">
      <c r="A489" s="143">
        <v>11</v>
      </c>
      <c r="B489" s="143" t="s">
        <v>176</v>
      </c>
      <c r="C489" s="144">
        <v>1967</v>
      </c>
      <c r="D489" s="144"/>
      <c r="E489" s="143" t="s">
        <v>97</v>
      </c>
      <c r="F489" s="145">
        <v>5</v>
      </c>
      <c r="G489" s="145">
        <v>4</v>
      </c>
      <c r="H489" s="146">
        <v>3655.6</v>
      </c>
      <c r="I489" s="146">
        <v>3334.1</v>
      </c>
      <c r="J489" s="146">
        <v>3108.22</v>
      </c>
      <c r="K489" s="145">
        <v>155</v>
      </c>
      <c r="L489" s="146">
        <v>23036736.469999999</v>
      </c>
      <c r="M489" s="146">
        <v>0</v>
      </c>
      <c r="N489" s="146">
        <v>0</v>
      </c>
      <c r="O489" s="146">
        <v>0</v>
      </c>
      <c r="P489" s="146">
        <v>23036736.469999999</v>
      </c>
      <c r="Q489" s="149">
        <v>0</v>
      </c>
      <c r="R489" s="81" t="s">
        <v>62</v>
      </c>
      <c r="S489" s="147">
        <v>12</v>
      </c>
      <c r="T489" s="146">
        <v>6909.43</v>
      </c>
      <c r="U489" s="146">
        <v>6909.43</v>
      </c>
      <c r="V489" s="148">
        <v>46387</v>
      </c>
    </row>
    <row r="490" spans="1:22" s="14" customFormat="1" ht="45" customHeight="1" x14ac:dyDescent="0.15">
      <c r="A490" s="143"/>
      <c r="B490" s="143"/>
      <c r="C490" s="144"/>
      <c r="D490" s="144"/>
      <c r="E490" s="143"/>
      <c r="F490" s="145"/>
      <c r="G490" s="145"/>
      <c r="H490" s="146"/>
      <c r="I490" s="146"/>
      <c r="J490" s="146"/>
      <c r="K490" s="145"/>
      <c r="L490" s="146"/>
      <c r="M490" s="146"/>
      <c r="N490" s="146"/>
      <c r="O490" s="146"/>
      <c r="P490" s="146"/>
      <c r="Q490" s="149"/>
      <c r="R490" s="81" t="s">
        <v>63</v>
      </c>
      <c r="S490" s="147"/>
      <c r="T490" s="146"/>
      <c r="U490" s="146"/>
      <c r="V490" s="148"/>
    </row>
    <row r="491" spans="1:22" s="14" customFormat="1" ht="43.5" customHeight="1" x14ac:dyDescent="0.15">
      <c r="A491" s="143"/>
      <c r="B491" s="143"/>
      <c r="C491" s="144"/>
      <c r="D491" s="144"/>
      <c r="E491" s="143"/>
      <c r="F491" s="145"/>
      <c r="G491" s="145"/>
      <c r="H491" s="146"/>
      <c r="I491" s="146"/>
      <c r="J491" s="146"/>
      <c r="K491" s="145"/>
      <c r="L491" s="146"/>
      <c r="M491" s="146"/>
      <c r="N491" s="146"/>
      <c r="O491" s="146"/>
      <c r="P491" s="146"/>
      <c r="Q491" s="149"/>
      <c r="R491" s="81" t="s">
        <v>64</v>
      </c>
      <c r="S491" s="147"/>
      <c r="T491" s="146"/>
      <c r="U491" s="146"/>
      <c r="V491" s="148"/>
    </row>
    <row r="492" spans="1:22" s="14" customFormat="1" ht="34.5" customHeight="1" x14ac:dyDescent="0.15">
      <c r="A492" s="143"/>
      <c r="B492" s="143"/>
      <c r="C492" s="144"/>
      <c r="D492" s="144"/>
      <c r="E492" s="143"/>
      <c r="F492" s="145"/>
      <c r="G492" s="145"/>
      <c r="H492" s="146"/>
      <c r="I492" s="146"/>
      <c r="J492" s="146"/>
      <c r="K492" s="145"/>
      <c r="L492" s="146"/>
      <c r="M492" s="146"/>
      <c r="N492" s="146"/>
      <c r="O492" s="146"/>
      <c r="P492" s="146"/>
      <c r="Q492" s="149"/>
      <c r="R492" s="81" t="s">
        <v>65</v>
      </c>
      <c r="S492" s="147"/>
      <c r="T492" s="146"/>
      <c r="U492" s="146"/>
      <c r="V492" s="148"/>
    </row>
    <row r="493" spans="1:22" s="14" customFormat="1" ht="45.75" customHeight="1" x14ac:dyDescent="0.15">
      <c r="A493" s="143"/>
      <c r="B493" s="143"/>
      <c r="C493" s="144"/>
      <c r="D493" s="144"/>
      <c r="E493" s="143"/>
      <c r="F493" s="145"/>
      <c r="G493" s="145"/>
      <c r="H493" s="146"/>
      <c r="I493" s="146"/>
      <c r="J493" s="146"/>
      <c r="K493" s="145"/>
      <c r="L493" s="146"/>
      <c r="M493" s="146"/>
      <c r="N493" s="146"/>
      <c r="O493" s="146"/>
      <c r="P493" s="146"/>
      <c r="Q493" s="149"/>
      <c r="R493" s="81" t="s">
        <v>66</v>
      </c>
      <c r="S493" s="147"/>
      <c r="T493" s="146"/>
      <c r="U493" s="146"/>
      <c r="V493" s="148"/>
    </row>
    <row r="494" spans="1:22" s="14" customFormat="1" ht="45.75" customHeight="1" x14ac:dyDescent="0.15">
      <c r="A494" s="143"/>
      <c r="B494" s="143"/>
      <c r="C494" s="144"/>
      <c r="D494" s="144"/>
      <c r="E494" s="143"/>
      <c r="F494" s="145"/>
      <c r="G494" s="145"/>
      <c r="H494" s="146"/>
      <c r="I494" s="146"/>
      <c r="J494" s="146"/>
      <c r="K494" s="145"/>
      <c r="L494" s="146"/>
      <c r="M494" s="146"/>
      <c r="N494" s="146"/>
      <c r="O494" s="146"/>
      <c r="P494" s="146"/>
      <c r="Q494" s="149"/>
      <c r="R494" s="81" t="s">
        <v>67</v>
      </c>
      <c r="S494" s="147"/>
      <c r="T494" s="146"/>
      <c r="U494" s="146"/>
      <c r="V494" s="148"/>
    </row>
    <row r="495" spans="1:22" s="14" customFormat="1" ht="30" customHeight="1" x14ac:dyDescent="0.15">
      <c r="A495" s="143"/>
      <c r="B495" s="143"/>
      <c r="C495" s="144"/>
      <c r="D495" s="144"/>
      <c r="E495" s="143"/>
      <c r="F495" s="145"/>
      <c r="G495" s="145"/>
      <c r="H495" s="146"/>
      <c r="I495" s="146"/>
      <c r="J495" s="146"/>
      <c r="K495" s="145"/>
      <c r="L495" s="146"/>
      <c r="M495" s="146"/>
      <c r="N495" s="146"/>
      <c r="O495" s="146"/>
      <c r="P495" s="146"/>
      <c r="Q495" s="149"/>
      <c r="R495" s="81" t="s">
        <v>68</v>
      </c>
      <c r="S495" s="147"/>
      <c r="T495" s="146"/>
      <c r="U495" s="146"/>
      <c r="V495" s="148"/>
    </row>
    <row r="496" spans="1:22" s="14" customFormat="1" ht="45.75" customHeight="1" x14ac:dyDescent="0.15">
      <c r="A496" s="143"/>
      <c r="B496" s="143"/>
      <c r="C496" s="144"/>
      <c r="D496" s="144"/>
      <c r="E496" s="143"/>
      <c r="F496" s="145"/>
      <c r="G496" s="145"/>
      <c r="H496" s="146"/>
      <c r="I496" s="146"/>
      <c r="J496" s="146"/>
      <c r="K496" s="145"/>
      <c r="L496" s="146"/>
      <c r="M496" s="146"/>
      <c r="N496" s="146"/>
      <c r="O496" s="146"/>
      <c r="P496" s="146"/>
      <c r="Q496" s="149"/>
      <c r="R496" s="81" t="s">
        <v>69</v>
      </c>
      <c r="S496" s="147"/>
      <c r="T496" s="146"/>
      <c r="U496" s="146"/>
      <c r="V496" s="148"/>
    </row>
    <row r="497" spans="1:22" s="14" customFormat="1" ht="45.75" customHeight="1" x14ac:dyDescent="0.15">
      <c r="A497" s="143"/>
      <c r="B497" s="143"/>
      <c r="C497" s="144"/>
      <c r="D497" s="144"/>
      <c r="E497" s="143"/>
      <c r="F497" s="145"/>
      <c r="G497" s="145"/>
      <c r="H497" s="146"/>
      <c r="I497" s="146"/>
      <c r="J497" s="146"/>
      <c r="K497" s="145"/>
      <c r="L497" s="146"/>
      <c r="M497" s="146"/>
      <c r="N497" s="146"/>
      <c r="O497" s="146"/>
      <c r="P497" s="146"/>
      <c r="Q497" s="149"/>
      <c r="R497" s="81" t="s">
        <v>70</v>
      </c>
      <c r="S497" s="147"/>
      <c r="T497" s="146"/>
      <c r="U497" s="146"/>
      <c r="V497" s="148"/>
    </row>
    <row r="498" spans="1:22" s="14" customFormat="1" ht="27.75" customHeight="1" x14ac:dyDescent="0.15">
      <c r="A498" s="143"/>
      <c r="B498" s="143"/>
      <c r="C498" s="144"/>
      <c r="D498" s="144"/>
      <c r="E498" s="143"/>
      <c r="F498" s="145"/>
      <c r="G498" s="145"/>
      <c r="H498" s="146"/>
      <c r="I498" s="146"/>
      <c r="J498" s="146"/>
      <c r="K498" s="145"/>
      <c r="L498" s="146"/>
      <c r="M498" s="146"/>
      <c r="N498" s="146"/>
      <c r="O498" s="146"/>
      <c r="P498" s="146"/>
      <c r="Q498" s="149"/>
      <c r="R498" s="81" t="s">
        <v>71</v>
      </c>
      <c r="S498" s="147"/>
      <c r="T498" s="146"/>
      <c r="U498" s="146"/>
      <c r="V498" s="148"/>
    </row>
    <row r="499" spans="1:22" s="14" customFormat="1" ht="45" customHeight="1" x14ac:dyDescent="0.15">
      <c r="A499" s="143"/>
      <c r="B499" s="143"/>
      <c r="C499" s="144"/>
      <c r="D499" s="144"/>
      <c r="E499" s="143"/>
      <c r="F499" s="145"/>
      <c r="G499" s="145"/>
      <c r="H499" s="146"/>
      <c r="I499" s="146"/>
      <c r="J499" s="146"/>
      <c r="K499" s="145"/>
      <c r="L499" s="146"/>
      <c r="M499" s="146"/>
      <c r="N499" s="146"/>
      <c r="O499" s="146"/>
      <c r="P499" s="146"/>
      <c r="Q499" s="149"/>
      <c r="R499" s="81" t="s">
        <v>72</v>
      </c>
      <c r="S499" s="147"/>
      <c r="T499" s="146"/>
      <c r="U499" s="146"/>
      <c r="V499" s="148"/>
    </row>
    <row r="500" spans="1:22" s="14" customFormat="1" ht="45" customHeight="1" x14ac:dyDescent="0.15">
      <c r="A500" s="143"/>
      <c r="B500" s="143"/>
      <c r="C500" s="144"/>
      <c r="D500" s="144"/>
      <c r="E500" s="143"/>
      <c r="F500" s="145"/>
      <c r="G500" s="145"/>
      <c r="H500" s="146"/>
      <c r="I500" s="146"/>
      <c r="J500" s="146"/>
      <c r="K500" s="145"/>
      <c r="L500" s="146"/>
      <c r="M500" s="146"/>
      <c r="N500" s="146"/>
      <c r="O500" s="146"/>
      <c r="P500" s="146"/>
      <c r="Q500" s="149"/>
      <c r="R500" s="81" t="s">
        <v>73</v>
      </c>
      <c r="S500" s="147"/>
      <c r="T500" s="146"/>
      <c r="U500" s="146"/>
      <c r="V500" s="148"/>
    </row>
    <row r="501" spans="1:22" s="14" customFormat="1" ht="30" customHeight="1" x14ac:dyDescent="0.15">
      <c r="A501" s="143">
        <v>12</v>
      </c>
      <c r="B501" s="143" t="s">
        <v>177</v>
      </c>
      <c r="C501" s="144">
        <v>1964</v>
      </c>
      <c r="D501" s="144"/>
      <c r="E501" s="143" t="s">
        <v>97</v>
      </c>
      <c r="F501" s="145">
        <v>5</v>
      </c>
      <c r="G501" s="145">
        <v>4</v>
      </c>
      <c r="H501" s="146">
        <v>3851.6</v>
      </c>
      <c r="I501" s="146">
        <v>3499.7</v>
      </c>
      <c r="J501" s="146">
        <v>3401.5</v>
      </c>
      <c r="K501" s="145">
        <v>178</v>
      </c>
      <c r="L501" s="146">
        <v>10811555.43</v>
      </c>
      <c r="M501" s="146">
        <v>0</v>
      </c>
      <c r="N501" s="146">
        <v>0</v>
      </c>
      <c r="O501" s="146">
        <v>0</v>
      </c>
      <c r="P501" s="146">
        <v>10811555.43</v>
      </c>
      <c r="Q501" s="149">
        <v>0</v>
      </c>
      <c r="R501" s="81" t="s">
        <v>68</v>
      </c>
      <c r="S501" s="147">
        <v>3</v>
      </c>
      <c r="T501" s="146">
        <v>3089.28</v>
      </c>
      <c r="U501" s="146">
        <v>3089.28</v>
      </c>
      <c r="V501" s="148">
        <v>46387</v>
      </c>
    </row>
    <row r="502" spans="1:22" s="14" customFormat="1" ht="43.5" customHeight="1" x14ac:dyDescent="0.15">
      <c r="A502" s="143"/>
      <c r="B502" s="143"/>
      <c r="C502" s="144"/>
      <c r="D502" s="144"/>
      <c r="E502" s="143"/>
      <c r="F502" s="145"/>
      <c r="G502" s="145"/>
      <c r="H502" s="146"/>
      <c r="I502" s="146"/>
      <c r="J502" s="146"/>
      <c r="K502" s="145"/>
      <c r="L502" s="146"/>
      <c r="M502" s="146"/>
      <c r="N502" s="146"/>
      <c r="O502" s="146"/>
      <c r="P502" s="146"/>
      <c r="Q502" s="149"/>
      <c r="R502" s="81" t="s">
        <v>69</v>
      </c>
      <c r="S502" s="147"/>
      <c r="T502" s="146"/>
      <c r="U502" s="146"/>
      <c r="V502" s="148"/>
    </row>
    <row r="503" spans="1:22" s="14" customFormat="1" ht="46.5" customHeight="1" x14ac:dyDescent="0.15">
      <c r="A503" s="143"/>
      <c r="B503" s="143"/>
      <c r="C503" s="144"/>
      <c r="D503" s="144"/>
      <c r="E503" s="143"/>
      <c r="F503" s="145"/>
      <c r="G503" s="145"/>
      <c r="H503" s="146"/>
      <c r="I503" s="146"/>
      <c r="J503" s="146"/>
      <c r="K503" s="145"/>
      <c r="L503" s="146"/>
      <c r="M503" s="146"/>
      <c r="N503" s="146"/>
      <c r="O503" s="146"/>
      <c r="P503" s="146"/>
      <c r="Q503" s="149"/>
      <c r="R503" s="81" t="s">
        <v>70</v>
      </c>
      <c r="S503" s="147"/>
      <c r="T503" s="146"/>
      <c r="U503" s="146"/>
      <c r="V503" s="148"/>
    </row>
    <row r="504" spans="1:22" s="14" customFormat="1" ht="30" customHeight="1" x14ac:dyDescent="0.15">
      <c r="A504" s="143">
        <v>13</v>
      </c>
      <c r="B504" s="143" t="s">
        <v>178</v>
      </c>
      <c r="C504" s="144">
        <v>1966</v>
      </c>
      <c r="D504" s="144"/>
      <c r="E504" s="143" t="s">
        <v>97</v>
      </c>
      <c r="F504" s="145">
        <v>5</v>
      </c>
      <c r="G504" s="145">
        <v>5</v>
      </c>
      <c r="H504" s="146">
        <v>4828.3999999999996</v>
      </c>
      <c r="I504" s="146">
        <v>4420.8999999999996</v>
      </c>
      <c r="J504" s="146">
        <v>4183.92</v>
      </c>
      <c r="K504" s="145">
        <v>228</v>
      </c>
      <c r="L504" s="146">
        <v>20249176.449999999</v>
      </c>
      <c r="M504" s="146">
        <v>0</v>
      </c>
      <c r="N504" s="146">
        <v>0</v>
      </c>
      <c r="O504" s="146">
        <v>0</v>
      </c>
      <c r="P504" s="146">
        <v>20249176.449999999</v>
      </c>
      <c r="Q504" s="149">
        <v>0</v>
      </c>
      <c r="R504" s="81" t="s">
        <v>74</v>
      </c>
      <c r="S504" s="147">
        <v>3</v>
      </c>
      <c r="T504" s="146">
        <v>4580.33</v>
      </c>
      <c r="U504" s="146">
        <v>4580.33</v>
      </c>
      <c r="V504" s="148">
        <v>46387</v>
      </c>
    </row>
    <row r="505" spans="1:22" s="14" customFormat="1" ht="36.75" customHeight="1" x14ac:dyDescent="0.15">
      <c r="A505" s="143"/>
      <c r="B505" s="143"/>
      <c r="C505" s="144"/>
      <c r="D505" s="144"/>
      <c r="E505" s="143"/>
      <c r="F505" s="145"/>
      <c r="G505" s="145"/>
      <c r="H505" s="146"/>
      <c r="I505" s="146"/>
      <c r="J505" s="146"/>
      <c r="K505" s="145"/>
      <c r="L505" s="146"/>
      <c r="M505" s="146"/>
      <c r="N505" s="146"/>
      <c r="O505" s="146"/>
      <c r="P505" s="146"/>
      <c r="Q505" s="149"/>
      <c r="R505" s="81" t="s">
        <v>75</v>
      </c>
      <c r="S505" s="147"/>
      <c r="T505" s="146"/>
      <c r="U505" s="146"/>
      <c r="V505" s="148"/>
    </row>
    <row r="506" spans="1:22" s="14" customFormat="1" ht="35.25" customHeight="1" x14ac:dyDescent="0.15">
      <c r="A506" s="143"/>
      <c r="B506" s="143"/>
      <c r="C506" s="144"/>
      <c r="D506" s="144"/>
      <c r="E506" s="143"/>
      <c r="F506" s="145"/>
      <c r="G506" s="145"/>
      <c r="H506" s="146"/>
      <c r="I506" s="146"/>
      <c r="J506" s="146"/>
      <c r="K506" s="145"/>
      <c r="L506" s="146"/>
      <c r="M506" s="146"/>
      <c r="N506" s="146"/>
      <c r="O506" s="146"/>
      <c r="P506" s="146"/>
      <c r="Q506" s="149"/>
      <c r="R506" s="81" t="s">
        <v>76</v>
      </c>
      <c r="S506" s="147"/>
      <c r="T506" s="146"/>
      <c r="U506" s="146"/>
      <c r="V506" s="148"/>
    </row>
    <row r="507" spans="1:22" s="14" customFormat="1" ht="30" customHeight="1" x14ac:dyDescent="0.15">
      <c r="A507" s="143">
        <v>14</v>
      </c>
      <c r="B507" s="143" t="s">
        <v>179</v>
      </c>
      <c r="C507" s="144">
        <v>1966</v>
      </c>
      <c r="D507" s="144"/>
      <c r="E507" s="143" t="s">
        <v>97</v>
      </c>
      <c r="F507" s="145">
        <v>5</v>
      </c>
      <c r="G507" s="145">
        <v>5</v>
      </c>
      <c r="H507" s="146">
        <v>4828.3999999999996</v>
      </c>
      <c r="I507" s="146">
        <v>4429</v>
      </c>
      <c r="J507" s="146">
        <v>3862.03</v>
      </c>
      <c r="K507" s="145">
        <v>225</v>
      </c>
      <c r="L507" s="146">
        <v>20286236.600000001</v>
      </c>
      <c r="M507" s="146">
        <v>0</v>
      </c>
      <c r="N507" s="146">
        <v>0</v>
      </c>
      <c r="O507" s="146">
        <v>0</v>
      </c>
      <c r="P507" s="146">
        <v>20286236.600000001</v>
      </c>
      <c r="Q507" s="149">
        <v>0</v>
      </c>
      <c r="R507" s="81" t="s">
        <v>74</v>
      </c>
      <c r="S507" s="147">
        <v>3</v>
      </c>
      <c r="T507" s="146">
        <v>4580.32</v>
      </c>
      <c r="U507" s="146">
        <v>4580.32</v>
      </c>
      <c r="V507" s="148">
        <v>46387</v>
      </c>
    </row>
    <row r="508" spans="1:22" s="14" customFormat="1" ht="36" customHeight="1" x14ac:dyDescent="0.15">
      <c r="A508" s="143"/>
      <c r="B508" s="143"/>
      <c r="C508" s="144"/>
      <c r="D508" s="144"/>
      <c r="E508" s="143"/>
      <c r="F508" s="145"/>
      <c r="G508" s="145"/>
      <c r="H508" s="146"/>
      <c r="I508" s="146"/>
      <c r="J508" s="146"/>
      <c r="K508" s="145"/>
      <c r="L508" s="146"/>
      <c r="M508" s="146"/>
      <c r="N508" s="146"/>
      <c r="O508" s="146"/>
      <c r="P508" s="146"/>
      <c r="Q508" s="149"/>
      <c r="R508" s="81" t="s">
        <v>75</v>
      </c>
      <c r="S508" s="147"/>
      <c r="T508" s="146"/>
      <c r="U508" s="146"/>
      <c r="V508" s="148"/>
    </row>
    <row r="509" spans="1:22" s="14" customFormat="1" ht="42.75" customHeight="1" x14ac:dyDescent="0.15">
      <c r="A509" s="143"/>
      <c r="B509" s="143"/>
      <c r="C509" s="144"/>
      <c r="D509" s="144"/>
      <c r="E509" s="143"/>
      <c r="F509" s="145"/>
      <c r="G509" s="145"/>
      <c r="H509" s="146"/>
      <c r="I509" s="146"/>
      <c r="J509" s="146"/>
      <c r="K509" s="145"/>
      <c r="L509" s="146"/>
      <c r="M509" s="146"/>
      <c r="N509" s="146"/>
      <c r="O509" s="146"/>
      <c r="P509" s="146"/>
      <c r="Q509" s="149"/>
      <c r="R509" s="81" t="s">
        <v>76</v>
      </c>
      <c r="S509" s="147"/>
      <c r="T509" s="146"/>
      <c r="U509" s="146"/>
      <c r="V509" s="148"/>
    </row>
    <row r="510" spans="1:22" s="14" customFormat="1" ht="39" customHeight="1" x14ac:dyDescent="0.15">
      <c r="A510" s="143" t="s">
        <v>44</v>
      </c>
      <c r="B510" s="143" t="s">
        <v>1013</v>
      </c>
      <c r="C510" s="144">
        <v>1965</v>
      </c>
      <c r="D510" s="144">
        <v>2012</v>
      </c>
      <c r="E510" s="143" t="s">
        <v>97</v>
      </c>
      <c r="F510" s="145">
        <v>5</v>
      </c>
      <c r="G510" s="145">
        <v>4</v>
      </c>
      <c r="H510" s="146">
        <v>3751.1</v>
      </c>
      <c r="I510" s="146">
        <v>3498.4</v>
      </c>
      <c r="J510" s="146">
        <v>3278.03</v>
      </c>
      <c r="K510" s="145">
        <v>180</v>
      </c>
      <c r="L510" s="146">
        <v>7610053.2000000002</v>
      </c>
      <c r="M510" s="146">
        <v>0</v>
      </c>
      <c r="N510" s="146">
        <v>0</v>
      </c>
      <c r="O510" s="146">
        <v>0</v>
      </c>
      <c r="P510" s="146">
        <v>7610053.2000000002</v>
      </c>
      <c r="Q510" s="149">
        <v>0</v>
      </c>
      <c r="R510" s="81" t="s">
        <v>99</v>
      </c>
      <c r="S510" s="147">
        <v>3</v>
      </c>
      <c r="T510" s="146">
        <v>2175.3000000000002</v>
      </c>
      <c r="U510" s="146">
        <v>2175.3000000000002</v>
      </c>
      <c r="V510" s="148">
        <v>46387</v>
      </c>
    </row>
    <row r="511" spans="1:22" s="14" customFormat="1" ht="42.75" customHeight="1" x14ac:dyDescent="0.15">
      <c r="A511" s="143"/>
      <c r="B511" s="143"/>
      <c r="C511" s="144"/>
      <c r="D511" s="144"/>
      <c r="E511" s="143"/>
      <c r="F511" s="145"/>
      <c r="G511" s="145"/>
      <c r="H511" s="146"/>
      <c r="I511" s="146"/>
      <c r="J511" s="146"/>
      <c r="K511" s="145"/>
      <c r="L511" s="146"/>
      <c r="M511" s="146"/>
      <c r="N511" s="146"/>
      <c r="O511" s="146"/>
      <c r="P511" s="146"/>
      <c r="Q511" s="149"/>
      <c r="R511" s="81" t="s">
        <v>100</v>
      </c>
      <c r="S511" s="147"/>
      <c r="T511" s="146"/>
      <c r="U511" s="146"/>
      <c r="V511" s="148"/>
    </row>
    <row r="512" spans="1:22" s="14" customFormat="1" ht="48" customHeight="1" x14ac:dyDescent="0.15">
      <c r="A512" s="143"/>
      <c r="B512" s="143"/>
      <c r="C512" s="144"/>
      <c r="D512" s="144"/>
      <c r="E512" s="143"/>
      <c r="F512" s="145"/>
      <c r="G512" s="145"/>
      <c r="H512" s="146"/>
      <c r="I512" s="146"/>
      <c r="J512" s="146"/>
      <c r="K512" s="145"/>
      <c r="L512" s="146"/>
      <c r="M512" s="146"/>
      <c r="N512" s="146"/>
      <c r="O512" s="146"/>
      <c r="P512" s="146"/>
      <c r="Q512" s="149"/>
      <c r="R512" s="81" t="s">
        <v>101</v>
      </c>
      <c r="S512" s="147"/>
      <c r="T512" s="146"/>
      <c r="U512" s="146"/>
      <c r="V512" s="148"/>
    </row>
    <row r="513" spans="1:22" s="14" customFormat="1" ht="29.25" customHeight="1" x14ac:dyDescent="0.15">
      <c r="A513" s="143" t="s">
        <v>45</v>
      </c>
      <c r="B513" s="143" t="s">
        <v>1014</v>
      </c>
      <c r="C513" s="144">
        <v>1968</v>
      </c>
      <c r="D513" s="144"/>
      <c r="E513" s="143" t="s">
        <v>97</v>
      </c>
      <c r="F513" s="145">
        <v>5</v>
      </c>
      <c r="G513" s="145">
        <v>6</v>
      </c>
      <c r="H513" s="146">
        <v>7234.1</v>
      </c>
      <c r="I513" s="146">
        <v>6784.1</v>
      </c>
      <c r="J513" s="146">
        <v>3602.92</v>
      </c>
      <c r="K513" s="145">
        <v>177</v>
      </c>
      <c r="L513" s="146">
        <v>14760836.130000001</v>
      </c>
      <c r="M513" s="146">
        <v>0</v>
      </c>
      <c r="N513" s="146">
        <v>0</v>
      </c>
      <c r="O513" s="146">
        <v>0</v>
      </c>
      <c r="P513" s="146">
        <v>14760836.130000001</v>
      </c>
      <c r="Q513" s="149">
        <v>0</v>
      </c>
      <c r="R513" s="81" t="s">
        <v>99</v>
      </c>
      <c r="S513" s="147">
        <v>3</v>
      </c>
      <c r="T513" s="146">
        <v>2175.8000000000002</v>
      </c>
      <c r="U513" s="146">
        <v>2175.8000000000002</v>
      </c>
      <c r="V513" s="148">
        <v>46387</v>
      </c>
    </row>
    <row r="514" spans="1:22" s="14" customFormat="1" ht="45.75" customHeight="1" x14ac:dyDescent="0.15">
      <c r="A514" s="143"/>
      <c r="B514" s="143"/>
      <c r="C514" s="144"/>
      <c r="D514" s="144"/>
      <c r="E514" s="143"/>
      <c r="F514" s="145"/>
      <c r="G514" s="145"/>
      <c r="H514" s="146"/>
      <c r="I514" s="146"/>
      <c r="J514" s="146"/>
      <c r="K514" s="145"/>
      <c r="L514" s="146"/>
      <c r="M514" s="146"/>
      <c r="N514" s="146"/>
      <c r="O514" s="146"/>
      <c r="P514" s="146"/>
      <c r="Q514" s="149"/>
      <c r="R514" s="81" t="s">
        <v>100</v>
      </c>
      <c r="S514" s="147"/>
      <c r="T514" s="146"/>
      <c r="U514" s="146"/>
      <c r="V514" s="148"/>
    </row>
    <row r="515" spans="1:22" s="14" customFormat="1" ht="45" customHeight="1" x14ac:dyDescent="0.15">
      <c r="A515" s="143"/>
      <c r="B515" s="143"/>
      <c r="C515" s="144"/>
      <c r="D515" s="144"/>
      <c r="E515" s="143"/>
      <c r="F515" s="145"/>
      <c r="G515" s="145"/>
      <c r="H515" s="146"/>
      <c r="I515" s="146"/>
      <c r="J515" s="146"/>
      <c r="K515" s="145"/>
      <c r="L515" s="146"/>
      <c r="M515" s="146"/>
      <c r="N515" s="146"/>
      <c r="O515" s="146"/>
      <c r="P515" s="146"/>
      <c r="Q515" s="149"/>
      <c r="R515" s="81" t="s">
        <v>101</v>
      </c>
      <c r="S515" s="147"/>
      <c r="T515" s="146"/>
      <c r="U515" s="146"/>
      <c r="V515" s="148"/>
    </row>
    <row r="516" spans="1:22" s="14" customFormat="1" ht="29.25" customHeight="1" x14ac:dyDescent="0.15">
      <c r="A516" s="143" t="s">
        <v>46</v>
      </c>
      <c r="B516" s="143" t="s">
        <v>1015</v>
      </c>
      <c r="C516" s="144">
        <v>1965</v>
      </c>
      <c r="D516" s="144"/>
      <c r="E516" s="143" t="s">
        <v>97</v>
      </c>
      <c r="F516" s="145">
        <v>5</v>
      </c>
      <c r="G516" s="145">
        <v>4</v>
      </c>
      <c r="H516" s="146">
        <v>3796.2</v>
      </c>
      <c r="I516" s="146">
        <v>3509.8</v>
      </c>
      <c r="J516" s="146">
        <v>3276.3</v>
      </c>
      <c r="K516" s="145">
        <v>172</v>
      </c>
      <c r="L516" s="146">
        <v>7634987.3799999999</v>
      </c>
      <c r="M516" s="146">
        <v>0</v>
      </c>
      <c r="N516" s="146">
        <v>0</v>
      </c>
      <c r="O516" s="146">
        <v>0</v>
      </c>
      <c r="P516" s="146">
        <v>7634987.3799999999</v>
      </c>
      <c r="Q516" s="149">
        <v>0</v>
      </c>
      <c r="R516" s="81" t="s">
        <v>99</v>
      </c>
      <c r="S516" s="147">
        <v>3</v>
      </c>
      <c r="T516" s="146">
        <v>2175.33</v>
      </c>
      <c r="U516" s="146">
        <v>2175.33</v>
      </c>
      <c r="V516" s="148">
        <v>46387</v>
      </c>
    </row>
    <row r="517" spans="1:22" s="14" customFormat="1" ht="45" customHeight="1" x14ac:dyDescent="0.15">
      <c r="A517" s="143"/>
      <c r="B517" s="143"/>
      <c r="C517" s="144"/>
      <c r="D517" s="144"/>
      <c r="E517" s="143"/>
      <c r="F517" s="145"/>
      <c r="G517" s="145"/>
      <c r="H517" s="146"/>
      <c r="I517" s="146"/>
      <c r="J517" s="146"/>
      <c r="K517" s="145"/>
      <c r="L517" s="146"/>
      <c r="M517" s="146"/>
      <c r="N517" s="146"/>
      <c r="O517" s="146"/>
      <c r="P517" s="146"/>
      <c r="Q517" s="149"/>
      <c r="R517" s="81" t="s">
        <v>100</v>
      </c>
      <c r="S517" s="147"/>
      <c r="T517" s="146"/>
      <c r="U517" s="146"/>
      <c r="V517" s="148"/>
    </row>
    <row r="518" spans="1:22" s="14" customFormat="1" ht="46.5" customHeight="1" x14ac:dyDescent="0.15">
      <c r="A518" s="143"/>
      <c r="B518" s="143"/>
      <c r="C518" s="144"/>
      <c r="D518" s="144"/>
      <c r="E518" s="143"/>
      <c r="F518" s="145"/>
      <c r="G518" s="145"/>
      <c r="H518" s="146"/>
      <c r="I518" s="146"/>
      <c r="J518" s="146"/>
      <c r="K518" s="145"/>
      <c r="L518" s="146"/>
      <c r="M518" s="146"/>
      <c r="N518" s="146"/>
      <c r="O518" s="146"/>
      <c r="P518" s="146"/>
      <c r="Q518" s="149"/>
      <c r="R518" s="81" t="s">
        <v>101</v>
      </c>
      <c r="S518" s="147"/>
      <c r="T518" s="146"/>
      <c r="U518" s="146"/>
      <c r="V518" s="148"/>
    </row>
    <row r="519" spans="1:22" s="14" customFormat="1" ht="35.25" customHeight="1" x14ac:dyDescent="0.15">
      <c r="A519" s="143" t="s">
        <v>47</v>
      </c>
      <c r="B519" s="143" t="s">
        <v>1016</v>
      </c>
      <c r="C519" s="144">
        <v>1967</v>
      </c>
      <c r="D519" s="144"/>
      <c r="E519" s="143" t="s">
        <v>111</v>
      </c>
      <c r="F519" s="145">
        <v>5</v>
      </c>
      <c r="G519" s="145">
        <v>4</v>
      </c>
      <c r="H519" s="146">
        <v>3195.4</v>
      </c>
      <c r="I519" s="146">
        <v>2882.6</v>
      </c>
      <c r="J519" s="146">
        <v>2869</v>
      </c>
      <c r="K519" s="145">
        <v>115</v>
      </c>
      <c r="L519" s="146">
        <v>6269647.0199999996</v>
      </c>
      <c r="M519" s="146">
        <v>0</v>
      </c>
      <c r="N519" s="146">
        <v>0</v>
      </c>
      <c r="O519" s="146">
        <v>0</v>
      </c>
      <c r="P519" s="146">
        <v>6269647.0199999996</v>
      </c>
      <c r="Q519" s="149">
        <v>0</v>
      </c>
      <c r="R519" s="81" t="s">
        <v>99</v>
      </c>
      <c r="S519" s="147">
        <v>3</v>
      </c>
      <c r="T519" s="146">
        <v>2175</v>
      </c>
      <c r="U519" s="146">
        <v>2175</v>
      </c>
      <c r="V519" s="148">
        <v>46387</v>
      </c>
    </row>
    <row r="520" spans="1:22" s="14" customFormat="1" ht="45" customHeight="1" x14ac:dyDescent="0.15">
      <c r="A520" s="143"/>
      <c r="B520" s="143"/>
      <c r="C520" s="144"/>
      <c r="D520" s="144"/>
      <c r="E520" s="143"/>
      <c r="F520" s="145"/>
      <c r="G520" s="145"/>
      <c r="H520" s="146"/>
      <c r="I520" s="146"/>
      <c r="J520" s="146"/>
      <c r="K520" s="145"/>
      <c r="L520" s="146"/>
      <c r="M520" s="146"/>
      <c r="N520" s="146"/>
      <c r="O520" s="146"/>
      <c r="P520" s="146"/>
      <c r="Q520" s="149"/>
      <c r="R520" s="81" t="s">
        <v>100</v>
      </c>
      <c r="S520" s="147"/>
      <c r="T520" s="146"/>
      <c r="U520" s="146"/>
      <c r="V520" s="148"/>
    </row>
    <row r="521" spans="1:22" s="14" customFormat="1" ht="46.5" customHeight="1" x14ac:dyDescent="0.15">
      <c r="A521" s="143"/>
      <c r="B521" s="143"/>
      <c r="C521" s="144"/>
      <c r="D521" s="144"/>
      <c r="E521" s="143"/>
      <c r="F521" s="145"/>
      <c r="G521" s="145"/>
      <c r="H521" s="146"/>
      <c r="I521" s="146"/>
      <c r="J521" s="146"/>
      <c r="K521" s="145"/>
      <c r="L521" s="146"/>
      <c r="M521" s="146"/>
      <c r="N521" s="146"/>
      <c r="O521" s="146"/>
      <c r="P521" s="146"/>
      <c r="Q521" s="149"/>
      <c r="R521" s="81" t="s">
        <v>101</v>
      </c>
      <c r="S521" s="147"/>
      <c r="T521" s="146"/>
      <c r="U521" s="146"/>
      <c r="V521" s="148"/>
    </row>
    <row r="522" spans="1:22" s="14" customFormat="1" ht="33.75" customHeight="1" x14ac:dyDescent="0.15">
      <c r="A522" s="143" t="s">
        <v>48</v>
      </c>
      <c r="B522" s="143" t="s">
        <v>1017</v>
      </c>
      <c r="C522" s="144">
        <v>1965</v>
      </c>
      <c r="D522" s="144">
        <v>2014</v>
      </c>
      <c r="E522" s="143" t="s">
        <v>97</v>
      </c>
      <c r="F522" s="145">
        <v>5</v>
      </c>
      <c r="G522" s="145">
        <v>4</v>
      </c>
      <c r="H522" s="146">
        <v>3793.4</v>
      </c>
      <c r="I522" s="146">
        <v>3507.1</v>
      </c>
      <c r="J522" s="146">
        <v>3451.63</v>
      </c>
      <c r="K522" s="145">
        <v>158</v>
      </c>
      <c r="L522" s="146">
        <v>7628993.4400000004</v>
      </c>
      <c r="M522" s="146">
        <v>0</v>
      </c>
      <c r="N522" s="146">
        <v>0</v>
      </c>
      <c r="O522" s="146">
        <v>0</v>
      </c>
      <c r="P522" s="146">
        <v>7628993.4400000004</v>
      </c>
      <c r="Q522" s="149">
        <v>0</v>
      </c>
      <c r="R522" s="81" t="s">
        <v>99</v>
      </c>
      <c r="S522" s="147">
        <v>3</v>
      </c>
      <c r="T522" s="146">
        <v>2175.3000000000002</v>
      </c>
      <c r="U522" s="146">
        <v>2175.3000000000002</v>
      </c>
      <c r="V522" s="148">
        <v>46387</v>
      </c>
    </row>
    <row r="523" spans="1:22" s="14" customFormat="1" ht="45.75" customHeight="1" x14ac:dyDescent="0.15">
      <c r="A523" s="143"/>
      <c r="B523" s="143"/>
      <c r="C523" s="144"/>
      <c r="D523" s="144"/>
      <c r="E523" s="143"/>
      <c r="F523" s="145"/>
      <c r="G523" s="145"/>
      <c r="H523" s="146"/>
      <c r="I523" s="146"/>
      <c r="J523" s="146"/>
      <c r="K523" s="145"/>
      <c r="L523" s="146"/>
      <c r="M523" s="146"/>
      <c r="N523" s="146"/>
      <c r="O523" s="146"/>
      <c r="P523" s="146"/>
      <c r="Q523" s="149"/>
      <c r="R523" s="81" t="s">
        <v>100</v>
      </c>
      <c r="S523" s="147"/>
      <c r="T523" s="146"/>
      <c r="U523" s="146"/>
      <c r="V523" s="148"/>
    </row>
    <row r="524" spans="1:22" s="14" customFormat="1" ht="42.75" customHeight="1" x14ac:dyDescent="0.15">
      <c r="A524" s="143"/>
      <c r="B524" s="143"/>
      <c r="C524" s="144"/>
      <c r="D524" s="144"/>
      <c r="E524" s="143"/>
      <c r="F524" s="145"/>
      <c r="G524" s="145"/>
      <c r="H524" s="146"/>
      <c r="I524" s="146"/>
      <c r="J524" s="146"/>
      <c r="K524" s="145"/>
      <c r="L524" s="146"/>
      <c r="M524" s="146"/>
      <c r="N524" s="146"/>
      <c r="O524" s="146"/>
      <c r="P524" s="146"/>
      <c r="Q524" s="149"/>
      <c r="R524" s="81" t="s">
        <v>101</v>
      </c>
      <c r="S524" s="147"/>
      <c r="T524" s="146"/>
      <c r="U524" s="146"/>
      <c r="V524" s="148"/>
    </row>
    <row r="525" spans="1:22" s="14" customFormat="1" ht="33.75" customHeight="1" x14ac:dyDescent="0.15">
      <c r="A525" s="143" t="s">
        <v>49</v>
      </c>
      <c r="B525" s="143" t="s">
        <v>1018</v>
      </c>
      <c r="C525" s="144">
        <v>1967</v>
      </c>
      <c r="D525" s="144"/>
      <c r="E525" s="143" t="s">
        <v>97</v>
      </c>
      <c r="F525" s="145">
        <v>5</v>
      </c>
      <c r="G525" s="145">
        <v>8</v>
      </c>
      <c r="H525" s="146">
        <v>6146.9</v>
      </c>
      <c r="I525" s="146">
        <v>5553.2</v>
      </c>
      <c r="J525" s="146">
        <v>5089.5200000000004</v>
      </c>
      <c r="K525" s="145">
        <v>277</v>
      </c>
      <c r="L525" s="146">
        <v>12081871.83</v>
      </c>
      <c r="M525" s="146">
        <v>0</v>
      </c>
      <c r="N525" s="146">
        <v>0</v>
      </c>
      <c r="O525" s="146">
        <v>0</v>
      </c>
      <c r="P525" s="146">
        <v>12081871.83</v>
      </c>
      <c r="Q525" s="149">
        <v>0</v>
      </c>
      <c r="R525" s="81" t="s">
        <v>99</v>
      </c>
      <c r="S525" s="147">
        <v>3</v>
      </c>
      <c r="T525" s="146">
        <v>2175.66</v>
      </c>
      <c r="U525" s="146">
        <v>2175.66</v>
      </c>
      <c r="V525" s="148">
        <v>46387</v>
      </c>
    </row>
    <row r="526" spans="1:22" s="14" customFormat="1" ht="42.75" customHeight="1" x14ac:dyDescent="0.15">
      <c r="A526" s="143"/>
      <c r="B526" s="143"/>
      <c r="C526" s="144"/>
      <c r="D526" s="144"/>
      <c r="E526" s="143"/>
      <c r="F526" s="145"/>
      <c r="G526" s="145"/>
      <c r="H526" s="146"/>
      <c r="I526" s="146"/>
      <c r="J526" s="146"/>
      <c r="K526" s="145"/>
      <c r="L526" s="146"/>
      <c r="M526" s="146"/>
      <c r="N526" s="146"/>
      <c r="O526" s="146"/>
      <c r="P526" s="146"/>
      <c r="Q526" s="149"/>
      <c r="R526" s="81" t="s">
        <v>100</v>
      </c>
      <c r="S526" s="147"/>
      <c r="T526" s="146"/>
      <c r="U526" s="146"/>
      <c r="V526" s="148"/>
    </row>
    <row r="527" spans="1:22" s="14" customFormat="1" ht="48.75" customHeight="1" x14ac:dyDescent="0.15">
      <c r="A527" s="143"/>
      <c r="B527" s="143"/>
      <c r="C527" s="144"/>
      <c r="D527" s="144"/>
      <c r="E527" s="143"/>
      <c r="F527" s="145"/>
      <c r="G527" s="145"/>
      <c r="H527" s="146"/>
      <c r="I527" s="146"/>
      <c r="J527" s="146"/>
      <c r="K527" s="145"/>
      <c r="L527" s="146"/>
      <c r="M527" s="146"/>
      <c r="N527" s="146"/>
      <c r="O527" s="146"/>
      <c r="P527" s="146"/>
      <c r="Q527" s="149"/>
      <c r="R527" s="81" t="s">
        <v>101</v>
      </c>
      <c r="S527" s="147"/>
      <c r="T527" s="146"/>
      <c r="U527" s="146"/>
      <c r="V527" s="148"/>
    </row>
    <row r="528" spans="1:22" s="14" customFormat="1" ht="29.25" customHeight="1" x14ac:dyDescent="0.15">
      <c r="A528" s="143" t="s">
        <v>50</v>
      </c>
      <c r="B528" s="143" t="s">
        <v>1019</v>
      </c>
      <c r="C528" s="144">
        <v>1967</v>
      </c>
      <c r="D528" s="144"/>
      <c r="E528" s="143" t="s">
        <v>97</v>
      </c>
      <c r="F528" s="145">
        <v>5</v>
      </c>
      <c r="G528" s="145">
        <v>8</v>
      </c>
      <c r="H528" s="146">
        <v>6008.2</v>
      </c>
      <c r="I528" s="146">
        <v>5543.4</v>
      </c>
      <c r="J528" s="146">
        <v>5097.7299999999996</v>
      </c>
      <c r="K528" s="145">
        <v>256</v>
      </c>
      <c r="L528" s="146">
        <v>12060541.83</v>
      </c>
      <c r="M528" s="146">
        <v>0</v>
      </c>
      <c r="N528" s="146">
        <v>0</v>
      </c>
      <c r="O528" s="146">
        <v>0</v>
      </c>
      <c r="P528" s="146">
        <v>12060541.83</v>
      </c>
      <c r="Q528" s="149">
        <v>0</v>
      </c>
      <c r="R528" s="81" t="s">
        <v>99</v>
      </c>
      <c r="S528" s="147">
        <v>3</v>
      </c>
      <c r="T528" s="146">
        <v>2175.66</v>
      </c>
      <c r="U528" s="146">
        <v>2175.66</v>
      </c>
      <c r="V528" s="148">
        <v>46387</v>
      </c>
    </row>
    <row r="529" spans="1:22" s="14" customFormat="1" ht="45.75" customHeight="1" x14ac:dyDescent="0.15">
      <c r="A529" s="143"/>
      <c r="B529" s="143"/>
      <c r="C529" s="144"/>
      <c r="D529" s="144"/>
      <c r="E529" s="143"/>
      <c r="F529" s="145"/>
      <c r="G529" s="145"/>
      <c r="H529" s="146"/>
      <c r="I529" s="146"/>
      <c r="J529" s="146"/>
      <c r="K529" s="145"/>
      <c r="L529" s="146"/>
      <c r="M529" s="146"/>
      <c r="N529" s="146"/>
      <c r="O529" s="146"/>
      <c r="P529" s="146"/>
      <c r="Q529" s="149"/>
      <c r="R529" s="81" t="s">
        <v>100</v>
      </c>
      <c r="S529" s="147"/>
      <c r="T529" s="146"/>
      <c r="U529" s="146"/>
      <c r="V529" s="148"/>
    </row>
    <row r="530" spans="1:22" s="14" customFormat="1" ht="45.75" customHeight="1" x14ac:dyDescent="0.15">
      <c r="A530" s="143"/>
      <c r="B530" s="143"/>
      <c r="C530" s="144"/>
      <c r="D530" s="144"/>
      <c r="E530" s="143"/>
      <c r="F530" s="145"/>
      <c r="G530" s="145"/>
      <c r="H530" s="146"/>
      <c r="I530" s="146"/>
      <c r="J530" s="146"/>
      <c r="K530" s="145"/>
      <c r="L530" s="146"/>
      <c r="M530" s="146"/>
      <c r="N530" s="146"/>
      <c r="O530" s="146"/>
      <c r="P530" s="146"/>
      <c r="Q530" s="149"/>
      <c r="R530" s="81" t="s">
        <v>101</v>
      </c>
      <c r="S530" s="147"/>
      <c r="T530" s="146"/>
      <c r="U530" s="146"/>
      <c r="V530" s="148"/>
    </row>
    <row r="531" spans="1:22" s="14" customFormat="1" ht="18.75" customHeight="1" x14ac:dyDescent="0.15">
      <c r="A531" s="143">
        <v>22</v>
      </c>
      <c r="B531" s="143" t="s">
        <v>180</v>
      </c>
      <c r="C531" s="144">
        <v>1963</v>
      </c>
      <c r="D531" s="144"/>
      <c r="E531" s="143" t="s">
        <v>97</v>
      </c>
      <c r="F531" s="145">
        <v>5</v>
      </c>
      <c r="G531" s="145">
        <v>4</v>
      </c>
      <c r="H531" s="146">
        <v>3898.5</v>
      </c>
      <c r="I531" s="146">
        <v>3500.4</v>
      </c>
      <c r="J531" s="146">
        <v>3093.32</v>
      </c>
      <c r="K531" s="145">
        <v>183</v>
      </c>
      <c r="L531" s="146">
        <v>16032266.49</v>
      </c>
      <c r="M531" s="146">
        <v>0</v>
      </c>
      <c r="N531" s="146">
        <v>0</v>
      </c>
      <c r="O531" s="146">
        <v>0</v>
      </c>
      <c r="P531" s="146">
        <v>16032266.49</v>
      </c>
      <c r="Q531" s="149">
        <v>0</v>
      </c>
      <c r="R531" s="81" t="s">
        <v>74</v>
      </c>
      <c r="S531" s="147">
        <v>3</v>
      </c>
      <c r="T531" s="146">
        <v>4580.12</v>
      </c>
      <c r="U531" s="146">
        <v>4580.12</v>
      </c>
      <c r="V531" s="148">
        <v>46387</v>
      </c>
    </row>
    <row r="532" spans="1:22" s="14" customFormat="1" ht="30" customHeight="1" x14ac:dyDescent="0.15">
      <c r="A532" s="143"/>
      <c r="B532" s="143"/>
      <c r="C532" s="144"/>
      <c r="D532" s="144"/>
      <c r="E532" s="143"/>
      <c r="F532" s="145"/>
      <c r="G532" s="145"/>
      <c r="H532" s="146"/>
      <c r="I532" s="146"/>
      <c r="J532" s="146"/>
      <c r="K532" s="145"/>
      <c r="L532" s="146"/>
      <c r="M532" s="146"/>
      <c r="N532" s="146"/>
      <c r="O532" s="146"/>
      <c r="P532" s="146"/>
      <c r="Q532" s="149"/>
      <c r="R532" s="81" t="s">
        <v>75</v>
      </c>
      <c r="S532" s="147"/>
      <c r="T532" s="146"/>
      <c r="U532" s="146"/>
      <c r="V532" s="148"/>
    </row>
    <row r="533" spans="1:22" s="14" customFormat="1" ht="30" customHeight="1" x14ac:dyDescent="0.15">
      <c r="A533" s="143"/>
      <c r="B533" s="143"/>
      <c r="C533" s="144"/>
      <c r="D533" s="144"/>
      <c r="E533" s="143"/>
      <c r="F533" s="145"/>
      <c r="G533" s="145"/>
      <c r="H533" s="146"/>
      <c r="I533" s="146"/>
      <c r="J533" s="146"/>
      <c r="K533" s="145"/>
      <c r="L533" s="146"/>
      <c r="M533" s="146"/>
      <c r="N533" s="146"/>
      <c r="O533" s="146"/>
      <c r="P533" s="146"/>
      <c r="Q533" s="149"/>
      <c r="R533" s="81" t="s">
        <v>76</v>
      </c>
      <c r="S533" s="147"/>
      <c r="T533" s="146"/>
      <c r="U533" s="146"/>
      <c r="V533" s="148"/>
    </row>
    <row r="534" spans="1:22" s="14" customFormat="1" ht="30" customHeight="1" x14ac:dyDescent="0.15">
      <c r="A534" s="143" t="s">
        <v>197</v>
      </c>
      <c r="B534" s="143" t="s">
        <v>1020</v>
      </c>
      <c r="C534" s="144">
        <v>1968</v>
      </c>
      <c r="D534" s="144"/>
      <c r="E534" s="143" t="s">
        <v>97</v>
      </c>
      <c r="F534" s="145">
        <v>5</v>
      </c>
      <c r="G534" s="145">
        <v>6</v>
      </c>
      <c r="H534" s="146">
        <v>5276.7</v>
      </c>
      <c r="I534" s="146">
        <v>4903.3999999999996</v>
      </c>
      <c r="J534" s="146">
        <v>3811.18</v>
      </c>
      <c r="K534" s="145">
        <v>186</v>
      </c>
      <c r="L534" s="146">
        <v>10667582.789999999</v>
      </c>
      <c r="M534" s="146">
        <v>0</v>
      </c>
      <c r="N534" s="146">
        <v>0</v>
      </c>
      <c r="O534" s="146">
        <v>0</v>
      </c>
      <c r="P534" s="146">
        <v>10667582.789999999</v>
      </c>
      <c r="Q534" s="149">
        <v>0</v>
      </c>
      <c r="R534" s="81" t="s">
        <v>99</v>
      </c>
      <c r="S534" s="147">
        <v>3</v>
      </c>
      <c r="T534" s="146">
        <v>2175.5500000000002</v>
      </c>
      <c r="U534" s="146">
        <v>2175.5500000000002</v>
      </c>
      <c r="V534" s="148">
        <v>46387</v>
      </c>
    </row>
    <row r="535" spans="1:22" s="14" customFormat="1" ht="49.5" customHeight="1" x14ac:dyDescent="0.15">
      <c r="A535" s="143"/>
      <c r="B535" s="143"/>
      <c r="C535" s="144"/>
      <c r="D535" s="144"/>
      <c r="E535" s="143"/>
      <c r="F535" s="145"/>
      <c r="G535" s="145"/>
      <c r="H535" s="146"/>
      <c r="I535" s="146"/>
      <c r="J535" s="146"/>
      <c r="K535" s="145"/>
      <c r="L535" s="146"/>
      <c r="M535" s="146"/>
      <c r="N535" s="146"/>
      <c r="O535" s="146"/>
      <c r="P535" s="146"/>
      <c r="Q535" s="149"/>
      <c r="R535" s="81" t="s">
        <v>100</v>
      </c>
      <c r="S535" s="147"/>
      <c r="T535" s="146"/>
      <c r="U535" s="146"/>
      <c r="V535" s="148"/>
    </row>
    <row r="536" spans="1:22" s="14" customFormat="1" ht="46.5" customHeight="1" x14ac:dyDescent="0.15">
      <c r="A536" s="143"/>
      <c r="B536" s="143"/>
      <c r="C536" s="144"/>
      <c r="D536" s="144"/>
      <c r="E536" s="143"/>
      <c r="F536" s="145"/>
      <c r="G536" s="145"/>
      <c r="H536" s="146"/>
      <c r="I536" s="146"/>
      <c r="J536" s="146"/>
      <c r="K536" s="145"/>
      <c r="L536" s="146"/>
      <c r="M536" s="146"/>
      <c r="N536" s="146"/>
      <c r="O536" s="146"/>
      <c r="P536" s="146"/>
      <c r="Q536" s="149"/>
      <c r="R536" s="81" t="s">
        <v>101</v>
      </c>
      <c r="S536" s="147"/>
      <c r="T536" s="146"/>
      <c r="U536" s="146"/>
      <c r="V536" s="148"/>
    </row>
    <row r="537" spans="1:22" s="78" customFormat="1" ht="22.5" customHeight="1" x14ac:dyDescent="0.15">
      <c r="A537" s="138" t="s">
        <v>199</v>
      </c>
      <c r="B537" s="138" t="s">
        <v>1218</v>
      </c>
      <c r="C537" s="139">
        <v>1977</v>
      </c>
      <c r="D537" s="139"/>
      <c r="E537" s="138" t="s">
        <v>111</v>
      </c>
      <c r="F537" s="132">
        <v>2</v>
      </c>
      <c r="G537" s="132">
        <v>2</v>
      </c>
      <c r="H537" s="133">
        <v>415.7</v>
      </c>
      <c r="I537" s="133">
        <v>375.5</v>
      </c>
      <c r="J537" s="133">
        <v>134.5</v>
      </c>
      <c r="K537" s="132">
        <v>15</v>
      </c>
      <c r="L537" s="133">
        <v>3313981.77</v>
      </c>
      <c r="M537" s="133">
        <v>0</v>
      </c>
      <c r="N537" s="133">
        <v>0</v>
      </c>
      <c r="O537" s="133">
        <v>0</v>
      </c>
      <c r="P537" s="133">
        <v>3313981.77</v>
      </c>
      <c r="Q537" s="133">
        <v>0</v>
      </c>
      <c r="R537" s="66" t="s">
        <v>74</v>
      </c>
      <c r="S537" s="134">
        <v>2</v>
      </c>
      <c r="T537" s="133">
        <v>8825.52</v>
      </c>
      <c r="U537" s="133">
        <v>8825.52</v>
      </c>
      <c r="V537" s="136">
        <v>46387</v>
      </c>
    </row>
    <row r="538" spans="1:22" s="78" customFormat="1" ht="33.75" customHeight="1" x14ac:dyDescent="0.15">
      <c r="A538" s="138"/>
      <c r="B538" s="138"/>
      <c r="C538" s="139"/>
      <c r="D538" s="139"/>
      <c r="E538" s="138"/>
      <c r="F538" s="132"/>
      <c r="G538" s="132"/>
      <c r="H538" s="133"/>
      <c r="I538" s="133"/>
      <c r="J538" s="133"/>
      <c r="K538" s="132"/>
      <c r="L538" s="133"/>
      <c r="M538" s="133"/>
      <c r="N538" s="133"/>
      <c r="O538" s="133"/>
      <c r="P538" s="133"/>
      <c r="Q538" s="133"/>
      <c r="R538" s="66" t="s">
        <v>76</v>
      </c>
      <c r="S538" s="135"/>
      <c r="T538" s="133"/>
      <c r="U538" s="133"/>
      <c r="V538" s="136"/>
    </row>
    <row r="539" spans="1:22" s="14" customFormat="1" ht="27" customHeight="1" x14ac:dyDescent="0.15">
      <c r="A539" s="143">
        <v>25</v>
      </c>
      <c r="B539" s="143" t="s">
        <v>181</v>
      </c>
      <c r="C539" s="144">
        <v>1961</v>
      </c>
      <c r="D539" s="144"/>
      <c r="E539" s="143" t="s">
        <v>111</v>
      </c>
      <c r="F539" s="145">
        <v>5</v>
      </c>
      <c r="G539" s="145">
        <v>4</v>
      </c>
      <c r="H539" s="146">
        <v>3533.4</v>
      </c>
      <c r="I539" s="146">
        <v>3195.8</v>
      </c>
      <c r="J539" s="146">
        <v>2448.13</v>
      </c>
      <c r="K539" s="145">
        <v>119</v>
      </c>
      <c r="L539" s="146">
        <v>22080896.91</v>
      </c>
      <c r="M539" s="146">
        <v>0</v>
      </c>
      <c r="N539" s="146">
        <v>0</v>
      </c>
      <c r="O539" s="146">
        <v>0</v>
      </c>
      <c r="P539" s="146">
        <v>22080896.91</v>
      </c>
      <c r="Q539" s="149">
        <v>0</v>
      </c>
      <c r="R539" s="81" t="s">
        <v>62</v>
      </c>
      <c r="S539" s="147">
        <v>12</v>
      </c>
      <c r="T539" s="146">
        <v>6909.35</v>
      </c>
      <c r="U539" s="146">
        <v>6909.35</v>
      </c>
      <c r="V539" s="148">
        <v>46387</v>
      </c>
    </row>
    <row r="540" spans="1:22" s="14" customFormat="1" ht="42.75" customHeight="1" x14ac:dyDescent="0.15">
      <c r="A540" s="143"/>
      <c r="B540" s="143"/>
      <c r="C540" s="144"/>
      <c r="D540" s="144"/>
      <c r="E540" s="143"/>
      <c r="F540" s="145"/>
      <c r="G540" s="145"/>
      <c r="H540" s="146"/>
      <c r="I540" s="146"/>
      <c r="J540" s="146"/>
      <c r="K540" s="145"/>
      <c r="L540" s="146"/>
      <c r="M540" s="146"/>
      <c r="N540" s="146"/>
      <c r="O540" s="146"/>
      <c r="P540" s="146"/>
      <c r="Q540" s="149"/>
      <c r="R540" s="81" t="s">
        <v>63</v>
      </c>
      <c r="S540" s="147"/>
      <c r="T540" s="146"/>
      <c r="U540" s="146"/>
      <c r="V540" s="148"/>
    </row>
    <row r="541" spans="1:22" s="14" customFormat="1" ht="41.25" customHeight="1" x14ac:dyDescent="0.15">
      <c r="A541" s="143"/>
      <c r="B541" s="143"/>
      <c r="C541" s="144"/>
      <c r="D541" s="144"/>
      <c r="E541" s="143"/>
      <c r="F541" s="145"/>
      <c r="G541" s="145"/>
      <c r="H541" s="146"/>
      <c r="I541" s="146"/>
      <c r="J541" s="146"/>
      <c r="K541" s="145"/>
      <c r="L541" s="146"/>
      <c r="M541" s="146"/>
      <c r="N541" s="146"/>
      <c r="O541" s="146"/>
      <c r="P541" s="146"/>
      <c r="Q541" s="149"/>
      <c r="R541" s="81" t="s">
        <v>64</v>
      </c>
      <c r="S541" s="147"/>
      <c r="T541" s="146"/>
      <c r="U541" s="146"/>
      <c r="V541" s="148"/>
    </row>
    <row r="542" spans="1:22" s="14" customFormat="1" ht="30.75" customHeight="1" x14ac:dyDescent="0.15">
      <c r="A542" s="143"/>
      <c r="B542" s="143"/>
      <c r="C542" s="144"/>
      <c r="D542" s="144"/>
      <c r="E542" s="143"/>
      <c r="F542" s="145"/>
      <c r="G542" s="145"/>
      <c r="H542" s="146"/>
      <c r="I542" s="146"/>
      <c r="J542" s="146"/>
      <c r="K542" s="145"/>
      <c r="L542" s="146"/>
      <c r="M542" s="146"/>
      <c r="N542" s="146"/>
      <c r="O542" s="146"/>
      <c r="P542" s="146"/>
      <c r="Q542" s="149"/>
      <c r="R542" s="81" t="s">
        <v>65</v>
      </c>
      <c r="S542" s="147"/>
      <c r="T542" s="146"/>
      <c r="U542" s="146"/>
      <c r="V542" s="148"/>
    </row>
    <row r="543" spans="1:22" s="14" customFormat="1" ht="42.75" customHeight="1" x14ac:dyDescent="0.15">
      <c r="A543" s="143"/>
      <c r="B543" s="143"/>
      <c r="C543" s="144"/>
      <c r="D543" s="144"/>
      <c r="E543" s="143"/>
      <c r="F543" s="145"/>
      <c r="G543" s="145"/>
      <c r="H543" s="146"/>
      <c r="I543" s="146"/>
      <c r="J543" s="146"/>
      <c r="K543" s="145"/>
      <c r="L543" s="146"/>
      <c r="M543" s="146"/>
      <c r="N543" s="146"/>
      <c r="O543" s="146"/>
      <c r="P543" s="146"/>
      <c r="Q543" s="149"/>
      <c r="R543" s="81" t="s">
        <v>66</v>
      </c>
      <c r="S543" s="147"/>
      <c r="T543" s="146"/>
      <c r="U543" s="146"/>
      <c r="V543" s="148"/>
    </row>
    <row r="544" spans="1:22" s="14" customFormat="1" ht="45" customHeight="1" x14ac:dyDescent="0.15">
      <c r="A544" s="143"/>
      <c r="B544" s="143"/>
      <c r="C544" s="144"/>
      <c r="D544" s="144"/>
      <c r="E544" s="143"/>
      <c r="F544" s="145"/>
      <c r="G544" s="145"/>
      <c r="H544" s="146"/>
      <c r="I544" s="146"/>
      <c r="J544" s="146"/>
      <c r="K544" s="145"/>
      <c r="L544" s="146"/>
      <c r="M544" s="146"/>
      <c r="N544" s="146"/>
      <c r="O544" s="146"/>
      <c r="P544" s="146"/>
      <c r="Q544" s="149"/>
      <c r="R544" s="81" t="s">
        <v>67</v>
      </c>
      <c r="S544" s="147"/>
      <c r="T544" s="146"/>
      <c r="U544" s="146"/>
      <c r="V544" s="148"/>
    </row>
    <row r="545" spans="1:22" s="14" customFormat="1" ht="27" customHeight="1" x14ac:dyDescent="0.15">
      <c r="A545" s="143"/>
      <c r="B545" s="143"/>
      <c r="C545" s="144"/>
      <c r="D545" s="144"/>
      <c r="E545" s="143"/>
      <c r="F545" s="145"/>
      <c r="G545" s="145"/>
      <c r="H545" s="146"/>
      <c r="I545" s="146"/>
      <c r="J545" s="146"/>
      <c r="K545" s="145"/>
      <c r="L545" s="146"/>
      <c r="M545" s="146"/>
      <c r="N545" s="146"/>
      <c r="O545" s="146"/>
      <c r="P545" s="146"/>
      <c r="Q545" s="149"/>
      <c r="R545" s="81" t="s">
        <v>68</v>
      </c>
      <c r="S545" s="147"/>
      <c r="T545" s="146"/>
      <c r="U545" s="146"/>
      <c r="V545" s="148"/>
    </row>
    <row r="546" spans="1:22" s="14" customFormat="1" ht="41.25" customHeight="1" x14ac:dyDescent="0.15">
      <c r="A546" s="143"/>
      <c r="B546" s="143"/>
      <c r="C546" s="144"/>
      <c r="D546" s="144"/>
      <c r="E546" s="143"/>
      <c r="F546" s="145"/>
      <c r="G546" s="145"/>
      <c r="H546" s="146"/>
      <c r="I546" s="146"/>
      <c r="J546" s="146"/>
      <c r="K546" s="145"/>
      <c r="L546" s="146"/>
      <c r="M546" s="146"/>
      <c r="N546" s="146"/>
      <c r="O546" s="146"/>
      <c r="P546" s="146"/>
      <c r="Q546" s="149"/>
      <c r="R546" s="81" t="s">
        <v>69</v>
      </c>
      <c r="S546" s="147"/>
      <c r="T546" s="146"/>
      <c r="U546" s="146"/>
      <c r="V546" s="148"/>
    </row>
    <row r="547" spans="1:22" s="14" customFormat="1" ht="44.25" customHeight="1" x14ac:dyDescent="0.15">
      <c r="A547" s="143"/>
      <c r="B547" s="143"/>
      <c r="C547" s="144"/>
      <c r="D547" s="144"/>
      <c r="E547" s="143"/>
      <c r="F547" s="145"/>
      <c r="G547" s="145"/>
      <c r="H547" s="146"/>
      <c r="I547" s="146"/>
      <c r="J547" s="146"/>
      <c r="K547" s="145"/>
      <c r="L547" s="146"/>
      <c r="M547" s="146"/>
      <c r="N547" s="146"/>
      <c r="O547" s="146"/>
      <c r="P547" s="146"/>
      <c r="Q547" s="149"/>
      <c r="R547" s="81" t="s">
        <v>70</v>
      </c>
      <c r="S547" s="147"/>
      <c r="T547" s="146"/>
      <c r="U547" s="146"/>
      <c r="V547" s="148"/>
    </row>
    <row r="548" spans="1:22" s="14" customFormat="1" ht="29.25" customHeight="1" x14ac:dyDescent="0.15">
      <c r="A548" s="143"/>
      <c r="B548" s="143"/>
      <c r="C548" s="144"/>
      <c r="D548" s="144"/>
      <c r="E548" s="143"/>
      <c r="F548" s="145"/>
      <c r="G548" s="145"/>
      <c r="H548" s="146"/>
      <c r="I548" s="146"/>
      <c r="J548" s="146"/>
      <c r="K548" s="145"/>
      <c r="L548" s="146"/>
      <c r="M548" s="146"/>
      <c r="N548" s="146"/>
      <c r="O548" s="146"/>
      <c r="P548" s="146"/>
      <c r="Q548" s="149"/>
      <c r="R548" s="81" t="s">
        <v>71</v>
      </c>
      <c r="S548" s="147"/>
      <c r="T548" s="146"/>
      <c r="U548" s="146"/>
      <c r="V548" s="148"/>
    </row>
    <row r="549" spans="1:22" s="14" customFormat="1" ht="45.75" customHeight="1" x14ac:dyDescent="0.15">
      <c r="A549" s="143"/>
      <c r="B549" s="143"/>
      <c r="C549" s="144"/>
      <c r="D549" s="144"/>
      <c r="E549" s="143"/>
      <c r="F549" s="145"/>
      <c r="G549" s="145"/>
      <c r="H549" s="146"/>
      <c r="I549" s="146"/>
      <c r="J549" s="146"/>
      <c r="K549" s="145"/>
      <c r="L549" s="146"/>
      <c r="M549" s="146"/>
      <c r="N549" s="146"/>
      <c r="O549" s="146"/>
      <c r="P549" s="146"/>
      <c r="Q549" s="149"/>
      <c r="R549" s="81" t="s">
        <v>72</v>
      </c>
      <c r="S549" s="147"/>
      <c r="T549" s="146"/>
      <c r="U549" s="146"/>
      <c r="V549" s="148"/>
    </row>
    <row r="550" spans="1:22" s="14" customFormat="1" ht="45.75" customHeight="1" x14ac:dyDescent="0.15">
      <c r="A550" s="143"/>
      <c r="B550" s="143"/>
      <c r="C550" s="144"/>
      <c r="D550" s="144"/>
      <c r="E550" s="143"/>
      <c r="F550" s="145"/>
      <c r="G550" s="145"/>
      <c r="H550" s="146"/>
      <c r="I550" s="146"/>
      <c r="J550" s="146"/>
      <c r="K550" s="145"/>
      <c r="L550" s="146"/>
      <c r="M550" s="146"/>
      <c r="N550" s="146"/>
      <c r="O550" s="146"/>
      <c r="P550" s="146"/>
      <c r="Q550" s="149"/>
      <c r="R550" s="81" t="s">
        <v>73</v>
      </c>
      <c r="S550" s="147"/>
      <c r="T550" s="146"/>
      <c r="U550" s="146"/>
      <c r="V550" s="148"/>
    </row>
    <row r="551" spans="1:22" s="14" customFormat="1" ht="21" customHeight="1" x14ac:dyDescent="0.15">
      <c r="A551" s="143">
        <v>26</v>
      </c>
      <c r="B551" s="143" t="s">
        <v>182</v>
      </c>
      <c r="C551" s="144">
        <v>1961</v>
      </c>
      <c r="D551" s="144"/>
      <c r="E551" s="143" t="s">
        <v>111</v>
      </c>
      <c r="F551" s="145">
        <v>5</v>
      </c>
      <c r="G551" s="145">
        <v>2</v>
      </c>
      <c r="H551" s="146">
        <v>2008.9</v>
      </c>
      <c r="I551" s="146">
        <v>1636.9</v>
      </c>
      <c r="J551" s="146">
        <v>1523.1</v>
      </c>
      <c r="K551" s="145">
        <v>70</v>
      </c>
      <c r="L551" s="146">
        <v>7495274.3399999999</v>
      </c>
      <c r="M551" s="146">
        <v>0</v>
      </c>
      <c r="N551" s="146">
        <v>0</v>
      </c>
      <c r="O551" s="146">
        <v>0</v>
      </c>
      <c r="P551" s="146">
        <v>7495274.3399999999</v>
      </c>
      <c r="Q551" s="149">
        <v>0</v>
      </c>
      <c r="R551" s="81" t="s">
        <v>74</v>
      </c>
      <c r="S551" s="147">
        <v>3</v>
      </c>
      <c r="T551" s="146">
        <v>4578.9399999999996</v>
      </c>
      <c r="U551" s="146">
        <v>4578.9399999999996</v>
      </c>
      <c r="V551" s="148">
        <v>46387</v>
      </c>
    </row>
    <row r="552" spans="1:22" s="14" customFormat="1" ht="33.75" customHeight="1" x14ac:dyDescent="0.15">
      <c r="A552" s="143"/>
      <c r="B552" s="143"/>
      <c r="C552" s="144"/>
      <c r="D552" s="144"/>
      <c r="E552" s="143"/>
      <c r="F552" s="145"/>
      <c r="G552" s="145"/>
      <c r="H552" s="146"/>
      <c r="I552" s="146"/>
      <c r="J552" s="146"/>
      <c r="K552" s="145"/>
      <c r="L552" s="146"/>
      <c r="M552" s="146"/>
      <c r="N552" s="146"/>
      <c r="O552" s="146"/>
      <c r="P552" s="146"/>
      <c r="Q552" s="149"/>
      <c r="R552" s="81" t="s">
        <v>75</v>
      </c>
      <c r="S552" s="147"/>
      <c r="T552" s="146"/>
      <c r="U552" s="146"/>
      <c r="V552" s="148"/>
    </row>
    <row r="553" spans="1:22" s="14" customFormat="1" ht="30" customHeight="1" x14ac:dyDescent="0.15">
      <c r="A553" s="143"/>
      <c r="B553" s="143"/>
      <c r="C553" s="144"/>
      <c r="D553" s="144"/>
      <c r="E553" s="143"/>
      <c r="F553" s="145"/>
      <c r="G553" s="145"/>
      <c r="H553" s="146"/>
      <c r="I553" s="146"/>
      <c r="J553" s="146"/>
      <c r="K553" s="145"/>
      <c r="L553" s="146"/>
      <c r="M553" s="146"/>
      <c r="N553" s="146"/>
      <c r="O553" s="146"/>
      <c r="P553" s="146"/>
      <c r="Q553" s="149"/>
      <c r="R553" s="81" t="s">
        <v>76</v>
      </c>
      <c r="S553" s="147"/>
      <c r="T553" s="146"/>
      <c r="U553" s="146"/>
      <c r="V553" s="148"/>
    </row>
    <row r="554" spans="1:22" s="14" customFormat="1" ht="30" customHeight="1" x14ac:dyDescent="0.15">
      <c r="A554" s="143">
        <v>27</v>
      </c>
      <c r="B554" s="143" t="s">
        <v>1021</v>
      </c>
      <c r="C554" s="144">
        <v>1949</v>
      </c>
      <c r="D554" s="144"/>
      <c r="E554" s="143" t="s">
        <v>111</v>
      </c>
      <c r="F554" s="145">
        <v>4</v>
      </c>
      <c r="G554" s="145">
        <v>3</v>
      </c>
      <c r="H554" s="146">
        <v>2484.3000000000002</v>
      </c>
      <c r="I554" s="146">
        <v>2171.1999999999998</v>
      </c>
      <c r="J554" s="146">
        <v>1759.2</v>
      </c>
      <c r="K554" s="145">
        <v>52</v>
      </c>
      <c r="L554" s="146">
        <v>5046537.83</v>
      </c>
      <c r="M554" s="146">
        <v>0</v>
      </c>
      <c r="N554" s="146">
        <v>0</v>
      </c>
      <c r="O554" s="146">
        <v>0</v>
      </c>
      <c r="P554" s="146">
        <v>5046537.83</v>
      </c>
      <c r="Q554" s="149">
        <v>0</v>
      </c>
      <c r="R554" s="81" t="s">
        <v>99</v>
      </c>
      <c r="S554" s="147">
        <v>3</v>
      </c>
      <c r="T554" s="146">
        <v>2324.31</v>
      </c>
      <c r="U554" s="146">
        <v>2324.31</v>
      </c>
      <c r="V554" s="148">
        <v>46387</v>
      </c>
    </row>
    <row r="555" spans="1:22" s="14" customFormat="1" ht="45" customHeight="1" x14ac:dyDescent="0.15">
      <c r="A555" s="143"/>
      <c r="B555" s="143"/>
      <c r="C555" s="144"/>
      <c r="D555" s="144"/>
      <c r="E555" s="143"/>
      <c r="F555" s="145"/>
      <c r="G555" s="145"/>
      <c r="H555" s="146"/>
      <c r="I555" s="146"/>
      <c r="J555" s="146"/>
      <c r="K555" s="145"/>
      <c r="L555" s="146"/>
      <c r="M555" s="146"/>
      <c r="N555" s="146"/>
      <c r="O555" s="146"/>
      <c r="P555" s="146"/>
      <c r="Q555" s="149"/>
      <c r="R555" s="81" t="s">
        <v>100</v>
      </c>
      <c r="S555" s="147"/>
      <c r="T555" s="146"/>
      <c r="U555" s="146"/>
      <c r="V555" s="148"/>
    </row>
    <row r="556" spans="1:22" s="14" customFormat="1" ht="44.25" customHeight="1" x14ac:dyDescent="0.15">
      <c r="A556" s="143"/>
      <c r="B556" s="143"/>
      <c r="C556" s="144"/>
      <c r="D556" s="144"/>
      <c r="E556" s="143"/>
      <c r="F556" s="145"/>
      <c r="G556" s="145"/>
      <c r="H556" s="146"/>
      <c r="I556" s="146"/>
      <c r="J556" s="146"/>
      <c r="K556" s="145"/>
      <c r="L556" s="146"/>
      <c r="M556" s="146"/>
      <c r="N556" s="146"/>
      <c r="O556" s="146"/>
      <c r="P556" s="146"/>
      <c r="Q556" s="149"/>
      <c r="R556" s="81" t="s">
        <v>101</v>
      </c>
      <c r="S556" s="147"/>
      <c r="T556" s="146"/>
      <c r="U556" s="146"/>
      <c r="V556" s="148"/>
    </row>
    <row r="557" spans="1:22" s="14" customFormat="1" ht="15" customHeight="1" x14ac:dyDescent="0.15">
      <c r="A557" s="143">
        <v>28</v>
      </c>
      <c r="B557" s="143" t="s">
        <v>183</v>
      </c>
      <c r="C557" s="144">
        <v>1947</v>
      </c>
      <c r="D557" s="144"/>
      <c r="E557" s="143" t="s">
        <v>111</v>
      </c>
      <c r="F557" s="145">
        <v>3</v>
      </c>
      <c r="G557" s="145">
        <v>2</v>
      </c>
      <c r="H557" s="146">
        <v>1576.99</v>
      </c>
      <c r="I557" s="146">
        <v>1427.79</v>
      </c>
      <c r="J557" s="146">
        <v>1299.8800000000001</v>
      </c>
      <c r="K557" s="145">
        <v>61</v>
      </c>
      <c r="L557" s="146">
        <v>11937026.300000001</v>
      </c>
      <c r="M557" s="146">
        <v>0</v>
      </c>
      <c r="N557" s="146">
        <v>0</v>
      </c>
      <c r="O557" s="146">
        <v>0</v>
      </c>
      <c r="P557" s="146">
        <v>11937026.300000001</v>
      </c>
      <c r="Q557" s="149">
        <v>0</v>
      </c>
      <c r="R557" s="81" t="s">
        <v>74</v>
      </c>
      <c r="S557" s="147">
        <v>3</v>
      </c>
      <c r="T557" s="146">
        <v>8360.49</v>
      </c>
      <c r="U557" s="146">
        <v>8360.49</v>
      </c>
      <c r="V557" s="148">
        <v>46387</v>
      </c>
    </row>
    <row r="558" spans="1:22" s="14" customFormat="1" ht="28.5" customHeight="1" x14ac:dyDescent="0.15">
      <c r="A558" s="143"/>
      <c r="B558" s="143"/>
      <c r="C558" s="144"/>
      <c r="D558" s="144"/>
      <c r="E558" s="143"/>
      <c r="F558" s="145"/>
      <c r="G558" s="145"/>
      <c r="H558" s="146"/>
      <c r="I558" s="146"/>
      <c r="J558" s="146"/>
      <c r="K558" s="145"/>
      <c r="L558" s="146"/>
      <c r="M558" s="146"/>
      <c r="N558" s="146"/>
      <c r="O558" s="146"/>
      <c r="P558" s="146"/>
      <c r="Q558" s="149"/>
      <c r="R558" s="81" t="s">
        <v>75</v>
      </c>
      <c r="S558" s="147"/>
      <c r="T558" s="146"/>
      <c r="U558" s="146"/>
      <c r="V558" s="148"/>
    </row>
    <row r="559" spans="1:22" s="14" customFormat="1" ht="28.5" customHeight="1" x14ac:dyDescent="0.15">
      <c r="A559" s="143"/>
      <c r="B559" s="143"/>
      <c r="C559" s="144"/>
      <c r="D559" s="144"/>
      <c r="E559" s="143"/>
      <c r="F559" s="145"/>
      <c r="G559" s="145"/>
      <c r="H559" s="146"/>
      <c r="I559" s="146"/>
      <c r="J559" s="146"/>
      <c r="K559" s="145"/>
      <c r="L559" s="146"/>
      <c r="M559" s="146"/>
      <c r="N559" s="146"/>
      <c r="O559" s="146"/>
      <c r="P559" s="146"/>
      <c r="Q559" s="149"/>
      <c r="R559" s="81" t="s">
        <v>76</v>
      </c>
      <c r="S559" s="147"/>
      <c r="T559" s="146"/>
      <c r="U559" s="146"/>
      <c r="V559" s="148"/>
    </row>
    <row r="560" spans="1:22" s="14" customFormat="1" ht="20.25" customHeight="1" x14ac:dyDescent="0.15">
      <c r="A560" s="143">
        <v>29</v>
      </c>
      <c r="B560" s="143" t="s">
        <v>184</v>
      </c>
      <c r="C560" s="144">
        <v>1965</v>
      </c>
      <c r="D560" s="144"/>
      <c r="E560" s="143" t="s">
        <v>111</v>
      </c>
      <c r="F560" s="145">
        <v>5</v>
      </c>
      <c r="G560" s="145">
        <v>4</v>
      </c>
      <c r="H560" s="146">
        <v>4256.6000000000004</v>
      </c>
      <c r="I560" s="146">
        <v>3952.2</v>
      </c>
      <c r="J560" s="146">
        <v>2590.5</v>
      </c>
      <c r="K560" s="145">
        <v>96</v>
      </c>
      <c r="L560" s="146">
        <v>18101699.239999998</v>
      </c>
      <c r="M560" s="146">
        <v>0</v>
      </c>
      <c r="N560" s="146">
        <v>0</v>
      </c>
      <c r="O560" s="146">
        <v>0</v>
      </c>
      <c r="P560" s="146">
        <v>18101699.239999998</v>
      </c>
      <c r="Q560" s="149">
        <v>0</v>
      </c>
      <c r="R560" s="81" t="s">
        <v>74</v>
      </c>
      <c r="S560" s="147">
        <v>3</v>
      </c>
      <c r="T560" s="146">
        <v>4580.16</v>
      </c>
      <c r="U560" s="146">
        <v>4580.16</v>
      </c>
      <c r="V560" s="148">
        <v>46387</v>
      </c>
    </row>
    <row r="561" spans="1:22" s="14" customFormat="1" ht="30" customHeight="1" x14ac:dyDescent="0.15">
      <c r="A561" s="143"/>
      <c r="B561" s="143"/>
      <c r="C561" s="144"/>
      <c r="D561" s="144"/>
      <c r="E561" s="143"/>
      <c r="F561" s="145"/>
      <c r="G561" s="145"/>
      <c r="H561" s="146"/>
      <c r="I561" s="146"/>
      <c r="J561" s="146"/>
      <c r="K561" s="145"/>
      <c r="L561" s="146"/>
      <c r="M561" s="146"/>
      <c r="N561" s="146"/>
      <c r="O561" s="146"/>
      <c r="P561" s="146"/>
      <c r="Q561" s="149"/>
      <c r="R561" s="81" t="s">
        <v>75</v>
      </c>
      <c r="S561" s="147"/>
      <c r="T561" s="146"/>
      <c r="U561" s="146"/>
      <c r="V561" s="148"/>
    </row>
    <row r="562" spans="1:22" s="14" customFormat="1" ht="28.5" customHeight="1" x14ac:dyDescent="0.15">
      <c r="A562" s="143"/>
      <c r="B562" s="143"/>
      <c r="C562" s="144"/>
      <c r="D562" s="144"/>
      <c r="E562" s="143"/>
      <c r="F562" s="145"/>
      <c r="G562" s="145"/>
      <c r="H562" s="146"/>
      <c r="I562" s="146"/>
      <c r="J562" s="146"/>
      <c r="K562" s="145"/>
      <c r="L562" s="146"/>
      <c r="M562" s="146"/>
      <c r="N562" s="146"/>
      <c r="O562" s="146"/>
      <c r="P562" s="146"/>
      <c r="Q562" s="149"/>
      <c r="R562" s="81" t="s">
        <v>76</v>
      </c>
      <c r="S562" s="147"/>
      <c r="T562" s="146"/>
      <c r="U562" s="146"/>
      <c r="V562" s="148"/>
    </row>
    <row r="563" spans="1:22" s="14" customFormat="1" ht="18.75" customHeight="1" x14ac:dyDescent="0.15">
      <c r="A563" s="143">
        <v>30</v>
      </c>
      <c r="B563" s="143" t="s">
        <v>185</v>
      </c>
      <c r="C563" s="144">
        <v>1962</v>
      </c>
      <c r="D563" s="144"/>
      <c r="E563" s="143" t="s">
        <v>97</v>
      </c>
      <c r="F563" s="145">
        <v>5</v>
      </c>
      <c r="G563" s="145">
        <v>4</v>
      </c>
      <c r="H563" s="146">
        <v>4592.6000000000004</v>
      </c>
      <c r="I563" s="146">
        <v>3505.8</v>
      </c>
      <c r="J563" s="146">
        <v>3416.49</v>
      </c>
      <c r="K563" s="145">
        <v>167</v>
      </c>
      <c r="L563" s="146">
        <v>21047972.23</v>
      </c>
      <c r="M563" s="146">
        <v>0</v>
      </c>
      <c r="N563" s="146">
        <v>0</v>
      </c>
      <c r="O563" s="146">
        <v>0</v>
      </c>
      <c r="P563" s="146">
        <v>21047972.23</v>
      </c>
      <c r="Q563" s="149">
        <v>0</v>
      </c>
      <c r="R563" s="81" t="s">
        <v>74</v>
      </c>
      <c r="S563" s="147">
        <v>3</v>
      </c>
      <c r="T563" s="146">
        <v>6003.76</v>
      </c>
      <c r="U563" s="146">
        <v>6003.76</v>
      </c>
      <c r="V563" s="148">
        <v>46387</v>
      </c>
    </row>
    <row r="564" spans="1:22" s="14" customFormat="1" ht="31.5" customHeight="1" x14ac:dyDescent="0.15">
      <c r="A564" s="143"/>
      <c r="B564" s="143"/>
      <c r="C564" s="144"/>
      <c r="D564" s="144"/>
      <c r="E564" s="143"/>
      <c r="F564" s="145"/>
      <c r="G564" s="145"/>
      <c r="H564" s="146"/>
      <c r="I564" s="146"/>
      <c r="J564" s="146"/>
      <c r="K564" s="145"/>
      <c r="L564" s="146"/>
      <c r="M564" s="146"/>
      <c r="N564" s="146"/>
      <c r="O564" s="146"/>
      <c r="P564" s="146"/>
      <c r="Q564" s="149"/>
      <c r="R564" s="81" t="s">
        <v>75</v>
      </c>
      <c r="S564" s="147"/>
      <c r="T564" s="146"/>
      <c r="U564" s="146"/>
      <c r="V564" s="148"/>
    </row>
    <row r="565" spans="1:22" s="14" customFormat="1" ht="29.25" customHeight="1" x14ac:dyDescent="0.15">
      <c r="A565" s="143"/>
      <c r="B565" s="143"/>
      <c r="C565" s="144"/>
      <c r="D565" s="144"/>
      <c r="E565" s="143"/>
      <c r="F565" s="145"/>
      <c r="G565" s="145"/>
      <c r="H565" s="146"/>
      <c r="I565" s="146"/>
      <c r="J565" s="146"/>
      <c r="K565" s="145"/>
      <c r="L565" s="146"/>
      <c r="M565" s="146"/>
      <c r="N565" s="146"/>
      <c r="O565" s="146"/>
      <c r="P565" s="146"/>
      <c r="Q565" s="149"/>
      <c r="R565" s="81" t="s">
        <v>76</v>
      </c>
      <c r="S565" s="147"/>
      <c r="T565" s="146"/>
      <c r="U565" s="146"/>
      <c r="V565" s="148"/>
    </row>
    <row r="566" spans="1:22" s="14" customFormat="1" ht="16.5" customHeight="1" x14ac:dyDescent="0.15">
      <c r="A566" s="143">
        <v>31</v>
      </c>
      <c r="B566" s="143" t="s">
        <v>1022</v>
      </c>
      <c r="C566" s="144">
        <v>1962</v>
      </c>
      <c r="D566" s="144"/>
      <c r="E566" s="143" t="s">
        <v>111</v>
      </c>
      <c r="F566" s="145">
        <v>5</v>
      </c>
      <c r="G566" s="145">
        <v>4</v>
      </c>
      <c r="H566" s="146">
        <v>3511.6</v>
      </c>
      <c r="I566" s="146">
        <v>3197.7</v>
      </c>
      <c r="J566" s="146">
        <v>2490.1999999999998</v>
      </c>
      <c r="K566" s="145">
        <v>104</v>
      </c>
      <c r="L566" s="146">
        <v>19203085.27</v>
      </c>
      <c r="M566" s="146">
        <v>0</v>
      </c>
      <c r="N566" s="146">
        <v>0</v>
      </c>
      <c r="O566" s="146">
        <v>0</v>
      </c>
      <c r="P566" s="146">
        <v>19203085.27</v>
      </c>
      <c r="Q566" s="146">
        <v>0</v>
      </c>
      <c r="R566" s="81" t="s">
        <v>74</v>
      </c>
      <c r="S566" s="147">
        <v>2</v>
      </c>
      <c r="T566" s="146">
        <v>6005.28</v>
      </c>
      <c r="U566" s="146">
        <v>6005.28</v>
      </c>
      <c r="V566" s="148">
        <v>46387</v>
      </c>
    </row>
    <row r="567" spans="1:22" s="14" customFormat="1" ht="27.75" customHeight="1" x14ac:dyDescent="0.15">
      <c r="A567" s="143"/>
      <c r="B567" s="143"/>
      <c r="C567" s="144"/>
      <c r="D567" s="144"/>
      <c r="E567" s="143"/>
      <c r="F567" s="145"/>
      <c r="G567" s="145"/>
      <c r="H567" s="146"/>
      <c r="I567" s="146"/>
      <c r="J567" s="146"/>
      <c r="K567" s="145"/>
      <c r="L567" s="146"/>
      <c r="M567" s="146"/>
      <c r="N567" s="146"/>
      <c r="O567" s="146"/>
      <c r="P567" s="146"/>
      <c r="Q567" s="146"/>
      <c r="R567" s="81" t="s">
        <v>76</v>
      </c>
      <c r="S567" s="147"/>
      <c r="T567" s="146"/>
      <c r="U567" s="146"/>
      <c r="V567" s="148"/>
    </row>
    <row r="568" spans="1:22" s="14" customFormat="1" ht="30" customHeight="1" x14ac:dyDescent="0.15">
      <c r="A568" s="143">
        <v>32</v>
      </c>
      <c r="B568" s="143" t="s">
        <v>186</v>
      </c>
      <c r="C568" s="144">
        <v>1964</v>
      </c>
      <c r="D568" s="144"/>
      <c r="E568" s="143" t="s">
        <v>111</v>
      </c>
      <c r="F568" s="145">
        <v>5</v>
      </c>
      <c r="G568" s="145">
        <v>4</v>
      </c>
      <c r="H568" s="146">
        <v>3465.1</v>
      </c>
      <c r="I568" s="146">
        <v>3176.1</v>
      </c>
      <c r="J568" s="146">
        <v>2612.5100000000002</v>
      </c>
      <c r="K568" s="145">
        <v>152</v>
      </c>
      <c r="L568" s="146">
        <v>12132026.48</v>
      </c>
      <c r="M568" s="146">
        <v>0</v>
      </c>
      <c r="N568" s="146">
        <v>0</v>
      </c>
      <c r="O568" s="146">
        <v>0</v>
      </c>
      <c r="P568" s="146">
        <v>12132026.48</v>
      </c>
      <c r="Q568" s="149">
        <v>0</v>
      </c>
      <c r="R568" s="81" t="s">
        <v>62</v>
      </c>
      <c r="S568" s="147">
        <v>9</v>
      </c>
      <c r="T568" s="146">
        <v>3819.79</v>
      </c>
      <c r="U568" s="146">
        <v>3819.79</v>
      </c>
      <c r="V568" s="148">
        <v>46387</v>
      </c>
    </row>
    <row r="569" spans="1:22" s="14" customFormat="1" ht="48" customHeight="1" x14ac:dyDescent="0.15">
      <c r="A569" s="143"/>
      <c r="B569" s="143"/>
      <c r="C569" s="144"/>
      <c r="D569" s="144"/>
      <c r="E569" s="143"/>
      <c r="F569" s="145"/>
      <c r="G569" s="145"/>
      <c r="H569" s="146"/>
      <c r="I569" s="146"/>
      <c r="J569" s="146"/>
      <c r="K569" s="145"/>
      <c r="L569" s="146"/>
      <c r="M569" s="146"/>
      <c r="N569" s="146"/>
      <c r="O569" s="146"/>
      <c r="P569" s="146"/>
      <c r="Q569" s="149"/>
      <c r="R569" s="81" t="s">
        <v>63</v>
      </c>
      <c r="S569" s="147"/>
      <c r="T569" s="146"/>
      <c r="U569" s="146"/>
      <c r="V569" s="148"/>
    </row>
    <row r="570" spans="1:22" s="14" customFormat="1" ht="46.5" customHeight="1" x14ac:dyDescent="0.15">
      <c r="A570" s="143"/>
      <c r="B570" s="143"/>
      <c r="C570" s="144"/>
      <c r="D570" s="144"/>
      <c r="E570" s="143"/>
      <c r="F570" s="145"/>
      <c r="G570" s="145"/>
      <c r="H570" s="146"/>
      <c r="I570" s="146"/>
      <c r="J570" s="146"/>
      <c r="K570" s="145"/>
      <c r="L570" s="146"/>
      <c r="M570" s="146"/>
      <c r="N570" s="146"/>
      <c r="O570" s="146"/>
      <c r="P570" s="146"/>
      <c r="Q570" s="149"/>
      <c r="R570" s="81" t="s">
        <v>64</v>
      </c>
      <c r="S570" s="147"/>
      <c r="T570" s="146"/>
      <c r="U570" s="146"/>
      <c r="V570" s="148"/>
    </row>
    <row r="571" spans="1:22" s="14" customFormat="1" ht="33.75" customHeight="1" x14ac:dyDescent="0.15">
      <c r="A571" s="143"/>
      <c r="B571" s="143"/>
      <c r="C571" s="144"/>
      <c r="D571" s="144"/>
      <c r="E571" s="143"/>
      <c r="F571" s="145"/>
      <c r="G571" s="145"/>
      <c r="H571" s="146"/>
      <c r="I571" s="146"/>
      <c r="J571" s="146"/>
      <c r="K571" s="145"/>
      <c r="L571" s="146"/>
      <c r="M571" s="146"/>
      <c r="N571" s="146"/>
      <c r="O571" s="146"/>
      <c r="P571" s="146"/>
      <c r="Q571" s="149"/>
      <c r="R571" s="81" t="s">
        <v>65</v>
      </c>
      <c r="S571" s="147"/>
      <c r="T571" s="146"/>
      <c r="U571" s="146"/>
      <c r="V571" s="148"/>
    </row>
    <row r="572" spans="1:22" s="14" customFormat="1" ht="48.75" customHeight="1" x14ac:dyDescent="0.15">
      <c r="A572" s="143"/>
      <c r="B572" s="143"/>
      <c r="C572" s="144"/>
      <c r="D572" s="144"/>
      <c r="E572" s="143"/>
      <c r="F572" s="145"/>
      <c r="G572" s="145"/>
      <c r="H572" s="146"/>
      <c r="I572" s="146"/>
      <c r="J572" s="146"/>
      <c r="K572" s="145"/>
      <c r="L572" s="146"/>
      <c r="M572" s="146"/>
      <c r="N572" s="146"/>
      <c r="O572" s="146"/>
      <c r="P572" s="146"/>
      <c r="Q572" s="149"/>
      <c r="R572" s="81" t="s">
        <v>66</v>
      </c>
      <c r="S572" s="147"/>
      <c r="T572" s="146"/>
      <c r="U572" s="146"/>
      <c r="V572" s="148"/>
    </row>
    <row r="573" spans="1:22" s="14" customFormat="1" ht="48" customHeight="1" x14ac:dyDescent="0.15">
      <c r="A573" s="143"/>
      <c r="B573" s="143"/>
      <c r="C573" s="144"/>
      <c r="D573" s="144"/>
      <c r="E573" s="143"/>
      <c r="F573" s="145"/>
      <c r="G573" s="145"/>
      <c r="H573" s="146"/>
      <c r="I573" s="146"/>
      <c r="J573" s="146"/>
      <c r="K573" s="145"/>
      <c r="L573" s="146"/>
      <c r="M573" s="146"/>
      <c r="N573" s="146"/>
      <c r="O573" s="146"/>
      <c r="P573" s="146"/>
      <c r="Q573" s="149"/>
      <c r="R573" s="81" t="s">
        <v>67</v>
      </c>
      <c r="S573" s="147"/>
      <c r="T573" s="146"/>
      <c r="U573" s="146"/>
      <c r="V573" s="148"/>
    </row>
    <row r="574" spans="1:22" s="14" customFormat="1" ht="33" customHeight="1" x14ac:dyDescent="0.15">
      <c r="A574" s="143"/>
      <c r="B574" s="143"/>
      <c r="C574" s="144"/>
      <c r="D574" s="144"/>
      <c r="E574" s="143"/>
      <c r="F574" s="145"/>
      <c r="G574" s="145"/>
      <c r="H574" s="146"/>
      <c r="I574" s="146"/>
      <c r="J574" s="146"/>
      <c r="K574" s="145"/>
      <c r="L574" s="146"/>
      <c r="M574" s="146"/>
      <c r="N574" s="146"/>
      <c r="O574" s="146"/>
      <c r="P574" s="146"/>
      <c r="Q574" s="149"/>
      <c r="R574" s="81" t="s">
        <v>71</v>
      </c>
      <c r="S574" s="147"/>
      <c r="T574" s="146"/>
      <c r="U574" s="146"/>
      <c r="V574" s="148"/>
    </row>
    <row r="575" spans="1:22" s="14" customFormat="1" ht="54" customHeight="1" x14ac:dyDescent="0.15">
      <c r="A575" s="143"/>
      <c r="B575" s="143"/>
      <c r="C575" s="144"/>
      <c r="D575" s="144"/>
      <c r="E575" s="143"/>
      <c r="F575" s="145"/>
      <c r="G575" s="145"/>
      <c r="H575" s="146"/>
      <c r="I575" s="146"/>
      <c r="J575" s="146"/>
      <c r="K575" s="145"/>
      <c r="L575" s="146"/>
      <c r="M575" s="146"/>
      <c r="N575" s="146"/>
      <c r="O575" s="146"/>
      <c r="P575" s="146"/>
      <c r="Q575" s="149"/>
      <c r="R575" s="81" t="s">
        <v>72</v>
      </c>
      <c r="S575" s="147"/>
      <c r="T575" s="146"/>
      <c r="U575" s="146"/>
      <c r="V575" s="148"/>
    </row>
    <row r="576" spans="1:22" s="14" customFormat="1" ht="48.75" customHeight="1" x14ac:dyDescent="0.15">
      <c r="A576" s="143"/>
      <c r="B576" s="143"/>
      <c r="C576" s="144"/>
      <c r="D576" s="144"/>
      <c r="E576" s="143"/>
      <c r="F576" s="145"/>
      <c r="G576" s="145"/>
      <c r="H576" s="146"/>
      <c r="I576" s="146"/>
      <c r="J576" s="146"/>
      <c r="K576" s="145"/>
      <c r="L576" s="146"/>
      <c r="M576" s="146"/>
      <c r="N576" s="146"/>
      <c r="O576" s="146"/>
      <c r="P576" s="146"/>
      <c r="Q576" s="149"/>
      <c r="R576" s="81" t="s">
        <v>73</v>
      </c>
      <c r="S576" s="147"/>
      <c r="T576" s="146"/>
      <c r="U576" s="146"/>
      <c r="V576" s="148"/>
    </row>
    <row r="577" spans="1:22" s="14" customFormat="1" ht="30" customHeight="1" x14ac:dyDescent="0.15">
      <c r="A577" s="143">
        <v>33</v>
      </c>
      <c r="B577" s="143" t="s">
        <v>1023</v>
      </c>
      <c r="C577" s="144">
        <v>1965</v>
      </c>
      <c r="D577" s="144"/>
      <c r="E577" s="143" t="s">
        <v>97</v>
      </c>
      <c r="F577" s="145">
        <v>5</v>
      </c>
      <c r="G577" s="145">
        <v>5</v>
      </c>
      <c r="H577" s="146">
        <v>3546.8</v>
      </c>
      <c r="I577" s="146">
        <v>3084.2</v>
      </c>
      <c r="J577" s="146">
        <v>2925.91</v>
      </c>
      <c r="K577" s="145">
        <v>183</v>
      </c>
      <c r="L577" s="146">
        <v>6708690.9500000002</v>
      </c>
      <c r="M577" s="146">
        <v>0</v>
      </c>
      <c r="N577" s="146">
        <v>0</v>
      </c>
      <c r="O577" s="146">
        <v>0</v>
      </c>
      <c r="P577" s="146">
        <v>6708690.9500000002</v>
      </c>
      <c r="Q577" s="149">
        <v>0</v>
      </c>
      <c r="R577" s="81" t="s">
        <v>99</v>
      </c>
      <c r="S577" s="147">
        <v>3</v>
      </c>
      <c r="T577" s="146">
        <v>2175.1799999999998</v>
      </c>
      <c r="U577" s="146">
        <v>2175.1799999999998</v>
      </c>
      <c r="V577" s="148">
        <v>46387</v>
      </c>
    </row>
    <row r="578" spans="1:22" s="14" customFormat="1" ht="43.5" customHeight="1" x14ac:dyDescent="0.15">
      <c r="A578" s="143"/>
      <c r="B578" s="143"/>
      <c r="C578" s="144"/>
      <c r="D578" s="144"/>
      <c r="E578" s="143"/>
      <c r="F578" s="145"/>
      <c r="G578" s="145"/>
      <c r="H578" s="146"/>
      <c r="I578" s="146"/>
      <c r="J578" s="146"/>
      <c r="K578" s="145"/>
      <c r="L578" s="146"/>
      <c r="M578" s="146"/>
      <c r="N578" s="146"/>
      <c r="O578" s="146"/>
      <c r="P578" s="146"/>
      <c r="Q578" s="149"/>
      <c r="R578" s="81" t="s">
        <v>100</v>
      </c>
      <c r="S578" s="147"/>
      <c r="T578" s="146"/>
      <c r="U578" s="146"/>
      <c r="V578" s="148"/>
    </row>
    <row r="579" spans="1:22" s="14" customFormat="1" ht="44.25" customHeight="1" x14ac:dyDescent="0.15">
      <c r="A579" s="143"/>
      <c r="B579" s="143"/>
      <c r="C579" s="144"/>
      <c r="D579" s="144"/>
      <c r="E579" s="143"/>
      <c r="F579" s="145"/>
      <c r="G579" s="145"/>
      <c r="H579" s="146"/>
      <c r="I579" s="146"/>
      <c r="J579" s="146"/>
      <c r="K579" s="145"/>
      <c r="L579" s="146"/>
      <c r="M579" s="146"/>
      <c r="N579" s="146"/>
      <c r="O579" s="146"/>
      <c r="P579" s="146"/>
      <c r="Q579" s="149"/>
      <c r="R579" s="81" t="s">
        <v>101</v>
      </c>
      <c r="S579" s="147"/>
      <c r="T579" s="146"/>
      <c r="U579" s="146"/>
      <c r="V579" s="148"/>
    </row>
    <row r="580" spans="1:22" s="14" customFormat="1" ht="29.25" customHeight="1" x14ac:dyDescent="0.15">
      <c r="A580" s="143">
        <v>34</v>
      </c>
      <c r="B580" s="143" t="s">
        <v>1024</v>
      </c>
      <c r="C580" s="144">
        <v>1964</v>
      </c>
      <c r="D580" s="144"/>
      <c r="E580" s="143" t="s">
        <v>111</v>
      </c>
      <c r="F580" s="145">
        <v>5</v>
      </c>
      <c r="G580" s="145">
        <v>4</v>
      </c>
      <c r="H580" s="146">
        <v>3405.9</v>
      </c>
      <c r="I580" s="146">
        <v>3146.6</v>
      </c>
      <c r="J580" s="146">
        <v>2872.5</v>
      </c>
      <c r="K580" s="145">
        <v>163</v>
      </c>
      <c r="L580" s="146">
        <v>6844304.2699999996</v>
      </c>
      <c r="M580" s="146">
        <v>0</v>
      </c>
      <c r="N580" s="146">
        <v>0</v>
      </c>
      <c r="O580" s="146">
        <v>0</v>
      </c>
      <c r="P580" s="146">
        <v>6844304.2699999996</v>
      </c>
      <c r="Q580" s="149">
        <v>0</v>
      </c>
      <c r="R580" s="81" t="s">
        <v>99</v>
      </c>
      <c r="S580" s="147">
        <v>3</v>
      </c>
      <c r="T580" s="146">
        <v>2175.14</v>
      </c>
      <c r="U580" s="146">
        <v>2175.14</v>
      </c>
      <c r="V580" s="148">
        <v>46387</v>
      </c>
    </row>
    <row r="581" spans="1:22" s="14" customFormat="1" ht="42.75" customHeight="1" x14ac:dyDescent="0.15">
      <c r="A581" s="143"/>
      <c r="B581" s="143"/>
      <c r="C581" s="144"/>
      <c r="D581" s="144"/>
      <c r="E581" s="143"/>
      <c r="F581" s="145"/>
      <c r="G581" s="145"/>
      <c r="H581" s="146"/>
      <c r="I581" s="146"/>
      <c r="J581" s="146"/>
      <c r="K581" s="145"/>
      <c r="L581" s="146"/>
      <c r="M581" s="146"/>
      <c r="N581" s="146"/>
      <c r="O581" s="146"/>
      <c r="P581" s="146"/>
      <c r="Q581" s="149"/>
      <c r="R581" s="81" t="s">
        <v>100</v>
      </c>
      <c r="S581" s="147"/>
      <c r="T581" s="146"/>
      <c r="U581" s="146"/>
      <c r="V581" s="148"/>
    </row>
    <row r="582" spans="1:22" s="14" customFormat="1" ht="45" customHeight="1" x14ac:dyDescent="0.15">
      <c r="A582" s="143"/>
      <c r="B582" s="143"/>
      <c r="C582" s="144"/>
      <c r="D582" s="144"/>
      <c r="E582" s="143"/>
      <c r="F582" s="145"/>
      <c r="G582" s="145"/>
      <c r="H582" s="146"/>
      <c r="I582" s="146"/>
      <c r="J582" s="146"/>
      <c r="K582" s="145"/>
      <c r="L582" s="146"/>
      <c r="M582" s="146"/>
      <c r="N582" s="146"/>
      <c r="O582" s="146"/>
      <c r="P582" s="146"/>
      <c r="Q582" s="149"/>
      <c r="R582" s="81" t="s">
        <v>101</v>
      </c>
      <c r="S582" s="147"/>
      <c r="T582" s="146"/>
      <c r="U582" s="146"/>
      <c r="V582" s="148"/>
    </row>
    <row r="583" spans="1:22" s="14" customFormat="1" ht="28.5" customHeight="1" x14ac:dyDescent="0.15">
      <c r="A583" s="143">
        <v>35</v>
      </c>
      <c r="B583" s="143" t="s">
        <v>1025</v>
      </c>
      <c r="C583" s="144">
        <v>1968</v>
      </c>
      <c r="D583" s="144"/>
      <c r="E583" s="143" t="s">
        <v>97</v>
      </c>
      <c r="F583" s="145">
        <v>5</v>
      </c>
      <c r="G583" s="145">
        <v>6</v>
      </c>
      <c r="H583" s="146">
        <v>5183.3</v>
      </c>
      <c r="I583" s="146">
        <v>4700.7</v>
      </c>
      <c r="J583" s="146">
        <v>4501.12</v>
      </c>
      <c r="K583" s="145">
        <v>335</v>
      </c>
      <c r="L583" s="146">
        <v>10226554.220000001</v>
      </c>
      <c r="M583" s="146">
        <v>0</v>
      </c>
      <c r="N583" s="146">
        <v>0</v>
      </c>
      <c r="O583" s="146">
        <v>0</v>
      </c>
      <c r="P583" s="146">
        <v>10226554.220000001</v>
      </c>
      <c r="Q583" s="149">
        <v>0</v>
      </c>
      <c r="R583" s="81" t="s">
        <v>99</v>
      </c>
      <c r="S583" s="147">
        <v>3</v>
      </c>
      <c r="T583" s="146">
        <v>2175.54</v>
      </c>
      <c r="U583" s="146">
        <v>2175.54</v>
      </c>
      <c r="V583" s="148">
        <v>46387</v>
      </c>
    </row>
    <row r="584" spans="1:22" s="14" customFormat="1" ht="43.5" customHeight="1" x14ac:dyDescent="0.15">
      <c r="A584" s="143"/>
      <c r="B584" s="143"/>
      <c r="C584" s="144"/>
      <c r="D584" s="144"/>
      <c r="E584" s="143"/>
      <c r="F584" s="145"/>
      <c r="G584" s="145"/>
      <c r="H584" s="146"/>
      <c r="I584" s="146"/>
      <c r="J584" s="146"/>
      <c r="K584" s="145"/>
      <c r="L584" s="146"/>
      <c r="M584" s="146"/>
      <c r="N584" s="146"/>
      <c r="O584" s="146"/>
      <c r="P584" s="146"/>
      <c r="Q584" s="149"/>
      <c r="R584" s="81" t="s">
        <v>100</v>
      </c>
      <c r="S584" s="147"/>
      <c r="T584" s="146"/>
      <c r="U584" s="146"/>
      <c r="V584" s="148"/>
    </row>
    <row r="585" spans="1:22" s="14" customFormat="1" ht="45" customHeight="1" x14ac:dyDescent="0.15">
      <c r="A585" s="143"/>
      <c r="B585" s="143"/>
      <c r="C585" s="144"/>
      <c r="D585" s="144"/>
      <c r="E585" s="143"/>
      <c r="F585" s="145"/>
      <c r="G585" s="145"/>
      <c r="H585" s="146"/>
      <c r="I585" s="146"/>
      <c r="J585" s="146"/>
      <c r="K585" s="145"/>
      <c r="L585" s="146"/>
      <c r="M585" s="146"/>
      <c r="N585" s="146"/>
      <c r="O585" s="146"/>
      <c r="P585" s="146"/>
      <c r="Q585" s="149"/>
      <c r="R585" s="81" t="s">
        <v>101</v>
      </c>
      <c r="S585" s="147"/>
      <c r="T585" s="146"/>
      <c r="U585" s="146"/>
      <c r="V585" s="148"/>
    </row>
    <row r="586" spans="1:22" s="14" customFormat="1" ht="30" customHeight="1" x14ac:dyDescent="0.15">
      <c r="A586" s="143">
        <v>36</v>
      </c>
      <c r="B586" s="143" t="s">
        <v>1026</v>
      </c>
      <c r="C586" s="144">
        <v>1964</v>
      </c>
      <c r="D586" s="144">
        <v>2013</v>
      </c>
      <c r="E586" s="143" t="s">
        <v>97</v>
      </c>
      <c r="F586" s="145">
        <v>5</v>
      </c>
      <c r="G586" s="145">
        <v>4</v>
      </c>
      <c r="H586" s="146">
        <v>3849</v>
      </c>
      <c r="I586" s="146">
        <v>3517.3</v>
      </c>
      <c r="J586" s="146">
        <v>2950.33</v>
      </c>
      <c r="K586" s="145">
        <v>160</v>
      </c>
      <c r="L586" s="146">
        <v>7651195.6900000004</v>
      </c>
      <c r="M586" s="146">
        <v>0</v>
      </c>
      <c r="N586" s="146">
        <v>0</v>
      </c>
      <c r="O586" s="146">
        <v>0</v>
      </c>
      <c r="P586" s="146">
        <v>7651195.6900000004</v>
      </c>
      <c r="Q586" s="149">
        <v>0</v>
      </c>
      <c r="R586" s="81" t="s">
        <v>99</v>
      </c>
      <c r="S586" s="147">
        <v>3</v>
      </c>
      <c r="T586" s="146">
        <v>2175.3000000000002</v>
      </c>
      <c r="U586" s="146">
        <v>2175.3000000000002</v>
      </c>
      <c r="V586" s="148">
        <v>46387</v>
      </c>
    </row>
    <row r="587" spans="1:22" s="14" customFormat="1" ht="45" customHeight="1" x14ac:dyDescent="0.15">
      <c r="A587" s="143"/>
      <c r="B587" s="143"/>
      <c r="C587" s="144"/>
      <c r="D587" s="144"/>
      <c r="E587" s="143"/>
      <c r="F587" s="145"/>
      <c r="G587" s="145"/>
      <c r="H587" s="146"/>
      <c r="I587" s="146"/>
      <c r="J587" s="146"/>
      <c r="K587" s="145"/>
      <c r="L587" s="146"/>
      <c r="M587" s="146"/>
      <c r="N587" s="146"/>
      <c r="O587" s="146"/>
      <c r="P587" s="146"/>
      <c r="Q587" s="149"/>
      <c r="R587" s="81" t="s">
        <v>100</v>
      </c>
      <c r="S587" s="147"/>
      <c r="T587" s="146"/>
      <c r="U587" s="146"/>
      <c r="V587" s="148"/>
    </row>
    <row r="588" spans="1:22" s="14" customFormat="1" ht="51" customHeight="1" x14ac:dyDescent="0.15">
      <c r="A588" s="143"/>
      <c r="B588" s="143"/>
      <c r="C588" s="144"/>
      <c r="D588" s="144"/>
      <c r="E588" s="143"/>
      <c r="F588" s="145"/>
      <c r="G588" s="145"/>
      <c r="H588" s="146"/>
      <c r="I588" s="146"/>
      <c r="J588" s="146"/>
      <c r="K588" s="145"/>
      <c r="L588" s="146"/>
      <c r="M588" s="146"/>
      <c r="N588" s="146"/>
      <c r="O588" s="146"/>
      <c r="P588" s="146"/>
      <c r="Q588" s="149"/>
      <c r="R588" s="81" t="s">
        <v>101</v>
      </c>
      <c r="S588" s="147"/>
      <c r="T588" s="146"/>
      <c r="U588" s="146"/>
      <c r="V588" s="148"/>
    </row>
    <row r="589" spans="1:22" s="14" customFormat="1" ht="31.5" customHeight="1" x14ac:dyDescent="0.15">
      <c r="A589" s="143">
        <v>37</v>
      </c>
      <c r="B589" s="143" t="s">
        <v>1027</v>
      </c>
      <c r="C589" s="144">
        <v>1966</v>
      </c>
      <c r="D589" s="144"/>
      <c r="E589" s="143" t="s">
        <v>97</v>
      </c>
      <c r="F589" s="145">
        <v>5</v>
      </c>
      <c r="G589" s="145">
        <v>8</v>
      </c>
      <c r="H589" s="146">
        <v>6165.2</v>
      </c>
      <c r="I589" s="146">
        <v>5574.7</v>
      </c>
      <c r="J589" s="146">
        <v>5149.5200000000004</v>
      </c>
      <c r="K589" s="145">
        <v>296</v>
      </c>
      <c r="L589" s="146">
        <v>12128673.51</v>
      </c>
      <c r="M589" s="146">
        <v>0</v>
      </c>
      <c r="N589" s="146">
        <v>0</v>
      </c>
      <c r="O589" s="146">
        <v>0</v>
      </c>
      <c r="P589" s="146">
        <v>12128673.51</v>
      </c>
      <c r="Q589" s="149">
        <v>0</v>
      </c>
      <c r="R589" s="81" t="s">
        <v>99</v>
      </c>
      <c r="S589" s="147">
        <v>3</v>
      </c>
      <c r="T589" s="146">
        <v>2175.66</v>
      </c>
      <c r="U589" s="146">
        <v>2175.66</v>
      </c>
      <c r="V589" s="148">
        <v>46387</v>
      </c>
    </row>
    <row r="590" spans="1:22" s="14" customFormat="1" ht="43.5" customHeight="1" x14ac:dyDescent="0.15">
      <c r="A590" s="143"/>
      <c r="B590" s="143"/>
      <c r="C590" s="144"/>
      <c r="D590" s="144"/>
      <c r="E590" s="143"/>
      <c r="F590" s="145"/>
      <c r="G590" s="145"/>
      <c r="H590" s="146"/>
      <c r="I590" s="146"/>
      <c r="J590" s="146"/>
      <c r="K590" s="145"/>
      <c r="L590" s="146"/>
      <c r="M590" s="146"/>
      <c r="N590" s="146"/>
      <c r="O590" s="146"/>
      <c r="P590" s="146"/>
      <c r="Q590" s="149"/>
      <c r="R590" s="81" t="s">
        <v>100</v>
      </c>
      <c r="S590" s="147"/>
      <c r="T590" s="146"/>
      <c r="U590" s="146"/>
      <c r="V590" s="148"/>
    </row>
    <row r="591" spans="1:22" s="14" customFormat="1" ht="45.75" customHeight="1" x14ac:dyDescent="0.15">
      <c r="A591" s="143"/>
      <c r="B591" s="143"/>
      <c r="C591" s="144"/>
      <c r="D591" s="144"/>
      <c r="E591" s="143"/>
      <c r="F591" s="145"/>
      <c r="G591" s="145"/>
      <c r="H591" s="146"/>
      <c r="I591" s="146"/>
      <c r="J591" s="146"/>
      <c r="K591" s="145"/>
      <c r="L591" s="146"/>
      <c r="M591" s="146"/>
      <c r="N591" s="146"/>
      <c r="O591" s="146"/>
      <c r="P591" s="146"/>
      <c r="Q591" s="149"/>
      <c r="R591" s="81" t="s">
        <v>101</v>
      </c>
      <c r="S591" s="147"/>
      <c r="T591" s="146"/>
      <c r="U591" s="146"/>
      <c r="V591" s="148"/>
    </row>
    <row r="592" spans="1:22" s="14" customFormat="1" ht="36" customHeight="1" x14ac:dyDescent="0.15">
      <c r="A592" s="143">
        <v>38</v>
      </c>
      <c r="B592" s="143" t="s">
        <v>1028</v>
      </c>
      <c r="C592" s="144">
        <v>1966</v>
      </c>
      <c r="D592" s="144"/>
      <c r="E592" s="143" t="s">
        <v>97</v>
      </c>
      <c r="F592" s="145">
        <v>5</v>
      </c>
      <c r="G592" s="145">
        <v>8</v>
      </c>
      <c r="H592" s="146">
        <v>6149.2</v>
      </c>
      <c r="I592" s="146">
        <v>5548.3</v>
      </c>
      <c r="J592" s="146">
        <v>5314.95</v>
      </c>
      <c r="K592" s="145">
        <v>285</v>
      </c>
      <c r="L592" s="146">
        <v>12071198.390000001</v>
      </c>
      <c r="M592" s="146">
        <v>0</v>
      </c>
      <c r="N592" s="146">
        <v>0</v>
      </c>
      <c r="O592" s="146">
        <v>0</v>
      </c>
      <c r="P592" s="146">
        <v>12071198.390000001</v>
      </c>
      <c r="Q592" s="149">
        <v>0</v>
      </c>
      <c r="R592" s="81" t="s">
        <v>99</v>
      </c>
      <c r="S592" s="147">
        <v>3</v>
      </c>
      <c r="T592" s="146">
        <v>2175.66</v>
      </c>
      <c r="U592" s="146">
        <v>2175.66</v>
      </c>
      <c r="V592" s="148">
        <v>46387</v>
      </c>
    </row>
    <row r="593" spans="1:23" s="14" customFormat="1" ht="45" customHeight="1" x14ac:dyDescent="0.15">
      <c r="A593" s="143"/>
      <c r="B593" s="143"/>
      <c r="C593" s="144"/>
      <c r="D593" s="144"/>
      <c r="E593" s="143"/>
      <c r="F593" s="145"/>
      <c r="G593" s="145"/>
      <c r="H593" s="146"/>
      <c r="I593" s="146"/>
      <c r="J593" s="146"/>
      <c r="K593" s="145"/>
      <c r="L593" s="146"/>
      <c r="M593" s="146"/>
      <c r="N593" s="146"/>
      <c r="O593" s="146"/>
      <c r="P593" s="146"/>
      <c r="Q593" s="149"/>
      <c r="R593" s="81" t="s">
        <v>100</v>
      </c>
      <c r="S593" s="147"/>
      <c r="T593" s="146"/>
      <c r="U593" s="146"/>
      <c r="V593" s="148"/>
    </row>
    <row r="594" spans="1:23" s="14" customFormat="1" ht="46.5" customHeight="1" x14ac:dyDescent="0.15">
      <c r="A594" s="143"/>
      <c r="B594" s="143"/>
      <c r="C594" s="144"/>
      <c r="D594" s="144"/>
      <c r="E594" s="143"/>
      <c r="F594" s="145"/>
      <c r="G594" s="145"/>
      <c r="H594" s="146"/>
      <c r="I594" s="146"/>
      <c r="J594" s="146"/>
      <c r="K594" s="145"/>
      <c r="L594" s="146"/>
      <c r="M594" s="146"/>
      <c r="N594" s="146"/>
      <c r="O594" s="146"/>
      <c r="P594" s="146"/>
      <c r="Q594" s="149"/>
      <c r="R594" s="81" t="s">
        <v>101</v>
      </c>
      <c r="S594" s="147"/>
      <c r="T594" s="146"/>
      <c r="U594" s="146"/>
      <c r="V594" s="148"/>
    </row>
    <row r="595" spans="1:23" s="14" customFormat="1" ht="15.75" customHeight="1" x14ac:dyDescent="0.15">
      <c r="A595" s="143">
        <v>39</v>
      </c>
      <c r="B595" s="143" t="s">
        <v>187</v>
      </c>
      <c r="C595" s="144">
        <v>1960</v>
      </c>
      <c r="D595" s="144"/>
      <c r="E595" s="143" t="s">
        <v>111</v>
      </c>
      <c r="F595" s="145">
        <v>5</v>
      </c>
      <c r="G595" s="145">
        <v>3</v>
      </c>
      <c r="H595" s="146">
        <v>3790.08</v>
      </c>
      <c r="I595" s="146">
        <v>3355.3</v>
      </c>
      <c r="J595" s="146">
        <v>2503.2600000000002</v>
      </c>
      <c r="K595" s="145">
        <v>139</v>
      </c>
      <c r="L595" s="146">
        <v>15367664.08</v>
      </c>
      <c r="M595" s="146">
        <v>0</v>
      </c>
      <c r="N595" s="146">
        <v>0</v>
      </c>
      <c r="O595" s="146">
        <v>0</v>
      </c>
      <c r="P595" s="146">
        <v>15367664.08</v>
      </c>
      <c r="Q595" s="149">
        <v>0</v>
      </c>
      <c r="R595" s="81" t="s">
        <v>74</v>
      </c>
      <c r="S595" s="147">
        <v>3</v>
      </c>
      <c r="T595" s="146">
        <v>4580.12</v>
      </c>
      <c r="U595" s="146">
        <v>4580.12</v>
      </c>
      <c r="V595" s="148">
        <v>46387</v>
      </c>
      <c r="W595" s="58"/>
    </row>
    <row r="596" spans="1:23" s="14" customFormat="1" ht="33.75" customHeight="1" x14ac:dyDescent="0.15">
      <c r="A596" s="143"/>
      <c r="B596" s="143"/>
      <c r="C596" s="144"/>
      <c r="D596" s="144"/>
      <c r="E596" s="143"/>
      <c r="F596" s="145"/>
      <c r="G596" s="145"/>
      <c r="H596" s="146"/>
      <c r="I596" s="146"/>
      <c r="J596" s="146"/>
      <c r="K596" s="145"/>
      <c r="L596" s="146"/>
      <c r="M596" s="146"/>
      <c r="N596" s="146"/>
      <c r="O596" s="146"/>
      <c r="P596" s="146"/>
      <c r="Q596" s="149"/>
      <c r="R596" s="81" t="s">
        <v>75</v>
      </c>
      <c r="S596" s="147"/>
      <c r="T596" s="146"/>
      <c r="U596" s="146"/>
      <c r="V596" s="148"/>
      <c r="W596" s="58"/>
    </row>
    <row r="597" spans="1:23" s="14" customFormat="1" ht="32.25" customHeight="1" x14ac:dyDescent="0.15">
      <c r="A597" s="143"/>
      <c r="B597" s="143"/>
      <c r="C597" s="144"/>
      <c r="D597" s="144"/>
      <c r="E597" s="143"/>
      <c r="F597" s="145"/>
      <c r="G597" s="145"/>
      <c r="H597" s="146"/>
      <c r="I597" s="146"/>
      <c r="J597" s="146"/>
      <c r="K597" s="145"/>
      <c r="L597" s="146"/>
      <c r="M597" s="146"/>
      <c r="N597" s="146"/>
      <c r="O597" s="146"/>
      <c r="P597" s="146"/>
      <c r="Q597" s="149"/>
      <c r="R597" s="81" t="s">
        <v>76</v>
      </c>
      <c r="S597" s="147"/>
      <c r="T597" s="146"/>
      <c r="U597" s="146"/>
      <c r="V597" s="148"/>
      <c r="W597" s="58"/>
    </row>
    <row r="598" spans="1:23" s="14" customFormat="1" ht="27.75" customHeight="1" x14ac:dyDescent="0.15">
      <c r="A598" s="143">
        <v>40</v>
      </c>
      <c r="B598" s="143" t="s">
        <v>1029</v>
      </c>
      <c r="C598" s="144">
        <v>1963</v>
      </c>
      <c r="D598" s="144"/>
      <c r="E598" s="143" t="s">
        <v>111</v>
      </c>
      <c r="F598" s="145">
        <v>5</v>
      </c>
      <c r="G598" s="145">
        <v>3</v>
      </c>
      <c r="H598" s="146">
        <v>3147.2</v>
      </c>
      <c r="I598" s="146">
        <v>2974.6</v>
      </c>
      <c r="J598" s="146">
        <v>1674.14</v>
      </c>
      <c r="K598" s="145">
        <v>179</v>
      </c>
      <c r="L598" s="146">
        <v>6470124.2000000002</v>
      </c>
      <c r="M598" s="146">
        <v>0</v>
      </c>
      <c r="N598" s="146">
        <v>0</v>
      </c>
      <c r="O598" s="146">
        <v>0</v>
      </c>
      <c r="P598" s="146">
        <v>6470124.2000000002</v>
      </c>
      <c r="Q598" s="149">
        <v>0</v>
      </c>
      <c r="R598" s="81" t="s">
        <v>99</v>
      </c>
      <c r="S598" s="147">
        <v>3</v>
      </c>
      <c r="T598" s="146">
        <v>2175.12</v>
      </c>
      <c r="U598" s="146">
        <v>2175.12</v>
      </c>
      <c r="V598" s="148">
        <v>46387</v>
      </c>
    </row>
    <row r="599" spans="1:23" s="14" customFormat="1" ht="47.25" customHeight="1" x14ac:dyDescent="0.15">
      <c r="A599" s="143"/>
      <c r="B599" s="143"/>
      <c r="C599" s="144"/>
      <c r="D599" s="144"/>
      <c r="E599" s="143"/>
      <c r="F599" s="145"/>
      <c r="G599" s="145"/>
      <c r="H599" s="146"/>
      <c r="I599" s="146"/>
      <c r="J599" s="146"/>
      <c r="K599" s="145"/>
      <c r="L599" s="146"/>
      <c r="M599" s="146"/>
      <c r="N599" s="146"/>
      <c r="O599" s="146"/>
      <c r="P599" s="146"/>
      <c r="Q599" s="149"/>
      <c r="R599" s="81" t="s">
        <v>100</v>
      </c>
      <c r="S599" s="147"/>
      <c r="T599" s="146"/>
      <c r="U599" s="146"/>
      <c r="V599" s="148"/>
    </row>
    <row r="600" spans="1:23" s="14" customFormat="1" ht="43.5" customHeight="1" x14ac:dyDescent="0.15">
      <c r="A600" s="143"/>
      <c r="B600" s="143"/>
      <c r="C600" s="144"/>
      <c r="D600" s="144"/>
      <c r="E600" s="143"/>
      <c r="F600" s="145"/>
      <c r="G600" s="145"/>
      <c r="H600" s="146"/>
      <c r="I600" s="146"/>
      <c r="J600" s="146"/>
      <c r="K600" s="145"/>
      <c r="L600" s="146"/>
      <c r="M600" s="146"/>
      <c r="N600" s="146"/>
      <c r="O600" s="146"/>
      <c r="P600" s="146"/>
      <c r="Q600" s="149"/>
      <c r="R600" s="81" t="s">
        <v>101</v>
      </c>
      <c r="S600" s="147"/>
      <c r="T600" s="146"/>
      <c r="U600" s="146"/>
      <c r="V600" s="148"/>
    </row>
    <row r="601" spans="1:23" s="14" customFormat="1" ht="13.5" customHeight="1" x14ac:dyDescent="0.15">
      <c r="A601" s="143">
        <v>41</v>
      </c>
      <c r="B601" s="143" t="s">
        <v>188</v>
      </c>
      <c r="C601" s="144">
        <v>1990</v>
      </c>
      <c r="D601" s="144">
        <v>1990</v>
      </c>
      <c r="E601" s="143" t="s">
        <v>97</v>
      </c>
      <c r="F601" s="145">
        <v>12</v>
      </c>
      <c r="G601" s="145">
        <v>1</v>
      </c>
      <c r="H601" s="146">
        <v>4027.7</v>
      </c>
      <c r="I601" s="146">
        <v>4027.7</v>
      </c>
      <c r="J601" s="146">
        <v>3049.74</v>
      </c>
      <c r="K601" s="145">
        <v>171</v>
      </c>
      <c r="L601" s="146">
        <f>M601+N601+O601+P601+Q601</f>
        <v>4867423.42</v>
      </c>
      <c r="M601" s="146">
        <v>0</v>
      </c>
      <c r="N601" s="146">
        <v>0</v>
      </c>
      <c r="O601" s="146">
        <v>0</v>
      </c>
      <c r="P601" s="146">
        <v>4867423.42</v>
      </c>
      <c r="Q601" s="149">
        <v>0</v>
      </c>
      <c r="R601" s="81" t="s">
        <v>74</v>
      </c>
      <c r="S601" s="147">
        <v>3</v>
      </c>
      <c r="T601" s="146">
        <f>L601/I601</f>
        <v>1208.4870819574448</v>
      </c>
      <c r="U601" s="146">
        <f>T601</f>
        <v>1208.4870819574448</v>
      </c>
      <c r="V601" s="148">
        <v>46387</v>
      </c>
      <c r="W601" s="16"/>
    </row>
    <row r="602" spans="1:23" s="14" customFormat="1" ht="30.75" customHeight="1" x14ac:dyDescent="0.15">
      <c r="A602" s="143"/>
      <c r="B602" s="143"/>
      <c r="C602" s="144"/>
      <c r="D602" s="144"/>
      <c r="E602" s="143"/>
      <c r="F602" s="145"/>
      <c r="G602" s="145"/>
      <c r="H602" s="146"/>
      <c r="I602" s="146"/>
      <c r="J602" s="146"/>
      <c r="K602" s="145"/>
      <c r="L602" s="146"/>
      <c r="M602" s="146"/>
      <c r="N602" s="146"/>
      <c r="O602" s="146"/>
      <c r="P602" s="146"/>
      <c r="Q602" s="149"/>
      <c r="R602" s="81" t="s">
        <v>75</v>
      </c>
      <c r="S602" s="147"/>
      <c r="T602" s="146"/>
      <c r="U602" s="146"/>
      <c r="V602" s="148"/>
      <c r="W602" s="16"/>
    </row>
    <row r="603" spans="1:23" s="14" customFormat="1" ht="28.5" customHeight="1" x14ac:dyDescent="0.15">
      <c r="A603" s="143"/>
      <c r="B603" s="143"/>
      <c r="C603" s="144"/>
      <c r="D603" s="144"/>
      <c r="E603" s="143"/>
      <c r="F603" s="145"/>
      <c r="G603" s="145"/>
      <c r="H603" s="146"/>
      <c r="I603" s="146"/>
      <c r="J603" s="146"/>
      <c r="K603" s="145"/>
      <c r="L603" s="146"/>
      <c r="M603" s="146"/>
      <c r="N603" s="146"/>
      <c r="O603" s="146"/>
      <c r="P603" s="146"/>
      <c r="Q603" s="149"/>
      <c r="R603" s="81" t="s">
        <v>76</v>
      </c>
      <c r="S603" s="147"/>
      <c r="T603" s="146"/>
      <c r="U603" s="146"/>
      <c r="V603" s="148"/>
      <c r="W603" s="16"/>
    </row>
    <row r="604" spans="1:23" s="14" customFormat="1" ht="28.5" customHeight="1" x14ac:dyDescent="0.15">
      <c r="A604" s="143">
        <v>42</v>
      </c>
      <c r="B604" s="143" t="s">
        <v>189</v>
      </c>
      <c r="C604" s="144">
        <v>1988</v>
      </c>
      <c r="D604" s="144">
        <v>1988</v>
      </c>
      <c r="E604" s="143" t="s">
        <v>111</v>
      </c>
      <c r="F604" s="145">
        <v>9</v>
      </c>
      <c r="G604" s="145">
        <v>1</v>
      </c>
      <c r="H604" s="146">
        <v>2138.9</v>
      </c>
      <c r="I604" s="146">
        <v>1927.8</v>
      </c>
      <c r="J604" s="146">
        <v>1843.42</v>
      </c>
      <c r="K604" s="145">
        <v>94</v>
      </c>
      <c r="L604" s="146">
        <f>M604+N604+O604+P604+Q604</f>
        <v>12133053.970000001</v>
      </c>
      <c r="M604" s="146">
        <v>0</v>
      </c>
      <c r="N604" s="146">
        <v>0</v>
      </c>
      <c r="O604" s="146">
        <v>0</v>
      </c>
      <c r="P604" s="146">
        <v>12133053.970000001</v>
      </c>
      <c r="Q604" s="149">
        <v>0</v>
      </c>
      <c r="R604" s="81" t="s">
        <v>62</v>
      </c>
      <c r="S604" s="147">
        <v>15</v>
      </c>
      <c r="T604" s="146">
        <f>L604/I604</f>
        <v>6293.7306618943876</v>
      </c>
      <c r="U604" s="146">
        <f>T604</f>
        <v>6293.7306618943876</v>
      </c>
      <c r="V604" s="148">
        <v>46387</v>
      </c>
      <c r="W604" s="16"/>
    </row>
    <row r="605" spans="1:23" s="14" customFormat="1" ht="42" customHeight="1" x14ac:dyDescent="0.15">
      <c r="A605" s="143"/>
      <c r="B605" s="143"/>
      <c r="C605" s="144"/>
      <c r="D605" s="144"/>
      <c r="E605" s="143"/>
      <c r="F605" s="145"/>
      <c r="G605" s="145"/>
      <c r="H605" s="146"/>
      <c r="I605" s="146"/>
      <c r="J605" s="146"/>
      <c r="K605" s="145"/>
      <c r="L605" s="146"/>
      <c r="M605" s="146"/>
      <c r="N605" s="146"/>
      <c r="O605" s="146"/>
      <c r="P605" s="146"/>
      <c r="Q605" s="149"/>
      <c r="R605" s="81" t="s">
        <v>63</v>
      </c>
      <c r="S605" s="147"/>
      <c r="T605" s="146"/>
      <c r="U605" s="146"/>
      <c r="V605" s="148"/>
      <c r="W605" s="16"/>
    </row>
    <row r="606" spans="1:23" s="14" customFormat="1" ht="43.5" customHeight="1" x14ac:dyDescent="0.15">
      <c r="A606" s="143"/>
      <c r="B606" s="143"/>
      <c r="C606" s="144"/>
      <c r="D606" s="144"/>
      <c r="E606" s="143"/>
      <c r="F606" s="145"/>
      <c r="G606" s="145"/>
      <c r="H606" s="146"/>
      <c r="I606" s="146"/>
      <c r="J606" s="146"/>
      <c r="K606" s="145"/>
      <c r="L606" s="146"/>
      <c r="M606" s="146"/>
      <c r="N606" s="146"/>
      <c r="O606" s="146"/>
      <c r="P606" s="146"/>
      <c r="Q606" s="149"/>
      <c r="R606" s="81" t="s">
        <v>64</v>
      </c>
      <c r="S606" s="147"/>
      <c r="T606" s="146"/>
      <c r="U606" s="146"/>
      <c r="V606" s="148"/>
      <c r="W606" s="16"/>
    </row>
    <row r="607" spans="1:23" s="14" customFormat="1" ht="33" customHeight="1" x14ac:dyDescent="0.15">
      <c r="A607" s="143"/>
      <c r="B607" s="143"/>
      <c r="C607" s="144"/>
      <c r="D607" s="144"/>
      <c r="E607" s="143"/>
      <c r="F607" s="145"/>
      <c r="G607" s="145"/>
      <c r="H607" s="146"/>
      <c r="I607" s="146"/>
      <c r="J607" s="146"/>
      <c r="K607" s="145"/>
      <c r="L607" s="146"/>
      <c r="M607" s="146"/>
      <c r="N607" s="146"/>
      <c r="O607" s="146"/>
      <c r="P607" s="146"/>
      <c r="Q607" s="149"/>
      <c r="R607" s="81" t="s">
        <v>65</v>
      </c>
      <c r="S607" s="147"/>
      <c r="T607" s="146"/>
      <c r="U607" s="146"/>
      <c r="V607" s="148"/>
      <c r="W607" s="16"/>
    </row>
    <row r="608" spans="1:23" s="14" customFormat="1" ht="47.25" customHeight="1" x14ac:dyDescent="0.15">
      <c r="A608" s="143"/>
      <c r="B608" s="143"/>
      <c r="C608" s="144"/>
      <c r="D608" s="144"/>
      <c r="E608" s="143"/>
      <c r="F608" s="145"/>
      <c r="G608" s="145"/>
      <c r="H608" s="146"/>
      <c r="I608" s="146"/>
      <c r="J608" s="146"/>
      <c r="K608" s="145"/>
      <c r="L608" s="146"/>
      <c r="M608" s="146"/>
      <c r="N608" s="146"/>
      <c r="O608" s="146"/>
      <c r="P608" s="146"/>
      <c r="Q608" s="149"/>
      <c r="R608" s="81" t="s">
        <v>66</v>
      </c>
      <c r="S608" s="147"/>
      <c r="T608" s="146"/>
      <c r="U608" s="146"/>
      <c r="V608" s="148"/>
      <c r="W608" s="16"/>
    </row>
    <row r="609" spans="1:23" s="14" customFormat="1" ht="46.5" customHeight="1" x14ac:dyDescent="0.15">
      <c r="A609" s="143"/>
      <c r="B609" s="143"/>
      <c r="C609" s="144"/>
      <c r="D609" s="144"/>
      <c r="E609" s="143"/>
      <c r="F609" s="145"/>
      <c r="G609" s="145"/>
      <c r="H609" s="146"/>
      <c r="I609" s="146"/>
      <c r="J609" s="146"/>
      <c r="K609" s="145"/>
      <c r="L609" s="146"/>
      <c r="M609" s="146"/>
      <c r="N609" s="146"/>
      <c r="O609" s="146"/>
      <c r="P609" s="146"/>
      <c r="Q609" s="149"/>
      <c r="R609" s="81" t="s">
        <v>67</v>
      </c>
      <c r="S609" s="147"/>
      <c r="T609" s="146"/>
      <c r="U609" s="146"/>
      <c r="V609" s="148"/>
      <c r="W609" s="16"/>
    </row>
    <row r="610" spans="1:23" s="14" customFormat="1" ht="29.25" customHeight="1" x14ac:dyDescent="0.15">
      <c r="A610" s="143"/>
      <c r="B610" s="143"/>
      <c r="C610" s="144"/>
      <c r="D610" s="144"/>
      <c r="E610" s="143"/>
      <c r="F610" s="145"/>
      <c r="G610" s="145"/>
      <c r="H610" s="146"/>
      <c r="I610" s="146"/>
      <c r="J610" s="146"/>
      <c r="K610" s="145"/>
      <c r="L610" s="146"/>
      <c r="M610" s="146"/>
      <c r="N610" s="146"/>
      <c r="O610" s="146"/>
      <c r="P610" s="146"/>
      <c r="Q610" s="149"/>
      <c r="R610" s="81" t="s">
        <v>68</v>
      </c>
      <c r="S610" s="147"/>
      <c r="T610" s="146"/>
      <c r="U610" s="146"/>
      <c r="V610" s="148"/>
      <c r="W610" s="16"/>
    </row>
    <row r="611" spans="1:23" s="14" customFormat="1" ht="45" customHeight="1" x14ac:dyDescent="0.15">
      <c r="A611" s="143"/>
      <c r="B611" s="143"/>
      <c r="C611" s="144"/>
      <c r="D611" s="144"/>
      <c r="E611" s="143"/>
      <c r="F611" s="145"/>
      <c r="G611" s="145"/>
      <c r="H611" s="146"/>
      <c r="I611" s="146"/>
      <c r="J611" s="146"/>
      <c r="K611" s="145"/>
      <c r="L611" s="146"/>
      <c r="M611" s="146"/>
      <c r="N611" s="146"/>
      <c r="O611" s="146"/>
      <c r="P611" s="146"/>
      <c r="Q611" s="149"/>
      <c r="R611" s="81" t="s">
        <v>69</v>
      </c>
      <c r="S611" s="147"/>
      <c r="T611" s="146"/>
      <c r="U611" s="146"/>
      <c r="V611" s="148"/>
      <c r="W611" s="16"/>
    </row>
    <row r="612" spans="1:23" s="14" customFormat="1" ht="47.25" customHeight="1" x14ac:dyDescent="0.15">
      <c r="A612" s="143"/>
      <c r="B612" s="143"/>
      <c r="C612" s="144"/>
      <c r="D612" s="144"/>
      <c r="E612" s="143"/>
      <c r="F612" s="145"/>
      <c r="G612" s="145"/>
      <c r="H612" s="146"/>
      <c r="I612" s="146"/>
      <c r="J612" s="146"/>
      <c r="K612" s="145"/>
      <c r="L612" s="146"/>
      <c r="M612" s="146"/>
      <c r="N612" s="146"/>
      <c r="O612" s="146"/>
      <c r="P612" s="146"/>
      <c r="Q612" s="149"/>
      <c r="R612" s="81" t="s">
        <v>70</v>
      </c>
      <c r="S612" s="147"/>
      <c r="T612" s="146"/>
      <c r="U612" s="146"/>
      <c r="V612" s="148"/>
      <c r="W612" s="16"/>
    </row>
    <row r="613" spans="1:23" s="14" customFormat="1" ht="28.5" customHeight="1" x14ac:dyDescent="0.15">
      <c r="A613" s="143"/>
      <c r="B613" s="143"/>
      <c r="C613" s="144"/>
      <c r="D613" s="144"/>
      <c r="E613" s="143"/>
      <c r="F613" s="145"/>
      <c r="G613" s="145"/>
      <c r="H613" s="146"/>
      <c r="I613" s="146"/>
      <c r="J613" s="146"/>
      <c r="K613" s="145"/>
      <c r="L613" s="146"/>
      <c r="M613" s="146"/>
      <c r="N613" s="146"/>
      <c r="O613" s="146"/>
      <c r="P613" s="146"/>
      <c r="Q613" s="149"/>
      <c r="R613" s="81" t="s">
        <v>71</v>
      </c>
      <c r="S613" s="147"/>
      <c r="T613" s="146"/>
      <c r="U613" s="146"/>
      <c r="V613" s="148"/>
      <c r="W613" s="16"/>
    </row>
    <row r="614" spans="1:23" s="14" customFormat="1" ht="44.25" customHeight="1" x14ac:dyDescent="0.15">
      <c r="A614" s="143"/>
      <c r="B614" s="143"/>
      <c r="C614" s="144"/>
      <c r="D614" s="144"/>
      <c r="E614" s="143"/>
      <c r="F614" s="145"/>
      <c r="G614" s="145"/>
      <c r="H614" s="146"/>
      <c r="I614" s="146"/>
      <c r="J614" s="146"/>
      <c r="K614" s="145"/>
      <c r="L614" s="146"/>
      <c r="M614" s="146"/>
      <c r="N614" s="146"/>
      <c r="O614" s="146"/>
      <c r="P614" s="146"/>
      <c r="Q614" s="149"/>
      <c r="R614" s="81" t="s">
        <v>72</v>
      </c>
      <c r="S614" s="147"/>
      <c r="T614" s="146"/>
      <c r="U614" s="146"/>
      <c r="V614" s="148"/>
      <c r="W614" s="16"/>
    </row>
    <row r="615" spans="1:23" s="14" customFormat="1" ht="49.5" customHeight="1" x14ac:dyDescent="0.15">
      <c r="A615" s="143"/>
      <c r="B615" s="143"/>
      <c r="C615" s="144"/>
      <c r="D615" s="144"/>
      <c r="E615" s="143"/>
      <c r="F615" s="145"/>
      <c r="G615" s="145"/>
      <c r="H615" s="146"/>
      <c r="I615" s="146"/>
      <c r="J615" s="146"/>
      <c r="K615" s="145"/>
      <c r="L615" s="146"/>
      <c r="M615" s="146"/>
      <c r="N615" s="146"/>
      <c r="O615" s="146"/>
      <c r="P615" s="146"/>
      <c r="Q615" s="149"/>
      <c r="R615" s="81" t="s">
        <v>73</v>
      </c>
      <c r="S615" s="147"/>
      <c r="T615" s="146"/>
      <c r="U615" s="146"/>
      <c r="V615" s="148"/>
      <c r="W615" s="16"/>
    </row>
    <row r="616" spans="1:23" s="14" customFormat="1" ht="24.75" customHeight="1" x14ac:dyDescent="0.15">
      <c r="A616" s="143"/>
      <c r="B616" s="143"/>
      <c r="C616" s="144"/>
      <c r="D616" s="144"/>
      <c r="E616" s="143"/>
      <c r="F616" s="145"/>
      <c r="G616" s="145"/>
      <c r="H616" s="146"/>
      <c r="I616" s="146"/>
      <c r="J616" s="146"/>
      <c r="K616" s="145"/>
      <c r="L616" s="146"/>
      <c r="M616" s="146"/>
      <c r="N616" s="146"/>
      <c r="O616" s="146"/>
      <c r="P616" s="146"/>
      <c r="Q616" s="149"/>
      <c r="R616" s="81" t="s">
        <v>74</v>
      </c>
      <c r="S616" s="147"/>
      <c r="T616" s="146"/>
      <c r="U616" s="146"/>
      <c r="V616" s="148"/>
      <c r="W616" s="16"/>
    </row>
    <row r="617" spans="1:23" s="14" customFormat="1" ht="29.25" customHeight="1" x14ac:dyDescent="0.15">
      <c r="A617" s="143"/>
      <c r="B617" s="143"/>
      <c r="C617" s="144"/>
      <c r="D617" s="144"/>
      <c r="E617" s="143"/>
      <c r="F617" s="145"/>
      <c r="G617" s="145"/>
      <c r="H617" s="146"/>
      <c r="I617" s="146"/>
      <c r="J617" s="146"/>
      <c r="K617" s="145"/>
      <c r="L617" s="146"/>
      <c r="M617" s="146"/>
      <c r="N617" s="146"/>
      <c r="O617" s="146"/>
      <c r="P617" s="146"/>
      <c r="Q617" s="149"/>
      <c r="R617" s="81" t="s">
        <v>75</v>
      </c>
      <c r="S617" s="147"/>
      <c r="T617" s="146"/>
      <c r="U617" s="146"/>
      <c r="V617" s="148"/>
      <c r="W617" s="16"/>
    </row>
    <row r="618" spans="1:23" s="14" customFormat="1" ht="27.75" customHeight="1" x14ac:dyDescent="0.15">
      <c r="A618" s="143"/>
      <c r="B618" s="143"/>
      <c r="C618" s="144"/>
      <c r="D618" s="144"/>
      <c r="E618" s="143"/>
      <c r="F618" s="145"/>
      <c r="G618" s="145"/>
      <c r="H618" s="146"/>
      <c r="I618" s="146"/>
      <c r="J618" s="146"/>
      <c r="K618" s="145"/>
      <c r="L618" s="146"/>
      <c r="M618" s="146"/>
      <c r="N618" s="146"/>
      <c r="O618" s="146"/>
      <c r="P618" s="146"/>
      <c r="Q618" s="149"/>
      <c r="R618" s="81" t="s">
        <v>76</v>
      </c>
      <c r="S618" s="147"/>
      <c r="T618" s="146"/>
      <c r="U618" s="146"/>
      <c r="V618" s="148"/>
      <c r="W618" s="16"/>
    </row>
    <row r="619" spans="1:23" s="14" customFormat="1" ht="39.75" customHeight="1" x14ac:dyDescent="0.15">
      <c r="A619" s="143">
        <v>43</v>
      </c>
      <c r="B619" s="143" t="s">
        <v>190</v>
      </c>
      <c r="C619" s="144">
        <v>1990</v>
      </c>
      <c r="D619" s="144">
        <v>1990</v>
      </c>
      <c r="E619" s="143" t="s">
        <v>111</v>
      </c>
      <c r="F619" s="145">
        <v>9</v>
      </c>
      <c r="G619" s="145">
        <v>2</v>
      </c>
      <c r="H619" s="146">
        <v>10562.4</v>
      </c>
      <c r="I619" s="146">
        <v>8457.9</v>
      </c>
      <c r="J619" s="146">
        <v>7319.44</v>
      </c>
      <c r="K619" s="145">
        <v>427</v>
      </c>
      <c r="L619" s="146">
        <f>M619+N619+O619+P619+Q619</f>
        <v>53288636.210000001</v>
      </c>
      <c r="M619" s="146">
        <v>0</v>
      </c>
      <c r="N619" s="146">
        <v>0</v>
      </c>
      <c r="O619" s="146">
        <v>0</v>
      </c>
      <c r="P619" s="146">
        <v>53288636.210000001</v>
      </c>
      <c r="Q619" s="149">
        <v>0</v>
      </c>
      <c r="R619" s="81" t="s">
        <v>62</v>
      </c>
      <c r="S619" s="143">
        <v>15</v>
      </c>
      <c r="T619" s="169">
        <v>6300.46</v>
      </c>
      <c r="U619" s="169">
        <f>T619</f>
        <v>6300.46</v>
      </c>
      <c r="V619" s="170">
        <v>46387</v>
      </c>
      <c r="W619" s="90"/>
    </row>
    <row r="620" spans="1:23" s="14" customFormat="1" ht="55.5" customHeight="1" x14ac:dyDescent="0.15">
      <c r="A620" s="143"/>
      <c r="B620" s="143"/>
      <c r="C620" s="144"/>
      <c r="D620" s="144"/>
      <c r="E620" s="143"/>
      <c r="F620" s="145"/>
      <c r="G620" s="145"/>
      <c r="H620" s="146"/>
      <c r="I620" s="146"/>
      <c r="J620" s="146"/>
      <c r="K620" s="145"/>
      <c r="L620" s="146"/>
      <c r="M620" s="146"/>
      <c r="N620" s="146"/>
      <c r="O620" s="146"/>
      <c r="P620" s="146"/>
      <c r="Q620" s="149"/>
      <c r="R620" s="81" t="s">
        <v>63</v>
      </c>
      <c r="S620" s="143"/>
      <c r="T620" s="169"/>
      <c r="U620" s="169"/>
      <c r="V620" s="170"/>
      <c r="W620" s="90"/>
    </row>
    <row r="621" spans="1:23" s="14" customFormat="1" ht="55.5" customHeight="1" x14ac:dyDescent="0.15">
      <c r="A621" s="143"/>
      <c r="B621" s="143"/>
      <c r="C621" s="144"/>
      <c r="D621" s="144"/>
      <c r="E621" s="143"/>
      <c r="F621" s="145"/>
      <c r="G621" s="145"/>
      <c r="H621" s="146"/>
      <c r="I621" s="146"/>
      <c r="J621" s="146"/>
      <c r="K621" s="145"/>
      <c r="L621" s="146"/>
      <c r="M621" s="146"/>
      <c r="N621" s="146"/>
      <c r="O621" s="146"/>
      <c r="P621" s="146"/>
      <c r="Q621" s="149"/>
      <c r="R621" s="81" t="s">
        <v>64</v>
      </c>
      <c r="S621" s="143"/>
      <c r="T621" s="169"/>
      <c r="U621" s="169"/>
      <c r="V621" s="170"/>
      <c r="W621" s="90"/>
    </row>
    <row r="622" spans="1:23" s="14" customFormat="1" ht="43.5" customHeight="1" x14ac:dyDescent="0.15">
      <c r="A622" s="143"/>
      <c r="B622" s="143"/>
      <c r="C622" s="144"/>
      <c r="D622" s="144"/>
      <c r="E622" s="143"/>
      <c r="F622" s="145"/>
      <c r="G622" s="145"/>
      <c r="H622" s="146"/>
      <c r="I622" s="146"/>
      <c r="J622" s="146"/>
      <c r="K622" s="145"/>
      <c r="L622" s="146"/>
      <c r="M622" s="146"/>
      <c r="N622" s="146"/>
      <c r="O622" s="146"/>
      <c r="P622" s="146"/>
      <c r="Q622" s="149"/>
      <c r="R622" s="81" t="s">
        <v>65</v>
      </c>
      <c r="S622" s="143"/>
      <c r="T622" s="169"/>
      <c r="U622" s="169"/>
      <c r="V622" s="170"/>
      <c r="W622" s="90"/>
    </row>
    <row r="623" spans="1:23" s="14" customFormat="1" ht="54.75" customHeight="1" x14ac:dyDescent="0.15">
      <c r="A623" s="143"/>
      <c r="B623" s="143"/>
      <c r="C623" s="144"/>
      <c r="D623" s="144"/>
      <c r="E623" s="143"/>
      <c r="F623" s="145"/>
      <c r="G623" s="145"/>
      <c r="H623" s="146"/>
      <c r="I623" s="146"/>
      <c r="J623" s="146"/>
      <c r="K623" s="145"/>
      <c r="L623" s="146"/>
      <c r="M623" s="146"/>
      <c r="N623" s="146"/>
      <c r="O623" s="146"/>
      <c r="P623" s="146"/>
      <c r="Q623" s="149"/>
      <c r="R623" s="81" t="s">
        <v>66</v>
      </c>
      <c r="S623" s="143"/>
      <c r="T623" s="169"/>
      <c r="U623" s="169"/>
      <c r="V623" s="170"/>
      <c r="W623" s="90"/>
    </row>
    <row r="624" spans="1:23" s="14" customFormat="1" ht="56.25" customHeight="1" x14ac:dyDescent="0.15">
      <c r="A624" s="143"/>
      <c r="B624" s="143"/>
      <c r="C624" s="144"/>
      <c r="D624" s="144"/>
      <c r="E624" s="143"/>
      <c r="F624" s="145"/>
      <c r="G624" s="145"/>
      <c r="H624" s="146"/>
      <c r="I624" s="146"/>
      <c r="J624" s="146"/>
      <c r="K624" s="145"/>
      <c r="L624" s="146"/>
      <c r="M624" s="146"/>
      <c r="N624" s="146"/>
      <c r="O624" s="146"/>
      <c r="P624" s="146"/>
      <c r="Q624" s="149"/>
      <c r="R624" s="81" t="s">
        <v>67</v>
      </c>
      <c r="S624" s="143"/>
      <c r="T624" s="169"/>
      <c r="U624" s="169"/>
      <c r="V624" s="170"/>
      <c r="W624" s="90"/>
    </row>
    <row r="625" spans="1:23" s="14" customFormat="1" ht="36.75" customHeight="1" x14ac:dyDescent="0.15">
      <c r="A625" s="143"/>
      <c r="B625" s="143"/>
      <c r="C625" s="144"/>
      <c r="D625" s="144"/>
      <c r="E625" s="143"/>
      <c r="F625" s="145"/>
      <c r="G625" s="145"/>
      <c r="H625" s="146"/>
      <c r="I625" s="146"/>
      <c r="J625" s="146"/>
      <c r="K625" s="145"/>
      <c r="L625" s="146"/>
      <c r="M625" s="146"/>
      <c r="N625" s="146"/>
      <c r="O625" s="146"/>
      <c r="P625" s="146"/>
      <c r="Q625" s="149"/>
      <c r="R625" s="81" t="s">
        <v>68</v>
      </c>
      <c r="S625" s="143"/>
      <c r="T625" s="169"/>
      <c r="U625" s="169"/>
      <c r="V625" s="170"/>
      <c r="W625" s="90"/>
    </row>
    <row r="626" spans="1:23" s="14" customFormat="1" ht="49.5" customHeight="1" x14ac:dyDescent="0.15">
      <c r="A626" s="143"/>
      <c r="B626" s="143"/>
      <c r="C626" s="144"/>
      <c r="D626" s="144"/>
      <c r="E626" s="143"/>
      <c r="F626" s="145"/>
      <c r="G626" s="145"/>
      <c r="H626" s="146"/>
      <c r="I626" s="146"/>
      <c r="J626" s="146"/>
      <c r="K626" s="145"/>
      <c r="L626" s="146"/>
      <c r="M626" s="146"/>
      <c r="N626" s="146"/>
      <c r="O626" s="146"/>
      <c r="P626" s="146"/>
      <c r="Q626" s="149"/>
      <c r="R626" s="81" t="s">
        <v>69</v>
      </c>
      <c r="S626" s="143"/>
      <c r="T626" s="169"/>
      <c r="U626" s="169"/>
      <c r="V626" s="170"/>
      <c r="W626" s="90"/>
    </row>
    <row r="627" spans="1:23" s="14" customFormat="1" ht="49.5" customHeight="1" x14ac:dyDescent="0.15">
      <c r="A627" s="143"/>
      <c r="B627" s="143"/>
      <c r="C627" s="144"/>
      <c r="D627" s="144"/>
      <c r="E627" s="143"/>
      <c r="F627" s="145"/>
      <c r="G627" s="145"/>
      <c r="H627" s="146"/>
      <c r="I627" s="146"/>
      <c r="J627" s="146"/>
      <c r="K627" s="145"/>
      <c r="L627" s="146"/>
      <c r="M627" s="146"/>
      <c r="N627" s="146"/>
      <c r="O627" s="146"/>
      <c r="P627" s="146"/>
      <c r="Q627" s="149"/>
      <c r="R627" s="81" t="s">
        <v>70</v>
      </c>
      <c r="S627" s="143"/>
      <c r="T627" s="169"/>
      <c r="U627" s="169"/>
      <c r="V627" s="170"/>
      <c r="W627" s="90"/>
    </row>
    <row r="628" spans="1:23" s="14" customFormat="1" ht="42.75" customHeight="1" x14ac:dyDescent="0.15">
      <c r="A628" s="143"/>
      <c r="B628" s="143"/>
      <c r="C628" s="144"/>
      <c r="D628" s="144"/>
      <c r="E628" s="143"/>
      <c r="F628" s="145"/>
      <c r="G628" s="145"/>
      <c r="H628" s="146"/>
      <c r="I628" s="146"/>
      <c r="J628" s="146"/>
      <c r="K628" s="145"/>
      <c r="L628" s="146"/>
      <c r="M628" s="146"/>
      <c r="N628" s="146"/>
      <c r="O628" s="146"/>
      <c r="P628" s="146"/>
      <c r="Q628" s="149"/>
      <c r="R628" s="81" t="s">
        <v>71</v>
      </c>
      <c r="S628" s="143"/>
      <c r="T628" s="169"/>
      <c r="U628" s="169"/>
      <c r="V628" s="170"/>
      <c r="W628" s="90"/>
    </row>
    <row r="629" spans="1:23" s="14" customFormat="1" ht="49.5" customHeight="1" x14ac:dyDescent="0.15">
      <c r="A629" s="143"/>
      <c r="B629" s="143"/>
      <c r="C629" s="144"/>
      <c r="D629" s="144"/>
      <c r="E629" s="143"/>
      <c r="F629" s="145"/>
      <c r="G629" s="145"/>
      <c r="H629" s="146"/>
      <c r="I629" s="146"/>
      <c r="J629" s="146"/>
      <c r="K629" s="145"/>
      <c r="L629" s="146"/>
      <c r="M629" s="146"/>
      <c r="N629" s="146"/>
      <c r="O629" s="146"/>
      <c r="P629" s="146"/>
      <c r="Q629" s="149"/>
      <c r="R629" s="81" t="s">
        <v>72</v>
      </c>
      <c r="S629" s="143"/>
      <c r="T629" s="169"/>
      <c r="U629" s="169"/>
      <c r="V629" s="170"/>
      <c r="W629" s="90"/>
    </row>
    <row r="630" spans="1:23" s="14" customFormat="1" ht="49.5" customHeight="1" x14ac:dyDescent="0.15">
      <c r="A630" s="143"/>
      <c r="B630" s="143"/>
      <c r="C630" s="144"/>
      <c r="D630" s="144"/>
      <c r="E630" s="143"/>
      <c r="F630" s="145"/>
      <c r="G630" s="145"/>
      <c r="H630" s="146"/>
      <c r="I630" s="146"/>
      <c r="J630" s="146"/>
      <c r="K630" s="145"/>
      <c r="L630" s="146"/>
      <c r="M630" s="146"/>
      <c r="N630" s="146"/>
      <c r="O630" s="146"/>
      <c r="P630" s="146"/>
      <c r="Q630" s="149"/>
      <c r="R630" s="81" t="s">
        <v>73</v>
      </c>
      <c r="S630" s="143"/>
      <c r="T630" s="169"/>
      <c r="U630" s="169"/>
      <c r="V630" s="170"/>
      <c r="W630" s="90"/>
    </row>
    <row r="631" spans="1:23" s="14" customFormat="1" ht="36" customHeight="1" x14ac:dyDescent="0.15">
      <c r="A631" s="143"/>
      <c r="B631" s="143"/>
      <c r="C631" s="144"/>
      <c r="D631" s="144"/>
      <c r="E631" s="143"/>
      <c r="F631" s="145"/>
      <c r="G631" s="145"/>
      <c r="H631" s="146"/>
      <c r="I631" s="146"/>
      <c r="J631" s="146"/>
      <c r="K631" s="145"/>
      <c r="L631" s="146"/>
      <c r="M631" s="146"/>
      <c r="N631" s="146"/>
      <c r="O631" s="146"/>
      <c r="P631" s="146"/>
      <c r="Q631" s="149"/>
      <c r="R631" s="81" t="s">
        <v>74</v>
      </c>
      <c r="S631" s="143"/>
      <c r="T631" s="169"/>
      <c r="U631" s="169"/>
      <c r="V631" s="170"/>
      <c r="W631" s="90"/>
    </row>
    <row r="632" spans="1:23" s="14" customFormat="1" ht="46.5" customHeight="1" x14ac:dyDescent="0.15">
      <c r="A632" s="143"/>
      <c r="B632" s="143"/>
      <c r="C632" s="144"/>
      <c r="D632" s="144"/>
      <c r="E632" s="143"/>
      <c r="F632" s="145"/>
      <c r="G632" s="145"/>
      <c r="H632" s="146"/>
      <c r="I632" s="146"/>
      <c r="J632" s="146"/>
      <c r="K632" s="145"/>
      <c r="L632" s="146"/>
      <c r="M632" s="146"/>
      <c r="N632" s="146"/>
      <c r="O632" s="146"/>
      <c r="P632" s="146"/>
      <c r="Q632" s="149"/>
      <c r="R632" s="81" t="s">
        <v>75</v>
      </c>
      <c r="S632" s="143"/>
      <c r="T632" s="169"/>
      <c r="U632" s="169"/>
      <c r="V632" s="170"/>
      <c r="W632" s="90"/>
    </row>
    <row r="633" spans="1:23" s="14" customFormat="1" ht="46.5" customHeight="1" x14ac:dyDescent="0.15">
      <c r="A633" s="143"/>
      <c r="B633" s="143"/>
      <c r="C633" s="144"/>
      <c r="D633" s="144"/>
      <c r="E633" s="143"/>
      <c r="F633" s="145"/>
      <c r="G633" s="145"/>
      <c r="H633" s="146"/>
      <c r="I633" s="146"/>
      <c r="J633" s="146"/>
      <c r="K633" s="145"/>
      <c r="L633" s="146"/>
      <c r="M633" s="146"/>
      <c r="N633" s="146"/>
      <c r="O633" s="146"/>
      <c r="P633" s="146"/>
      <c r="Q633" s="149"/>
      <c r="R633" s="81" t="s">
        <v>76</v>
      </c>
      <c r="S633" s="143"/>
      <c r="T633" s="169"/>
      <c r="U633" s="169"/>
      <c r="V633" s="170"/>
      <c r="W633" s="90"/>
    </row>
    <row r="634" spans="1:23" s="14" customFormat="1" ht="46.5" customHeight="1" x14ac:dyDescent="0.15">
      <c r="A634" s="143">
        <v>44</v>
      </c>
      <c r="B634" s="143" t="s">
        <v>191</v>
      </c>
      <c r="C634" s="144">
        <v>1984</v>
      </c>
      <c r="D634" s="144"/>
      <c r="E634" s="143" t="s">
        <v>111</v>
      </c>
      <c r="F634" s="145">
        <v>5</v>
      </c>
      <c r="G634" s="145">
        <v>1</v>
      </c>
      <c r="H634" s="146">
        <v>1753</v>
      </c>
      <c r="I634" s="146">
        <v>1506.2</v>
      </c>
      <c r="J634" s="146">
        <v>1467.6</v>
      </c>
      <c r="K634" s="145">
        <v>56</v>
      </c>
      <c r="L634" s="146">
        <v>14036862.029999999</v>
      </c>
      <c r="M634" s="146">
        <v>0</v>
      </c>
      <c r="N634" s="146">
        <v>0</v>
      </c>
      <c r="O634" s="146">
        <v>0</v>
      </c>
      <c r="P634" s="146">
        <v>14036862.029999999</v>
      </c>
      <c r="Q634" s="149">
        <v>0</v>
      </c>
      <c r="R634" s="81" t="s">
        <v>62</v>
      </c>
      <c r="S634" s="143">
        <v>15</v>
      </c>
      <c r="T634" s="169">
        <v>9319.39</v>
      </c>
      <c r="U634" s="169">
        <v>9319.39</v>
      </c>
      <c r="V634" s="170">
        <v>46387</v>
      </c>
    </row>
    <row r="635" spans="1:23" s="14" customFormat="1" ht="56.25" customHeight="1" x14ac:dyDescent="0.15">
      <c r="A635" s="143"/>
      <c r="B635" s="143"/>
      <c r="C635" s="144"/>
      <c r="D635" s="144"/>
      <c r="E635" s="143"/>
      <c r="F635" s="145"/>
      <c r="G635" s="145"/>
      <c r="H635" s="146"/>
      <c r="I635" s="146"/>
      <c r="J635" s="146"/>
      <c r="K635" s="145"/>
      <c r="L635" s="146"/>
      <c r="M635" s="146"/>
      <c r="N635" s="146"/>
      <c r="O635" s="146"/>
      <c r="P635" s="146"/>
      <c r="Q635" s="149"/>
      <c r="R635" s="81" t="s">
        <v>63</v>
      </c>
      <c r="S635" s="143"/>
      <c r="T635" s="169"/>
      <c r="U635" s="169"/>
      <c r="V635" s="170"/>
    </row>
    <row r="636" spans="1:23" s="14" customFormat="1" ht="56.25" customHeight="1" x14ac:dyDescent="0.15">
      <c r="A636" s="143"/>
      <c r="B636" s="143"/>
      <c r="C636" s="144"/>
      <c r="D636" s="144"/>
      <c r="E636" s="143"/>
      <c r="F636" s="145"/>
      <c r="G636" s="145"/>
      <c r="H636" s="146"/>
      <c r="I636" s="146"/>
      <c r="J636" s="146"/>
      <c r="K636" s="145"/>
      <c r="L636" s="146"/>
      <c r="M636" s="146"/>
      <c r="N636" s="146"/>
      <c r="O636" s="146"/>
      <c r="P636" s="146"/>
      <c r="Q636" s="149"/>
      <c r="R636" s="81" t="s">
        <v>64</v>
      </c>
      <c r="S636" s="143"/>
      <c r="T636" s="169"/>
      <c r="U636" s="169"/>
      <c r="V636" s="170"/>
    </row>
    <row r="637" spans="1:23" s="14" customFormat="1" ht="47.25" customHeight="1" x14ac:dyDescent="0.15">
      <c r="A637" s="143"/>
      <c r="B637" s="143"/>
      <c r="C637" s="144"/>
      <c r="D637" s="144"/>
      <c r="E637" s="143"/>
      <c r="F637" s="145"/>
      <c r="G637" s="145"/>
      <c r="H637" s="146"/>
      <c r="I637" s="146"/>
      <c r="J637" s="146"/>
      <c r="K637" s="145"/>
      <c r="L637" s="146"/>
      <c r="M637" s="146"/>
      <c r="N637" s="146"/>
      <c r="O637" s="146"/>
      <c r="P637" s="146"/>
      <c r="Q637" s="149"/>
      <c r="R637" s="81" t="s">
        <v>65</v>
      </c>
      <c r="S637" s="143"/>
      <c r="T637" s="169"/>
      <c r="U637" s="169"/>
      <c r="V637" s="170"/>
    </row>
    <row r="638" spans="1:23" s="14" customFormat="1" ht="57.75" customHeight="1" x14ac:dyDescent="0.15">
      <c r="A638" s="143"/>
      <c r="B638" s="143"/>
      <c r="C638" s="144"/>
      <c r="D638" s="144"/>
      <c r="E638" s="143"/>
      <c r="F638" s="145"/>
      <c r="G638" s="145"/>
      <c r="H638" s="146"/>
      <c r="I638" s="146"/>
      <c r="J638" s="146"/>
      <c r="K638" s="145"/>
      <c r="L638" s="146"/>
      <c r="M638" s="146"/>
      <c r="N638" s="146"/>
      <c r="O638" s="146"/>
      <c r="P638" s="146"/>
      <c r="Q638" s="149"/>
      <c r="R638" s="81" t="s">
        <v>66</v>
      </c>
      <c r="S638" s="143"/>
      <c r="T638" s="169"/>
      <c r="U638" s="169"/>
      <c r="V638" s="170"/>
    </row>
    <row r="639" spans="1:23" s="14" customFormat="1" ht="52.5" customHeight="1" x14ac:dyDescent="0.15">
      <c r="A639" s="143"/>
      <c r="B639" s="143"/>
      <c r="C639" s="144"/>
      <c r="D639" s="144"/>
      <c r="E639" s="143"/>
      <c r="F639" s="145"/>
      <c r="G639" s="145"/>
      <c r="H639" s="146"/>
      <c r="I639" s="146"/>
      <c r="J639" s="146"/>
      <c r="K639" s="145"/>
      <c r="L639" s="146"/>
      <c r="M639" s="146"/>
      <c r="N639" s="146"/>
      <c r="O639" s="146"/>
      <c r="P639" s="146"/>
      <c r="Q639" s="149"/>
      <c r="R639" s="81" t="s">
        <v>67</v>
      </c>
      <c r="S639" s="143"/>
      <c r="T639" s="169"/>
      <c r="U639" s="169"/>
      <c r="V639" s="170"/>
    </row>
    <row r="640" spans="1:23" s="14" customFormat="1" ht="43.5" customHeight="1" x14ac:dyDescent="0.15">
      <c r="A640" s="143"/>
      <c r="B640" s="143"/>
      <c r="C640" s="144"/>
      <c r="D640" s="144"/>
      <c r="E640" s="143"/>
      <c r="F640" s="145"/>
      <c r="G640" s="145"/>
      <c r="H640" s="146"/>
      <c r="I640" s="146"/>
      <c r="J640" s="146"/>
      <c r="K640" s="145"/>
      <c r="L640" s="146"/>
      <c r="M640" s="146"/>
      <c r="N640" s="146"/>
      <c r="O640" s="146"/>
      <c r="P640" s="146"/>
      <c r="Q640" s="149"/>
      <c r="R640" s="81" t="s">
        <v>68</v>
      </c>
      <c r="S640" s="143"/>
      <c r="T640" s="169"/>
      <c r="U640" s="169"/>
      <c r="V640" s="170"/>
    </row>
    <row r="641" spans="1:22" s="14" customFormat="1" ht="49.5" customHeight="1" x14ac:dyDescent="0.15">
      <c r="A641" s="143"/>
      <c r="B641" s="143"/>
      <c r="C641" s="144"/>
      <c r="D641" s="144"/>
      <c r="E641" s="143"/>
      <c r="F641" s="145"/>
      <c r="G641" s="145"/>
      <c r="H641" s="146"/>
      <c r="I641" s="146"/>
      <c r="J641" s="146"/>
      <c r="K641" s="145"/>
      <c r="L641" s="146"/>
      <c r="M641" s="146"/>
      <c r="N641" s="146"/>
      <c r="O641" s="146"/>
      <c r="P641" s="146"/>
      <c r="Q641" s="149"/>
      <c r="R641" s="81" t="s">
        <v>69</v>
      </c>
      <c r="S641" s="143"/>
      <c r="T641" s="169"/>
      <c r="U641" s="169"/>
      <c r="V641" s="170"/>
    </row>
    <row r="642" spans="1:22" s="14" customFormat="1" ht="49.5" customHeight="1" x14ac:dyDescent="0.15">
      <c r="A642" s="143"/>
      <c r="B642" s="143"/>
      <c r="C642" s="144"/>
      <c r="D642" s="144"/>
      <c r="E642" s="143"/>
      <c r="F642" s="145"/>
      <c r="G642" s="145"/>
      <c r="H642" s="146"/>
      <c r="I642" s="146"/>
      <c r="J642" s="146"/>
      <c r="K642" s="145"/>
      <c r="L642" s="146"/>
      <c r="M642" s="146"/>
      <c r="N642" s="146"/>
      <c r="O642" s="146"/>
      <c r="P642" s="146"/>
      <c r="Q642" s="149"/>
      <c r="R642" s="81" t="s">
        <v>70</v>
      </c>
      <c r="S642" s="143"/>
      <c r="T642" s="169"/>
      <c r="U642" s="169"/>
      <c r="V642" s="170"/>
    </row>
    <row r="643" spans="1:22" s="14" customFormat="1" ht="42" customHeight="1" x14ac:dyDescent="0.15">
      <c r="A643" s="143"/>
      <c r="B643" s="143"/>
      <c r="C643" s="144"/>
      <c r="D643" s="144"/>
      <c r="E643" s="143"/>
      <c r="F643" s="145"/>
      <c r="G643" s="145"/>
      <c r="H643" s="146"/>
      <c r="I643" s="146"/>
      <c r="J643" s="146"/>
      <c r="K643" s="145"/>
      <c r="L643" s="146"/>
      <c r="M643" s="146"/>
      <c r="N643" s="146"/>
      <c r="O643" s="146"/>
      <c r="P643" s="146"/>
      <c r="Q643" s="149"/>
      <c r="R643" s="81" t="s">
        <v>71</v>
      </c>
      <c r="S643" s="143"/>
      <c r="T643" s="169"/>
      <c r="U643" s="169"/>
      <c r="V643" s="170"/>
    </row>
    <row r="644" spans="1:22" s="14" customFormat="1" ht="48.75" customHeight="1" x14ac:dyDescent="0.15">
      <c r="A644" s="143"/>
      <c r="B644" s="143"/>
      <c r="C644" s="144"/>
      <c r="D644" s="144"/>
      <c r="E644" s="143"/>
      <c r="F644" s="145"/>
      <c r="G644" s="145"/>
      <c r="H644" s="146"/>
      <c r="I644" s="146"/>
      <c r="J644" s="146"/>
      <c r="K644" s="145"/>
      <c r="L644" s="146"/>
      <c r="M644" s="146"/>
      <c r="N644" s="146"/>
      <c r="O644" s="146"/>
      <c r="P644" s="146"/>
      <c r="Q644" s="149"/>
      <c r="R644" s="81" t="s">
        <v>72</v>
      </c>
      <c r="S644" s="143"/>
      <c r="T644" s="169"/>
      <c r="U644" s="169"/>
      <c r="V644" s="170"/>
    </row>
    <row r="645" spans="1:22" s="14" customFormat="1" ht="53.25" customHeight="1" x14ac:dyDescent="0.15">
      <c r="A645" s="143"/>
      <c r="B645" s="143"/>
      <c r="C645" s="144"/>
      <c r="D645" s="144"/>
      <c r="E645" s="143"/>
      <c r="F645" s="145"/>
      <c r="G645" s="145"/>
      <c r="H645" s="146"/>
      <c r="I645" s="146"/>
      <c r="J645" s="146"/>
      <c r="K645" s="145"/>
      <c r="L645" s="146"/>
      <c r="M645" s="146"/>
      <c r="N645" s="146"/>
      <c r="O645" s="146"/>
      <c r="P645" s="146"/>
      <c r="Q645" s="149"/>
      <c r="R645" s="81" t="s">
        <v>73</v>
      </c>
      <c r="S645" s="143"/>
      <c r="T645" s="169"/>
      <c r="U645" s="169"/>
      <c r="V645" s="170"/>
    </row>
    <row r="646" spans="1:22" s="14" customFormat="1" ht="33.75" customHeight="1" x14ac:dyDescent="0.15">
      <c r="A646" s="143"/>
      <c r="B646" s="143"/>
      <c r="C646" s="144"/>
      <c r="D646" s="144"/>
      <c r="E646" s="143"/>
      <c r="F646" s="145"/>
      <c r="G646" s="145"/>
      <c r="H646" s="146"/>
      <c r="I646" s="146"/>
      <c r="J646" s="146"/>
      <c r="K646" s="145"/>
      <c r="L646" s="146"/>
      <c r="M646" s="146"/>
      <c r="N646" s="146"/>
      <c r="O646" s="146"/>
      <c r="P646" s="146"/>
      <c r="Q646" s="149"/>
      <c r="R646" s="81" t="s">
        <v>74</v>
      </c>
      <c r="S646" s="143"/>
      <c r="T646" s="169"/>
      <c r="U646" s="169"/>
      <c r="V646" s="170"/>
    </row>
    <row r="647" spans="1:22" s="14" customFormat="1" ht="39.75" customHeight="1" x14ac:dyDescent="0.15">
      <c r="A647" s="143"/>
      <c r="B647" s="143"/>
      <c r="C647" s="144"/>
      <c r="D647" s="144"/>
      <c r="E647" s="143"/>
      <c r="F647" s="145"/>
      <c r="G647" s="145"/>
      <c r="H647" s="146"/>
      <c r="I647" s="146"/>
      <c r="J647" s="146"/>
      <c r="K647" s="145"/>
      <c r="L647" s="146"/>
      <c r="M647" s="146"/>
      <c r="N647" s="146"/>
      <c r="O647" s="146"/>
      <c r="P647" s="146"/>
      <c r="Q647" s="149"/>
      <c r="R647" s="81" t="s">
        <v>75</v>
      </c>
      <c r="S647" s="143"/>
      <c r="T647" s="169"/>
      <c r="U647" s="169"/>
      <c r="V647" s="170"/>
    </row>
    <row r="648" spans="1:22" s="14" customFormat="1" ht="45.75" customHeight="1" x14ac:dyDescent="0.15">
      <c r="A648" s="143"/>
      <c r="B648" s="143"/>
      <c r="C648" s="144"/>
      <c r="D648" s="144"/>
      <c r="E648" s="143"/>
      <c r="F648" s="145"/>
      <c r="G648" s="145"/>
      <c r="H648" s="146"/>
      <c r="I648" s="146"/>
      <c r="J648" s="146"/>
      <c r="K648" s="145"/>
      <c r="L648" s="146"/>
      <c r="M648" s="146"/>
      <c r="N648" s="146"/>
      <c r="O648" s="146"/>
      <c r="P648" s="146"/>
      <c r="Q648" s="149"/>
      <c r="R648" s="81" t="s">
        <v>76</v>
      </c>
      <c r="S648" s="143"/>
      <c r="T648" s="169"/>
      <c r="U648" s="169"/>
      <c r="V648" s="170"/>
    </row>
    <row r="649" spans="1:22" s="14" customFormat="1" ht="43.5" customHeight="1" x14ac:dyDescent="0.15">
      <c r="A649" s="143">
        <v>45</v>
      </c>
      <c r="B649" s="143" t="s">
        <v>192</v>
      </c>
      <c r="C649" s="144">
        <v>1982</v>
      </c>
      <c r="D649" s="144"/>
      <c r="E649" s="143" t="s">
        <v>111</v>
      </c>
      <c r="F649" s="145">
        <v>5</v>
      </c>
      <c r="G649" s="145">
        <v>1</v>
      </c>
      <c r="H649" s="146">
        <v>1919</v>
      </c>
      <c r="I649" s="146">
        <v>1679.9</v>
      </c>
      <c r="J649" s="146">
        <v>1470.31</v>
      </c>
      <c r="K649" s="145">
        <v>59</v>
      </c>
      <c r="L649" s="146">
        <v>15661019.880000001</v>
      </c>
      <c r="M649" s="146">
        <v>0</v>
      </c>
      <c r="N649" s="146">
        <v>0</v>
      </c>
      <c r="O649" s="146">
        <v>0</v>
      </c>
      <c r="P649" s="146">
        <v>15661019.880000001</v>
      </c>
      <c r="Q649" s="149">
        <v>0</v>
      </c>
      <c r="R649" s="81" t="s">
        <v>62</v>
      </c>
      <c r="S649" s="147">
        <v>15</v>
      </c>
      <c r="T649" s="146">
        <v>9322.59</v>
      </c>
      <c r="U649" s="146">
        <v>9322.59</v>
      </c>
      <c r="V649" s="148">
        <v>46387</v>
      </c>
    </row>
    <row r="650" spans="1:22" s="14" customFormat="1" ht="42" customHeight="1" x14ac:dyDescent="0.15">
      <c r="A650" s="143"/>
      <c r="B650" s="143"/>
      <c r="C650" s="144"/>
      <c r="D650" s="144"/>
      <c r="E650" s="143"/>
      <c r="F650" s="145"/>
      <c r="G650" s="145"/>
      <c r="H650" s="146"/>
      <c r="I650" s="146"/>
      <c r="J650" s="146"/>
      <c r="K650" s="145"/>
      <c r="L650" s="146"/>
      <c r="M650" s="146"/>
      <c r="N650" s="146"/>
      <c r="O650" s="146"/>
      <c r="P650" s="146"/>
      <c r="Q650" s="149"/>
      <c r="R650" s="81" t="s">
        <v>63</v>
      </c>
      <c r="S650" s="147"/>
      <c r="T650" s="146"/>
      <c r="U650" s="146"/>
      <c r="V650" s="148"/>
    </row>
    <row r="651" spans="1:22" s="14" customFormat="1" ht="44.25" customHeight="1" x14ac:dyDescent="0.15">
      <c r="A651" s="143"/>
      <c r="B651" s="143"/>
      <c r="C651" s="144"/>
      <c r="D651" s="144"/>
      <c r="E651" s="143"/>
      <c r="F651" s="145"/>
      <c r="G651" s="145"/>
      <c r="H651" s="146"/>
      <c r="I651" s="146"/>
      <c r="J651" s="146"/>
      <c r="K651" s="145"/>
      <c r="L651" s="146"/>
      <c r="M651" s="146"/>
      <c r="N651" s="146"/>
      <c r="O651" s="146"/>
      <c r="P651" s="146"/>
      <c r="Q651" s="149"/>
      <c r="R651" s="81" t="s">
        <v>64</v>
      </c>
      <c r="S651" s="147"/>
      <c r="T651" s="146"/>
      <c r="U651" s="146"/>
      <c r="V651" s="148"/>
    </row>
    <row r="652" spans="1:22" s="14" customFormat="1" ht="33.75" customHeight="1" x14ac:dyDescent="0.15">
      <c r="A652" s="143"/>
      <c r="B652" s="143"/>
      <c r="C652" s="144"/>
      <c r="D652" s="144"/>
      <c r="E652" s="143"/>
      <c r="F652" s="145"/>
      <c r="G652" s="145"/>
      <c r="H652" s="146"/>
      <c r="I652" s="146"/>
      <c r="J652" s="146"/>
      <c r="K652" s="145"/>
      <c r="L652" s="146"/>
      <c r="M652" s="146"/>
      <c r="N652" s="146"/>
      <c r="O652" s="146"/>
      <c r="P652" s="146"/>
      <c r="Q652" s="149"/>
      <c r="R652" s="81" t="s">
        <v>65</v>
      </c>
      <c r="S652" s="147"/>
      <c r="T652" s="146"/>
      <c r="U652" s="146"/>
      <c r="V652" s="148"/>
    </row>
    <row r="653" spans="1:22" s="14" customFormat="1" ht="44.25" customHeight="1" x14ac:dyDescent="0.15">
      <c r="A653" s="143"/>
      <c r="B653" s="143"/>
      <c r="C653" s="144"/>
      <c r="D653" s="144"/>
      <c r="E653" s="143"/>
      <c r="F653" s="145"/>
      <c r="G653" s="145"/>
      <c r="H653" s="146"/>
      <c r="I653" s="146"/>
      <c r="J653" s="146"/>
      <c r="K653" s="145"/>
      <c r="L653" s="146"/>
      <c r="M653" s="146"/>
      <c r="N653" s="146"/>
      <c r="O653" s="146"/>
      <c r="P653" s="146"/>
      <c r="Q653" s="149"/>
      <c r="R653" s="81" t="s">
        <v>66</v>
      </c>
      <c r="S653" s="147"/>
      <c r="T653" s="146"/>
      <c r="U653" s="146"/>
      <c r="V653" s="148"/>
    </row>
    <row r="654" spans="1:22" s="14" customFormat="1" ht="47.25" customHeight="1" x14ac:dyDescent="0.15">
      <c r="A654" s="143"/>
      <c r="B654" s="143"/>
      <c r="C654" s="144"/>
      <c r="D654" s="144"/>
      <c r="E654" s="143"/>
      <c r="F654" s="145"/>
      <c r="G654" s="145"/>
      <c r="H654" s="146"/>
      <c r="I654" s="146"/>
      <c r="J654" s="146"/>
      <c r="K654" s="145"/>
      <c r="L654" s="146"/>
      <c r="M654" s="146"/>
      <c r="N654" s="146"/>
      <c r="O654" s="146"/>
      <c r="P654" s="146"/>
      <c r="Q654" s="149"/>
      <c r="R654" s="81" t="s">
        <v>67</v>
      </c>
      <c r="S654" s="147"/>
      <c r="T654" s="146"/>
      <c r="U654" s="146"/>
      <c r="V654" s="148"/>
    </row>
    <row r="655" spans="1:22" s="14" customFormat="1" ht="30.75" customHeight="1" x14ac:dyDescent="0.15">
      <c r="A655" s="143"/>
      <c r="B655" s="143"/>
      <c r="C655" s="144"/>
      <c r="D655" s="144"/>
      <c r="E655" s="143"/>
      <c r="F655" s="145"/>
      <c r="G655" s="145"/>
      <c r="H655" s="146"/>
      <c r="I655" s="146"/>
      <c r="J655" s="146"/>
      <c r="K655" s="145"/>
      <c r="L655" s="146"/>
      <c r="M655" s="146"/>
      <c r="N655" s="146"/>
      <c r="O655" s="146"/>
      <c r="P655" s="146"/>
      <c r="Q655" s="149"/>
      <c r="R655" s="81" t="s">
        <v>68</v>
      </c>
      <c r="S655" s="147"/>
      <c r="T655" s="146"/>
      <c r="U655" s="146"/>
      <c r="V655" s="148"/>
    </row>
    <row r="656" spans="1:22" s="14" customFormat="1" ht="44.25" customHeight="1" x14ac:dyDescent="0.15">
      <c r="A656" s="143"/>
      <c r="B656" s="143"/>
      <c r="C656" s="144"/>
      <c r="D656" s="144"/>
      <c r="E656" s="143"/>
      <c r="F656" s="145"/>
      <c r="G656" s="145"/>
      <c r="H656" s="146"/>
      <c r="I656" s="146"/>
      <c r="J656" s="146"/>
      <c r="K656" s="145"/>
      <c r="L656" s="146"/>
      <c r="M656" s="146"/>
      <c r="N656" s="146"/>
      <c r="O656" s="146"/>
      <c r="P656" s="146"/>
      <c r="Q656" s="149"/>
      <c r="R656" s="81" t="s">
        <v>69</v>
      </c>
      <c r="S656" s="147"/>
      <c r="T656" s="146"/>
      <c r="U656" s="146"/>
      <c r="V656" s="148"/>
    </row>
    <row r="657" spans="1:23" s="14" customFormat="1" ht="44.25" customHeight="1" x14ac:dyDescent="0.15">
      <c r="A657" s="143"/>
      <c r="B657" s="143"/>
      <c r="C657" s="144"/>
      <c r="D657" s="144"/>
      <c r="E657" s="143"/>
      <c r="F657" s="145"/>
      <c r="G657" s="145"/>
      <c r="H657" s="146"/>
      <c r="I657" s="146"/>
      <c r="J657" s="146"/>
      <c r="K657" s="145"/>
      <c r="L657" s="146"/>
      <c r="M657" s="146"/>
      <c r="N657" s="146"/>
      <c r="O657" s="146"/>
      <c r="P657" s="146"/>
      <c r="Q657" s="149"/>
      <c r="R657" s="81" t="s">
        <v>70</v>
      </c>
      <c r="S657" s="147"/>
      <c r="T657" s="146"/>
      <c r="U657" s="146"/>
      <c r="V657" s="148"/>
    </row>
    <row r="658" spans="1:23" s="14" customFormat="1" ht="34.5" customHeight="1" x14ac:dyDescent="0.15">
      <c r="A658" s="143"/>
      <c r="B658" s="143"/>
      <c r="C658" s="144"/>
      <c r="D658" s="144"/>
      <c r="E658" s="143"/>
      <c r="F658" s="145"/>
      <c r="G658" s="145"/>
      <c r="H658" s="146"/>
      <c r="I658" s="146"/>
      <c r="J658" s="146"/>
      <c r="K658" s="145"/>
      <c r="L658" s="146"/>
      <c r="M658" s="146"/>
      <c r="N658" s="146"/>
      <c r="O658" s="146"/>
      <c r="P658" s="146"/>
      <c r="Q658" s="149"/>
      <c r="R658" s="81" t="s">
        <v>71</v>
      </c>
      <c r="S658" s="147"/>
      <c r="T658" s="146"/>
      <c r="U658" s="146"/>
      <c r="V658" s="148"/>
    </row>
    <row r="659" spans="1:23" s="14" customFormat="1" ht="44.25" customHeight="1" x14ac:dyDescent="0.15">
      <c r="A659" s="143"/>
      <c r="B659" s="143"/>
      <c r="C659" s="144"/>
      <c r="D659" s="144"/>
      <c r="E659" s="143"/>
      <c r="F659" s="145"/>
      <c r="G659" s="145"/>
      <c r="H659" s="146"/>
      <c r="I659" s="146"/>
      <c r="J659" s="146"/>
      <c r="K659" s="145"/>
      <c r="L659" s="146"/>
      <c r="M659" s="146"/>
      <c r="N659" s="146"/>
      <c r="O659" s="146"/>
      <c r="P659" s="146"/>
      <c r="Q659" s="149"/>
      <c r="R659" s="81" t="s">
        <v>72</v>
      </c>
      <c r="S659" s="147"/>
      <c r="T659" s="146"/>
      <c r="U659" s="146"/>
      <c r="V659" s="148"/>
    </row>
    <row r="660" spans="1:23" s="14" customFormat="1" ht="47.25" customHeight="1" x14ac:dyDescent="0.15">
      <c r="A660" s="143"/>
      <c r="B660" s="143"/>
      <c r="C660" s="144"/>
      <c r="D660" s="144"/>
      <c r="E660" s="143"/>
      <c r="F660" s="145"/>
      <c r="G660" s="145"/>
      <c r="H660" s="146"/>
      <c r="I660" s="146"/>
      <c r="J660" s="146"/>
      <c r="K660" s="145"/>
      <c r="L660" s="146"/>
      <c r="M660" s="146"/>
      <c r="N660" s="146"/>
      <c r="O660" s="146"/>
      <c r="P660" s="146"/>
      <c r="Q660" s="149"/>
      <c r="R660" s="81" t="s">
        <v>73</v>
      </c>
      <c r="S660" s="147"/>
      <c r="T660" s="146"/>
      <c r="U660" s="146"/>
      <c r="V660" s="148"/>
    </row>
    <row r="661" spans="1:23" s="14" customFormat="1" ht="19.5" customHeight="1" x14ac:dyDescent="0.15">
      <c r="A661" s="143"/>
      <c r="B661" s="143"/>
      <c r="C661" s="144"/>
      <c r="D661" s="144"/>
      <c r="E661" s="143"/>
      <c r="F661" s="145"/>
      <c r="G661" s="145"/>
      <c r="H661" s="146"/>
      <c r="I661" s="146"/>
      <c r="J661" s="146"/>
      <c r="K661" s="145"/>
      <c r="L661" s="146"/>
      <c r="M661" s="146"/>
      <c r="N661" s="146"/>
      <c r="O661" s="146"/>
      <c r="P661" s="146"/>
      <c r="Q661" s="149"/>
      <c r="R661" s="81" t="s">
        <v>74</v>
      </c>
      <c r="S661" s="147"/>
      <c r="T661" s="146"/>
      <c r="U661" s="146"/>
      <c r="V661" s="148"/>
    </row>
    <row r="662" spans="1:23" s="14" customFormat="1" ht="33" customHeight="1" x14ac:dyDescent="0.15">
      <c r="A662" s="143"/>
      <c r="B662" s="143"/>
      <c r="C662" s="144"/>
      <c r="D662" s="144"/>
      <c r="E662" s="143"/>
      <c r="F662" s="145"/>
      <c r="G662" s="145"/>
      <c r="H662" s="146"/>
      <c r="I662" s="146"/>
      <c r="J662" s="146"/>
      <c r="K662" s="145"/>
      <c r="L662" s="146"/>
      <c r="M662" s="146"/>
      <c r="N662" s="146"/>
      <c r="O662" s="146"/>
      <c r="P662" s="146"/>
      <c r="Q662" s="149"/>
      <c r="R662" s="81" t="s">
        <v>75</v>
      </c>
      <c r="S662" s="147"/>
      <c r="T662" s="146"/>
      <c r="U662" s="146"/>
      <c r="V662" s="148"/>
    </row>
    <row r="663" spans="1:23" s="14" customFormat="1" ht="34.5" customHeight="1" x14ac:dyDescent="0.15">
      <c r="A663" s="143"/>
      <c r="B663" s="143"/>
      <c r="C663" s="144"/>
      <c r="D663" s="144"/>
      <c r="E663" s="143"/>
      <c r="F663" s="145"/>
      <c r="G663" s="145"/>
      <c r="H663" s="146"/>
      <c r="I663" s="146"/>
      <c r="J663" s="146"/>
      <c r="K663" s="145"/>
      <c r="L663" s="146"/>
      <c r="M663" s="146"/>
      <c r="N663" s="146"/>
      <c r="O663" s="146"/>
      <c r="P663" s="146"/>
      <c r="Q663" s="149"/>
      <c r="R663" s="81" t="s">
        <v>76</v>
      </c>
      <c r="S663" s="147"/>
      <c r="T663" s="146"/>
      <c r="U663" s="146"/>
      <c r="V663" s="148"/>
    </row>
    <row r="664" spans="1:23" s="78" customFormat="1" ht="21.75" customHeight="1" x14ac:dyDescent="0.15">
      <c r="A664" s="138" t="s">
        <v>647</v>
      </c>
      <c r="B664" s="138" t="s">
        <v>1468</v>
      </c>
      <c r="C664" s="139">
        <v>1984</v>
      </c>
      <c r="D664" s="139">
        <v>1984</v>
      </c>
      <c r="E664" s="138" t="s">
        <v>97</v>
      </c>
      <c r="F664" s="132">
        <v>9</v>
      </c>
      <c r="G664" s="132">
        <v>10</v>
      </c>
      <c r="H664" s="133">
        <v>17879.2</v>
      </c>
      <c r="I664" s="133">
        <v>17879.2</v>
      </c>
      <c r="J664" s="133">
        <v>16980.37</v>
      </c>
      <c r="K664" s="132">
        <v>974</v>
      </c>
      <c r="L664" s="133">
        <v>2194290.63</v>
      </c>
      <c r="M664" s="133">
        <v>0</v>
      </c>
      <c r="N664" s="133">
        <v>0</v>
      </c>
      <c r="O664" s="133">
        <v>0</v>
      </c>
      <c r="P664" s="133">
        <v>2194290.63</v>
      </c>
      <c r="Q664" s="133">
        <v>0</v>
      </c>
      <c r="R664" s="66" t="s">
        <v>74</v>
      </c>
      <c r="S664" s="134">
        <v>2</v>
      </c>
      <c r="T664" s="133">
        <v>122.73</v>
      </c>
      <c r="U664" s="133">
        <v>122.73</v>
      </c>
      <c r="V664" s="136">
        <v>46387</v>
      </c>
    </row>
    <row r="665" spans="1:23" s="78" customFormat="1" ht="33.75" customHeight="1" x14ac:dyDescent="0.15">
      <c r="A665" s="138"/>
      <c r="B665" s="138"/>
      <c r="C665" s="139"/>
      <c r="D665" s="139"/>
      <c r="E665" s="138"/>
      <c r="F665" s="132"/>
      <c r="G665" s="132"/>
      <c r="H665" s="133"/>
      <c r="I665" s="133"/>
      <c r="J665" s="133"/>
      <c r="K665" s="132"/>
      <c r="L665" s="133"/>
      <c r="M665" s="133"/>
      <c r="N665" s="133"/>
      <c r="O665" s="133"/>
      <c r="P665" s="133"/>
      <c r="Q665" s="133"/>
      <c r="R665" s="66" t="s">
        <v>76</v>
      </c>
      <c r="S665" s="135"/>
      <c r="T665" s="133"/>
      <c r="U665" s="133"/>
      <c r="V665" s="136"/>
    </row>
    <row r="666" spans="1:23" s="14" customFormat="1" ht="26.25" customHeight="1" x14ac:dyDescent="0.15">
      <c r="A666" s="143">
        <v>47</v>
      </c>
      <c r="B666" s="143" t="s">
        <v>193</v>
      </c>
      <c r="C666" s="144">
        <v>1959</v>
      </c>
      <c r="D666" s="144"/>
      <c r="E666" s="143" t="s">
        <v>111</v>
      </c>
      <c r="F666" s="145">
        <v>4</v>
      </c>
      <c r="G666" s="145">
        <v>3</v>
      </c>
      <c r="H666" s="146">
        <v>3398.1</v>
      </c>
      <c r="I666" s="146">
        <v>2463.3000000000002</v>
      </c>
      <c r="J666" s="146">
        <v>2463.31</v>
      </c>
      <c r="K666" s="145">
        <v>85</v>
      </c>
      <c r="L666" s="146">
        <v>15828026.060000001</v>
      </c>
      <c r="M666" s="146">
        <v>0</v>
      </c>
      <c r="N666" s="146">
        <v>0</v>
      </c>
      <c r="O666" s="146">
        <v>0</v>
      </c>
      <c r="P666" s="146">
        <v>15828026.060000001</v>
      </c>
      <c r="Q666" s="149">
        <v>0</v>
      </c>
      <c r="R666" s="81" t="s">
        <v>74</v>
      </c>
      <c r="S666" s="147">
        <v>3</v>
      </c>
      <c r="T666" s="146">
        <v>6425.54</v>
      </c>
      <c r="U666" s="146">
        <v>6425.54</v>
      </c>
      <c r="V666" s="148">
        <v>46387</v>
      </c>
      <c r="W666" s="9"/>
    </row>
    <row r="667" spans="1:23" s="14" customFormat="1" ht="33.75" customHeight="1" x14ac:dyDescent="0.15">
      <c r="A667" s="143"/>
      <c r="B667" s="143"/>
      <c r="C667" s="144"/>
      <c r="D667" s="144"/>
      <c r="E667" s="143"/>
      <c r="F667" s="145"/>
      <c r="G667" s="145"/>
      <c r="H667" s="146"/>
      <c r="I667" s="146"/>
      <c r="J667" s="146"/>
      <c r="K667" s="145"/>
      <c r="L667" s="146"/>
      <c r="M667" s="146"/>
      <c r="N667" s="146"/>
      <c r="O667" s="146"/>
      <c r="P667" s="146"/>
      <c r="Q667" s="149"/>
      <c r="R667" s="81" t="s">
        <v>75</v>
      </c>
      <c r="S667" s="147"/>
      <c r="T667" s="146"/>
      <c r="U667" s="146"/>
      <c r="V667" s="148"/>
      <c r="W667" s="9"/>
    </row>
    <row r="668" spans="1:23" s="14" customFormat="1" ht="37.5" customHeight="1" x14ac:dyDescent="0.15">
      <c r="A668" s="143"/>
      <c r="B668" s="143"/>
      <c r="C668" s="144"/>
      <c r="D668" s="144"/>
      <c r="E668" s="143"/>
      <c r="F668" s="145"/>
      <c r="G668" s="145"/>
      <c r="H668" s="146"/>
      <c r="I668" s="146"/>
      <c r="J668" s="146"/>
      <c r="K668" s="145"/>
      <c r="L668" s="146"/>
      <c r="M668" s="146"/>
      <c r="N668" s="146"/>
      <c r="O668" s="146"/>
      <c r="P668" s="146"/>
      <c r="Q668" s="149"/>
      <c r="R668" s="81" t="s">
        <v>76</v>
      </c>
      <c r="S668" s="147"/>
      <c r="T668" s="146"/>
      <c r="U668" s="146"/>
      <c r="V668" s="148"/>
      <c r="W668" s="9"/>
    </row>
    <row r="669" spans="1:23" s="14" customFormat="1" ht="30.75" customHeight="1" x14ac:dyDescent="0.15">
      <c r="A669" s="143">
        <v>48</v>
      </c>
      <c r="B669" s="143" t="s">
        <v>194</v>
      </c>
      <c r="C669" s="144">
        <v>1987</v>
      </c>
      <c r="D669" s="144">
        <v>1987</v>
      </c>
      <c r="E669" s="143" t="s">
        <v>111</v>
      </c>
      <c r="F669" s="145">
        <v>9</v>
      </c>
      <c r="G669" s="145">
        <v>5</v>
      </c>
      <c r="H669" s="146">
        <v>13781</v>
      </c>
      <c r="I669" s="146">
        <v>10552.9</v>
      </c>
      <c r="J669" s="146">
        <v>9194.0300000000007</v>
      </c>
      <c r="K669" s="145">
        <v>415</v>
      </c>
      <c r="L669" s="146">
        <f>M669+N669+O669+P669+Q669</f>
        <v>76030105.150000006</v>
      </c>
      <c r="M669" s="146">
        <v>0</v>
      </c>
      <c r="N669" s="146">
        <v>0</v>
      </c>
      <c r="O669" s="146">
        <v>0</v>
      </c>
      <c r="P669" s="146">
        <v>76030105.150000006</v>
      </c>
      <c r="Q669" s="149">
        <v>0</v>
      </c>
      <c r="R669" s="81" t="s">
        <v>62</v>
      </c>
      <c r="S669" s="147">
        <v>15</v>
      </c>
      <c r="T669" s="146">
        <f>L669/I669</f>
        <v>7204.6646087805257</v>
      </c>
      <c r="U669" s="146">
        <f>T669</f>
        <v>7204.6646087805257</v>
      </c>
      <c r="V669" s="148">
        <v>46387</v>
      </c>
    </row>
    <row r="670" spans="1:23" s="14" customFormat="1" ht="47.25" customHeight="1" x14ac:dyDescent="0.15">
      <c r="A670" s="143"/>
      <c r="B670" s="143"/>
      <c r="C670" s="144"/>
      <c r="D670" s="144"/>
      <c r="E670" s="143"/>
      <c r="F670" s="145"/>
      <c r="G670" s="145"/>
      <c r="H670" s="146"/>
      <c r="I670" s="146"/>
      <c r="J670" s="146"/>
      <c r="K670" s="145"/>
      <c r="L670" s="146"/>
      <c r="M670" s="146"/>
      <c r="N670" s="146"/>
      <c r="O670" s="146"/>
      <c r="P670" s="146"/>
      <c r="Q670" s="149"/>
      <c r="R670" s="81" t="s">
        <v>63</v>
      </c>
      <c r="S670" s="147"/>
      <c r="T670" s="146"/>
      <c r="U670" s="146"/>
      <c r="V670" s="148"/>
    </row>
    <row r="671" spans="1:23" s="14" customFormat="1" ht="47.25" customHeight="1" x14ac:dyDescent="0.15">
      <c r="A671" s="143"/>
      <c r="B671" s="143"/>
      <c r="C671" s="144"/>
      <c r="D671" s="144"/>
      <c r="E671" s="143"/>
      <c r="F671" s="145"/>
      <c r="G671" s="145"/>
      <c r="H671" s="146"/>
      <c r="I671" s="146"/>
      <c r="J671" s="146"/>
      <c r="K671" s="145"/>
      <c r="L671" s="146"/>
      <c r="M671" s="146"/>
      <c r="N671" s="146"/>
      <c r="O671" s="146"/>
      <c r="P671" s="146"/>
      <c r="Q671" s="149"/>
      <c r="R671" s="81" t="s">
        <v>64</v>
      </c>
      <c r="S671" s="147"/>
      <c r="T671" s="146"/>
      <c r="U671" s="146"/>
      <c r="V671" s="148"/>
    </row>
    <row r="672" spans="1:23" s="14" customFormat="1" ht="33" customHeight="1" x14ac:dyDescent="0.15">
      <c r="A672" s="143"/>
      <c r="B672" s="143"/>
      <c r="C672" s="144"/>
      <c r="D672" s="144"/>
      <c r="E672" s="143"/>
      <c r="F672" s="145"/>
      <c r="G672" s="145"/>
      <c r="H672" s="146"/>
      <c r="I672" s="146"/>
      <c r="J672" s="146"/>
      <c r="K672" s="145"/>
      <c r="L672" s="146"/>
      <c r="M672" s="146"/>
      <c r="N672" s="146"/>
      <c r="O672" s="146"/>
      <c r="P672" s="146"/>
      <c r="Q672" s="149"/>
      <c r="R672" s="81" t="s">
        <v>65</v>
      </c>
      <c r="S672" s="147"/>
      <c r="T672" s="146"/>
      <c r="U672" s="146"/>
      <c r="V672" s="148"/>
    </row>
    <row r="673" spans="1:22" s="14" customFormat="1" ht="45.75" customHeight="1" x14ac:dyDescent="0.15">
      <c r="A673" s="143"/>
      <c r="B673" s="143"/>
      <c r="C673" s="144"/>
      <c r="D673" s="144"/>
      <c r="E673" s="143"/>
      <c r="F673" s="145"/>
      <c r="G673" s="145"/>
      <c r="H673" s="146"/>
      <c r="I673" s="146"/>
      <c r="J673" s="146"/>
      <c r="K673" s="145"/>
      <c r="L673" s="146"/>
      <c r="M673" s="146"/>
      <c r="N673" s="146"/>
      <c r="O673" s="146"/>
      <c r="P673" s="146"/>
      <c r="Q673" s="149"/>
      <c r="R673" s="81" t="s">
        <v>66</v>
      </c>
      <c r="S673" s="147"/>
      <c r="T673" s="146"/>
      <c r="U673" s="146"/>
      <c r="V673" s="148"/>
    </row>
    <row r="674" spans="1:22" s="14" customFormat="1" ht="48.75" customHeight="1" x14ac:dyDescent="0.15">
      <c r="A674" s="143"/>
      <c r="B674" s="143"/>
      <c r="C674" s="144"/>
      <c r="D674" s="144"/>
      <c r="E674" s="143"/>
      <c r="F674" s="145"/>
      <c r="G674" s="145"/>
      <c r="H674" s="146"/>
      <c r="I674" s="146"/>
      <c r="J674" s="146"/>
      <c r="K674" s="145"/>
      <c r="L674" s="146"/>
      <c r="M674" s="146"/>
      <c r="N674" s="146"/>
      <c r="O674" s="146"/>
      <c r="P674" s="146"/>
      <c r="Q674" s="149"/>
      <c r="R674" s="81" t="s">
        <v>67</v>
      </c>
      <c r="S674" s="147"/>
      <c r="T674" s="146"/>
      <c r="U674" s="146"/>
      <c r="V674" s="148"/>
    </row>
    <row r="675" spans="1:22" s="14" customFormat="1" ht="33" customHeight="1" x14ac:dyDescent="0.15">
      <c r="A675" s="143"/>
      <c r="B675" s="143"/>
      <c r="C675" s="144"/>
      <c r="D675" s="144"/>
      <c r="E675" s="143"/>
      <c r="F675" s="145"/>
      <c r="G675" s="145"/>
      <c r="H675" s="146"/>
      <c r="I675" s="146"/>
      <c r="J675" s="146"/>
      <c r="K675" s="145"/>
      <c r="L675" s="146"/>
      <c r="M675" s="146"/>
      <c r="N675" s="146"/>
      <c r="O675" s="146"/>
      <c r="P675" s="146"/>
      <c r="Q675" s="149"/>
      <c r="R675" s="81" t="s">
        <v>68</v>
      </c>
      <c r="S675" s="147"/>
      <c r="T675" s="146"/>
      <c r="U675" s="146"/>
      <c r="V675" s="148"/>
    </row>
    <row r="676" spans="1:22" s="14" customFormat="1" ht="45" customHeight="1" x14ac:dyDescent="0.15">
      <c r="A676" s="143"/>
      <c r="B676" s="143"/>
      <c r="C676" s="144"/>
      <c r="D676" s="144"/>
      <c r="E676" s="143"/>
      <c r="F676" s="145"/>
      <c r="G676" s="145"/>
      <c r="H676" s="146"/>
      <c r="I676" s="146"/>
      <c r="J676" s="146"/>
      <c r="K676" s="145"/>
      <c r="L676" s="146"/>
      <c r="M676" s="146"/>
      <c r="N676" s="146"/>
      <c r="O676" s="146"/>
      <c r="P676" s="146"/>
      <c r="Q676" s="149"/>
      <c r="R676" s="81" t="s">
        <v>69</v>
      </c>
      <c r="S676" s="147"/>
      <c r="T676" s="146"/>
      <c r="U676" s="146"/>
      <c r="V676" s="148"/>
    </row>
    <row r="677" spans="1:22" s="14" customFormat="1" ht="48" customHeight="1" x14ac:dyDescent="0.15">
      <c r="A677" s="143"/>
      <c r="B677" s="143"/>
      <c r="C677" s="144"/>
      <c r="D677" s="144"/>
      <c r="E677" s="143"/>
      <c r="F677" s="145"/>
      <c r="G677" s="145"/>
      <c r="H677" s="146"/>
      <c r="I677" s="146"/>
      <c r="J677" s="146"/>
      <c r="K677" s="145"/>
      <c r="L677" s="146"/>
      <c r="M677" s="146"/>
      <c r="N677" s="146"/>
      <c r="O677" s="146"/>
      <c r="P677" s="146"/>
      <c r="Q677" s="149"/>
      <c r="R677" s="81" t="s">
        <v>70</v>
      </c>
      <c r="S677" s="147"/>
      <c r="T677" s="146"/>
      <c r="U677" s="146"/>
      <c r="V677" s="148"/>
    </row>
    <row r="678" spans="1:22" s="14" customFormat="1" ht="34.5" customHeight="1" x14ac:dyDescent="0.15">
      <c r="A678" s="143"/>
      <c r="B678" s="143"/>
      <c r="C678" s="144"/>
      <c r="D678" s="144"/>
      <c r="E678" s="143"/>
      <c r="F678" s="145"/>
      <c r="G678" s="145"/>
      <c r="H678" s="146"/>
      <c r="I678" s="146"/>
      <c r="J678" s="146"/>
      <c r="K678" s="145"/>
      <c r="L678" s="146"/>
      <c r="M678" s="146"/>
      <c r="N678" s="146"/>
      <c r="O678" s="146"/>
      <c r="P678" s="146"/>
      <c r="Q678" s="149"/>
      <c r="R678" s="81" t="s">
        <v>71</v>
      </c>
      <c r="S678" s="147"/>
      <c r="T678" s="146"/>
      <c r="U678" s="146"/>
      <c r="V678" s="148"/>
    </row>
    <row r="679" spans="1:22" s="14" customFormat="1" ht="49.5" customHeight="1" x14ac:dyDescent="0.15">
      <c r="A679" s="143"/>
      <c r="B679" s="143"/>
      <c r="C679" s="144"/>
      <c r="D679" s="144"/>
      <c r="E679" s="143"/>
      <c r="F679" s="145"/>
      <c r="G679" s="145"/>
      <c r="H679" s="146"/>
      <c r="I679" s="146"/>
      <c r="J679" s="146"/>
      <c r="K679" s="145"/>
      <c r="L679" s="146"/>
      <c r="M679" s="146"/>
      <c r="N679" s="146"/>
      <c r="O679" s="146"/>
      <c r="P679" s="146"/>
      <c r="Q679" s="149"/>
      <c r="R679" s="81" t="s">
        <v>72</v>
      </c>
      <c r="S679" s="147"/>
      <c r="T679" s="146"/>
      <c r="U679" s="146"/>
      <c r="V679" s="148"/>
    </row>
    <row r="680" spans="1:22" s="14" customFormat="1" ht="49.5" customHeight="1" x14ac:dyDescent="0.15">
      <c r="A680" s="143"/>
      <c r="B680" s="143"/>
      <c r="C680" s="144"/>
      <c r="D680" s="144"/>
      <c r="E680" s="143"/>
      <c r="F680" s="145"/>
      <c r="G680" s="145"/>
      <c r="H680" s="146"/>
      <c r="I680" s="146"/>
      <c r="J680" s="146"/>
      <c r="K680" s="145"/>
      <c r="L680" s="146"/>
      <c r="M680" s="146"/>
      <c r="N680" s="146"/>
      <c r="O680" s="146"/>
      <c r="P680" s="146"/>
      <c r="Q680" s="149"/>
      <c r="R680" s="81" t="s">
        <v>73</v>
      </c>
      <c r="S680" s="147"/>
      <c r="T680" s="146"/>
      <c r="U680" s="146"/>
      <c r="V680" s="148"/>
    </row>
    <row r="681" spans="1:22" s="14" customFormat="1" ht="20.25" customHeight="1" x14ac:dyDescent="0.15">
      <c r="A681" s="143"/>
      <c r="B681" s="143"/>
      <c r="C681" s="144"/>
      <c r="D681" s="144"/>
      <c r="E681" s="143"/>
      <c r="F681" s="145"/>
      <c r="G681" s="145"/>
      <c r="H681" s="146"/>
      <c r="I681" s="146"/>
      <c r="J681" s="146"/>
      <c r="K681" s="145"/>
      <c r="L681" s="146"/>
      <c r="M681" s="146"/>
      <c r="N681" s="146"/>
      <c r="O681" s="146"/>
      <c r="P681" s="146"/>
      <c r="Q681" s="149"/>
      <c r="R681" s="81" t="s">
        <v>74</v>
      </c>
      <c r="S681" s="147"/>
      <c r="T681" s="146"/>
      <c r="U681" s="146"/>
      <c r="V681" s="148"/>
    </row>
    <row r="682" spans="1:22" s="14" customFormat="1" ht="33" customHeight="1" x14ac:dyDescent="0.15">
      <c r="A682" s="143"/>
      <c r="B682" s="143"/>
      <c r="C682" s="144"/>
      <c r="D682" s="144"/>
      <c r="E682" s="143"/>
      <c r="F682" s="145"/>
      <c r="G682" s="145"/>
      <c r="H682" s="146"/>
      <c r="I682" s="146"/>
      <c r="J682" s="146"/>
      <c r="K682" s="145"/>
      <c r="L682" s="146"/>
      <c r="M682" s="146"/>
      <c r="N682" s="146"/>
      <c r="O682" s="146"/>
      <c r="P682" s="146"/>
      <c r="Q682" s="149"/>
      <c r="R682" s="81" t="s">
        <v>75</v>
      </c>
      <c r="S682" s="147"/>
      <c r="T682" s="146"/>
      <c r="U682" s="146"/>
      <c r="V682" s="148"/>
    </row>
    <row r="683" spans="1:22" s="14" customFormat="1" ht="33.75" customHeight="1" x14ac:dyDescent="0.15">
      <c r="A683" s="143"/>
      <c r="B683" s="143"/>
      <c r="C683" s="144"/>
      <c r="D683" s="144"/>
      <c r="E683" s="143"/>
      <c r="F683" s="145"/>
      <c r="G683" s="145"/>
      <c r="H683" s="146"/>
      <c r="I683" s="146"/>
      <c r="J683" s="146"/>
      <c r="K683" s="145"/>
      <c r="L683" s="146"/>
      <c r="M683" s="146"/>
      <c r="N683" s="146"/>
      <c r="O683" s="146"/>
      <c r="P683" s="146"/>
      <c r="Q683" s="149"/>
      <c r="R683" s="81" t="s">
        <v>76</v>
      </c>
      <c r="S683" s="147"/>
      <c r="T683" s="146"/>
      <c r="U683" s="146"/>
      <c r="V683" s="148"/>
    </row>
    <row r="684" spans="1:22" s="14" customFormat="1" ht="37.5" customHeight="1" x14ac:dyDescent="0.15">
      <c r="A684" s="143">
        <v>49</v>
      </c>
      <c r="B684" s="143" t="s">
        <v>1030</v>
      </c>
      <c r="C684" s="144">
        <v>1968</v>
      </c>
      <c r="D684" s="144"/>
      <c r="E684" s="143" t="s">
        <v>97</v>
      </c>
      <c r="F684" s="145">
        <v>5</v>
      </c>
      <c r="G684" s="145">
        <v>6</v>
      </c>
      <c r="H684" s="146">
        <v>5383.6</v>
      </c>
      <c r="I684" s="146">
        <v>4920.3</v>
      </c>
      <c r="J684" s="146">
        <v>3482.44</v>
      </c>
      <c r="K684" s="145">
        <v>173</v>
      </c>
      <c r="L684" s="146">
        <v>10704385.02</v>
      </c>
      <c r="M684" s="146">
        <v>0</v>
      </c>
      <c r="N684" s="146">
        <v>0</v>
      </c>
      <c r="O684" s="146">
        <v>0</v>
      </c>
      <c r="P684" s="146">
        <v>10704385.02</v>
      </c>
      <c r="Q684" s="149">
        <v>0</v>
      </c>
      <c r="R684" s="81" t="s">
        <v>99</v>
      </c>
      <c r="S684" s="147">
        <v>3</v>
      </c>
      <c r="T684" s="146">
        <v>2175.56</v>
      </c>
      <c r="U684" s="146">
        <v>2175.56</v>
      </c>
      <c r="V684" s="148">
        <v>46387</v>
      </c>
    </row>
    <row r="685" spans="1:22" s="14" customFormat="1" ht="46.5" customHeight="1" x14ac:dyDescent="0.15">
      <c r="A685" s="143"/>
      <c r="B685" s="143"/>
      <c r="C685" s="144"/>
      <c r="D685" s="144"/>
      <c r="E685" s="143"/>
      <c r="F685" s="145"/>
      <c r="G685" s="145"/>
      <c r="H685" s="146"/>
      <c r="I685" s="146"/>
      <c r="J685" s="146"/>
      <c r="K685" s="145"/>
      <c r="L685" s="146"/>
      <c r="M685" s="146"/>
      <c r="N685" s="146"/>
      <c r="O685" s="146"/>
      <c r="P685" s="146"/>
      <c r="Q685" s="149"/>
      <c r="R685" s="81" t="s">
        <v>100</v>
      </c>
      <c r="S685" s="147"/>
      <c r="T685" s="146"/>
      <c r="U685" s="146"/>
      <c r="V685" s="148"/>
    </row>
    <row r="686" spans="1:22" s="14" customFormat="1" ht="46.5" customHeight="1" x14ac:dyDescent="0.15">
      <c r="A686" s="143"/>
      <c r="B686" s="143"/>
      <c r="C686" s="144"/>
      <c r="D686" s="144"/>
      <c r="E686" s="143"/>
      <c r="F686" s="145"/>
      <c r="G686" s="145"/>
      <c r="H686" s="146"/>
      <c r="I686" s="146"/>
      <c r="J686" s="146"/>
      <c r="K686" s="145"/>
      <c r="L686" s="146"/>
      <c r="M686" s="146"/>
      <c r="N686" s="146"/>
      <c r="O686" s="146"/>
      <c r="P686" s="146"/>
      <c r="Q686" s="149"/>
      <c r="R686" s="81" t="s">
        <v>101</v>
      </c>
      <c r="S686" s="147"/>
      <c r="T686" s="146"/>
      <c r="U686" s="146"/>
      <c r="V686" s="148"/>
    </row>
    <row r="687" spans="1:22" s="14" customFormat="1" ht="37.5" customHeight="1" x14ac:dyDescent="0.15">
      <c r="A687" s="143">
        <v>50</v>
      </c>
      <c r="B687" s="143" t="s">
        <v>1031</v>
      </c>
      <c r="C687" s="144">
        <v>1967</v>
      </c>
      <c r="D687" s="144"/>
      <c r="E687" s="143" t="s">
        <v>97</v>
      </c>
      <c r="F687" s="145">
        <v>5</v>
      </c>
      <c r="G687" s="145">
        <v>6</v>
      </c>
      <c r="H687" s="146">
        <v>5131</v>
      </c>
      <c r="I687" s="146">
        <v>4714.7</v>
      </c>
      <c r="J687" s="146">
        <v>4466.32</v>
      </c>
      <c r="K687" s="145">
        <v>225</v>
      </c>
      <c r="L687" s="146">
        <v>10257010.34</v>
      </c>
      <c r="M687" s="146">
        <v>0</v>
      </c>
      <c r="N687" s="146">
        <v>0</v>
      </c>
      <c r="O687" s="146">
        <v>0</v>
      </c>
      <c r="P687" s="146">
        <v>10257010.34</v>
      </c>
      <c r="Q687" s="149">
        <v>0</v>
      </c>
      <c r="R687" s="81" t="s">
        <v>99</v>
      </c>
      <c r="S687" s="147">
        <v>3</v>
      </c>
      <c r="T687" s="146">
        <v>2175.54</v>
      </c>
      <c r="U687" s="146">
        <v>2175.54</v>
      </c>
      <c r="V687" s="148">
        <v>46387</v>
      </c>
    </row>
    <row r="688" spans="1:22" s="14" customFormat="1" ht="43.5" customHeight="1" x14ac:dyDescent="0.15">
      <c r="A688" s="143"/>
      <c r="B688" s="143"/>
      <c r="C688" s="144"/>
      <c r="D688" s="144"/>
      <c r="E688" s="143"/>
      <c r="F688" s="145"/>
      <c r="G688" s="145"/>
      <c r="H688" s="146"/>
      <c r="I688" s="146"/>
      <c r="J688" s="146"/>
      <c r="K688" s="145"/>
      <c r="L688" s="146"/>
      <c r="M688" s="146"/>
      <c r="N688" s="146"/>
      <c r="O688" s="146"/>
      <c r="P688" s="146"/>
      <c r="Q688" s="149"/>
      <c r="R688" s="81" t="s">
        <v>100</v>
      </c>
      <c r="S688" s="147"/>
      <c r="T688" s="146"/>
      <c r="U688" s="146"/>
      <c r="V688" s="148"/>
    </row>
    <row r="689" spans="1:22" s="14" customFormat="1" ht="42.75" customHeight="1" x14ac:dyDescent="0.15">
      <c r="A689" s="143"/>
      <c r="B689" s="143"/>
      <c r="C689" s="144"/>
      <c r="D689" s="144"/>
      <c r="E689" s="143"/>
      <c r="F689" s="145"/>
      <c r="G689" s="145"/>
      <c r="H689" s="146"/>
      <c r="I689" s="146"/>
      <c r="J689" s="146"/>
      <c r="K689" s="145"/>
      <c r="L689" s="146"/>
      <c r="M689" s="146"/>
      <c r="N689" s="146"/>
      <c r="O689" s="146"/>
      <c r="P689" s="146"/>
      <c r="Q689" s="149"/>
      <c r="R689" s="81" t="s">
        <v>101</v>
      </c>
      <c r="S689" s="147"/>
      <c r="T689" s="146"/>
      <c r="U689" s="146"/>
      <c r="V689" s="148"/>
    </row>
    <row r="690" spans="1:22" s="14" customFormat="1" ht="37.5" customHeight="1" x14ac:dyDescent="0.15">
      <c r="A690" s="143">
        <v>51</v>
      </c>
      <c r="B690" s="143" t="s">
        <v>1032</v>
      </c>
      <c r="C690" s="144">
        <v>1968</v>
      </c>
      <c r="D690" s="144"/>
      <c r="E690" s="143" t="s">
        <v>97</v>
      </c>
      <c r="F690" s="145">
        <v>5</v>
      </c>
      <c r="G690" s="145">
        <v>6</v>
      </c>
      <c r="H690" s="146">
        <v>5141.2</v>
      </c>
      <c r="I690" s="146">
        <v>4720.7</v>
      </c>
      <c r="J690" s="146">
        <v>4422.96</v>
      </c>
      <c r="K690" s="145">
        <v>192</v>
      </c>
      <c r="L690" s="146">
        <v>10270047.59</v>
      </c>
      <c r="M690" s="146">
        <v>0</v>
      </c>
      <c r="N690" s="146">
        <v>0</v>
      </c>
      <c r="O690" s="146">
        <v>0</v>
      </c>
      <c r="P690" s="146">
        <v>10270047.59</v>
      </c>
      <c r="Q690" s="149">
        <v>0</v>
      </c>
      <c r="R690" s="81" t="s">
        <v>99</v>
      </c>
      <c r="S690" s="147">
        <v>3</v>
      </c>
      <c r="T690" s="146">
        <v>2175.5300000000002</v>
      </c>
      <c r="U690" s="146">
        <v>2175.5300000000002</v>
      </c>
      <c r="V690" s="148">
        <v>46387</v>
      </c>
    </row>
    <row r="691" spans="1:22" s="14" customFormat="1" ht="45" customHeight="1" x14ac:dyDescent="0.15">
      <c r="A691" s="143"/>
      <c r="B691" s="143"/>
      <c r="C691" s="144"/>
      <c r="D691" s="144"/>
      <c r="E691" s="143"/>
      <c r="F691" s="145"/>
      <c r="G691" s="145"/>
      <c r="H691" s="146"/>
      <c r="I691" s="146"/>
      <c r="J691" s="146"/>
      <c r="K691" s="145"/>
      <c r="L691" s="146"/>
      <c r="M691" s="146"/>
      <c r="N691" s="146"/>
      <c r="O691" s="146"/>
      <c r="P691" s="146"/>
      <c r="Q691" s="149"/>
      <c r="R691" s="81" t="s">
        <v>100</v>
      </c>
      <c r="S691" s="147"/>
      <c r="T691" s="146"/>
      <c r="U691" s="146"/>
      <c r="V691" s="148"/>
    </row>
    <row r="692" spans="1:22" s="14" customFormat="1" ht="43.5" customHeight="1" x14ac:dyDescent="0.15">
      <c r="A692" s="143"/>
      <c r="B692" s="143"/>
      <c r="C692" s="144"/>
      <c r="D692" s="144"/>
      <c r="E692" s="143"/>
      <c r="F692" s="145"/>
      <c r="G692" s="145"/>
      <c r="H692" s="146"/>
      <c r="I692" s="146"/>
      <c r="J692" s="146"/>
      <c r="K692" s="145"/>
      <c r="L692" s="146"/>
      <c r="M692" s="146"/>
      <c r="N692" s="146"/>
      <c r="O692" s="146"/>
      <c r="P692" s="146"/>
      <c r="Q692" s="149"/>
      <c r="R692" s="81" t="s">
        <v>101</v>
      </c>
      <c r="S692" s="147"/>
      <c r="T692" s="146"/>
      <c r="U692" s="146"/>
      <c r="V692" s="148"/>
    </row>
    <row r="693" spans="1:22" s="14" customFormat="1" ht="37.5" customHeight="1" x14ac:dyDescent="0.15">
      <c r="A693" s="143">
        <v>52</v>
      </c>
      <c r="B693" s="143" t="s">
        <v>1033</v>
      </c>
      <c r="C693" s="144">
        <v>1962</v>
      </c>
      <c r="D693" s="144">
        <v>1962</v>
      </c>
      <c r="E693" s="143" t="s">
        <v>111</v>
      </c>
      <c r="F693" s="145">
        <v>5</v>
      </c>
      <c r="G693" s="145">
        <v>4</v>
      </c>
      <c r="H693" s="146">
        <v>3455.6</v>
      </c>
      <c r="I693" s="146">
        <v>3165.8</v>
      </c>
      <c r="J693" s="146">
        <v>3106.71</v>
      </c>
      <c r="K693" s="145">
        <v>160</v>
      </c>
      <c r="L693" s="146">
        <v>19011516.829999998</v>
      </c>
      <c r="M693" s="146">
        <v>0</v>
      </c>
      <c r="N693" s="146">
        <v>0</v>
      </c>
      <c r="O693" s="146">
        <v>0</v>
      </c>
      <c r="P693" s="146">
        <v>19011516.829999998</v>
      </c>
      <c r="Q693" s="146">
        <v>0</v>
      </c>
      <c r="R693" s="81" t="s">
        <v>74</v>
      </c>
      <c r="S693" s="147">
        <v>2</v>
      </c>
      <c r="T693" s="146">
        <v>6005.28</v>
      </c>
      <c r="U693" s="146">
        <v>6005.28</v>
      </c>
      <c r="V693" s="148">
        <v>46387</v>
      </c>
    </row>
    <row r="694" spans="1:22" s="14" customFormat="1" ht="37.5" customHeight="1" x14ac:dyDescent="0.15">
      <c r="A694" s="143"/>
      <c r="B694" s="143"/>
      <c r="C694" s="144"/>
      <c r="D694" s="144"/>
      <c r="E694" s="143"/>
      <c r="F694" s="145"/>
      <c r="G694" s="145"/>
      <c r="H694" s="146"/>
      <c r="I694" s="146"/>
      <c r="J694" s="146"/>
      <c r="K694" s="145"/>
      <c r="L694" s="146"/>
      <c r="M694" s="146"/>
      <c r="N694" s="146"/>
      <c r="O694" s="146"/>
      <c r="P694" s="146"/>
      <c r="Q694" s="146"/>
      <c r="R694" s="81" t="s">
        <v>76</v>
      </c>
      <c r="S694" s="147"/>
      <c r="T694" s="146"/>
      <c r="U694" s="146"/>
      <c r="V694" s="148"/>
    </row>
    <row r="695" spans="1:22" s="14" customFormat="1" ht="37.5" customHeight="1" x14ac:dyDescent="0.15">
      <c r="A695" s="143">
        <v>53</v>
      </c>
      <c r="B695" s="143" t="s">
        <v>1034</v>
      </c>
      <c r="C695" s="144">
        <v>1960</v>
      </c>
      <c r="D695" s="144"/>
      <c r="E695" s="143" t="s">
        <v>111</v>
      </c>
      <c r="F695" s="145">
        <v>4</v>
      </c>
      <c r="G695" s="145">
        <v>4</v>
      </c>
      <c r="H695" s="146">
        <v>2787.5</v>
      </c>
      <c r="I695" s="146">
        <v>2578.1</v>
      </c>
      <c r="J695" s="146">
        <v>2416.8000000000002</v>
      </c>
      <c r="K695" s="145">
        <v>127</v>
      </c>
      <c r="L695" s="146">
        <v>5992983.8499999996</v>
      </c>
      <c r="M695" s="146">
        <v>0</v>
      </c>
      <c r="N695" s="146">
        <v>0</v>
      </c>
      <c r="O695" s="146">
        <v>0</v>
      </c>
      <c r="P695" s="146">
        <v>5992983.8499999996</v>
      </c>
      <c r="Q695" s="149">
        <v>0</v>
      </c>
      <c r="R695" s="81" t="s">
        <v>99</v>
      </c>
      <c r="S695" s="147">
        <v>3</v>
      </c>
      <c r="T695" s="146">
        <v>2324.5700000000002</v>
      </c>
      <c r="U695" s="146">
        <v>2324.5700000000002</v>
      </c>
      <c r="V695" s="148">
        <v>46387</v>
      </c>
    </row>
    <row r="696" spans="1:22" s="14" customFormat="1" ht="45" customHeight="1" x14ac:dyDescent="0.15">
      <c r="A696" s="143"/>
      <c r="B696" s="143"/>
      <c r="C696" s="144"/>
      <c r="D696" s="144"/>
      <c r="E696" s="143"/>
      <c r="F696" s="145"/>
      <c r="G696" s="145"/>
      <c r="H696" s="146"/>
      <c r="I696" s="146"/>
      <c r="J696" s="146"/>
      <c r="K696" s="145"/>
      <c r="L696" s="146"/>
      <c r="M696" s="146"/>
      <c r="N696" s="146"/>
      <c r="O696" s="146"/>
      <c r="P696" s="146"/>
      <c r="Q696" s="149"/>
      <c r="R696" s="81" t="s">
        <v>100</v>
      </c>
      <c r="S696" s="147"/>
      <c r="T696" s="146"/>
      <c r="U696" s="146"/>
      <c r="V696" s="148"/>
    </row>
    <row r="697" spans="1:22" s="14" customFormat="1" ht="45" customHeight="1" x14ac:dyDescent="0.15">
      <c r="A697" s="143"/>
      <c r="B697" s="143"/>
      <c r="C697" s="144"/>
      <c r="D697" s="144"/>
      <c r="E697" s="143"/>
      <c r="F697" s="145"/>
      <c r="G697" s="145"/>
      <c r="H697" s="146"/>
      <c r="I697" s="146"/>
      <c r="J697" s="146"/>
      <c r="K697" s="145"/>
      <c r="L697" s="146"/>
      <c r="M697" s="146"/>
      <c r="N697" s="146"/>
      <c r="O697" s="146"/>
      <c r="P697" s="146"/>
      <c r="Q697" s="149"/>
      <c r="R697" s="81" t="s">
        <v>101</v>
      </c>
      <c r="S697" s="147"/>
      <c r="T697" s="146"/>
      <c r="U697" s="146"/>
      <c r="V697" s="148"/>
    </row>
    <row r="698" spans="1:22" s="14" customFormat="1" ht="30" customHeight="1" x14ac:dyDescent="0.15">
      <c r="A698" s="143">
        <v>54</v>
      </c>
      <c r="B698" s="143" t="s">
        <v>1035</v>
      </c>
      <c r="C698" s="144">
        <v>1946</v>
      </c>
      <c r="D698" s="144">
        <v>2015</v>
      </c>
      <c r="E698" s="143" t="s">
        <v>111</v>
      </c>
      <c r="F698" s="145">
        <v>4</v>
      </c>
      <c r="G698" s="145">
        <v>7</v>
      </c>
      <c r="H698" s="146">
        <v>5172.2</v>
      </c>
      <c r="I698" s="146">
        <v>4570.3</v>
      </c>
      <c r="J698" s="146">
        <v>4363.95</v>
      </c>
      <c r="K698" s="145">
        <v>193</v>
      </c>
      <c r="L698" s="146">
        <f>M698+N698+O698+P698+Q698</f>
        <v>29678569.149999999</v>
      </c>
      <c r="M698" s="146">
        <v>0</v>
      </c>
      <c r="N698" s="146">
        <v>0</v>
      </c>
      <c r="O698" s="146">
        <v>0</v>
      </c>
      <c r="P698" s="146">
        <v>29678569.149999999</v>
      </c>
      <c r="Q698" s="149">
        <v>0</v>
      </c>
      <c r="R698" s="81" t="s">
        <v>74</v>
      </c>
      <c r="S698" s="147">
        <v>2</v>
      </c>
      <c r="T698" s="146">
        <f>L698/I698</f>
        <v>6493.7901560072642</v>
      </c>
      <c r="U698" s="146">
        <f>T698</f>
        <v>6493.7901560072642</v>
      </c>
      <c r="V698" s="148">
        <v>46387</v>
      </c>
    </row>
    <row r="699" spans="1:22" s="14" customFormat="1" ht="37.5" customHeight="1" x14ac:dyDescent="0.15">
      <c r="A699" s="143"/>
      <c r="B699" s="143"/>
      <c r="C699" s="144"/>
      <c r="D699" s="144"/>
      <c r="E699" s="143"/>
      <c r="F699" s="145"/>
      <c r="G699" s="145"/>
      <c r="H699" s="146"/>
      <c r="I699" s="146"/>
      <c r="J699" s="146"/>
      <c r="K699" s="145"/>
      <c r="L699" s="146"/>
      <c r="M699" s="146"/>
      <c r="N699" s="146"/>
      <c r="O699" s="146"/>
      <c r="P699" s="146"/>
      <c r="Q699" s="149"/>
      <c r="R699" s="81" t="s">
        <v>76</v>
      </c>
      <c r="S699" s="147"/>
      <c r="T699" s="146"/>
      <c r="U699" s="146"/>
      <c r="V699" s="148"/>
    </row>
    <row r="700" spans="1:22" s="14" customFormat="1" ht="37.5" customHeight="1" x14ac:dyDescent="0.15">
      <c r="A700" s="143">
        <v>55</v>
      </c>
      <c r="B700" s="143" t="s">
        <v>1036</v>
      </c>
      <c r="C700" s="144">
        <v>1952</v>
      </c>
      <c r="D700" s="144"/>
      <c r="E700" s="143" t="s">
        <v>111</v>
      </c>
      <c r="F700" s="145">
        <v>4</v>
      </c>
      <c r="G700" s="145">
        <v>4</v>
      </c>
      <c r="H700" s="146">
        <v>3533.8</v>
      </c>
      <c r="I700" s="146">
        <v>2996.2</v>
      </c>
      <c r="J700" s="146">
        <v>2849.04</v>
      </c>
      <c r="K700" s="145">
        <v>118</v>
      </c>
      <c r="L700" s="146">
        <v>6965140.2999999998</v>
      </c>
      <c r="M700" s="146">
        <v>0</v>
      </c>
      <c r="N700" s="146">
        <v>0</v>
      </c>
      <c r="O700" s="146">
        <v>0</v>
      </c>
      <c r="P700" s="146">
        <v>6965140.2999999998</v>
      </c>
      <c r="Q700" s="149">
        <v>0</v>
      </c>
      <c r="R700" s="81" t="s">
        <v>99</v>
      </c>
      <c r="S700" s="147">
        <v>3</v>
      </c>
      <c r="T700" s="146">
        <v>2324.66</v>
      </c>
      <c r="U700" s="146">
        <v>2324.66</v>
      </c>
      <c r="V700" s="148">
        <v>46387</v>
      </c>
    </row>
    <row r="701" spans="1:22" s="14" customFormat="1" ht="45" customHeight="1" x14ac:dyDescent="0.15">
      <c r="A701" s="143"/>
      <c r="B701" s="143"/>
      <c r="C701" s="144"/>
      <c r="D701" s="144"/>
      <c r="E701" s="143"/>
      <c r="F701" s="145"/>
      <c r="G701" s="145"/>
      <c r="H701" s="146"/>
      <c r="I701" s="146"/>
      <c r="J701" s="146"/>
      <c r="K701" s="145"/>
      <c r="L701" s="146"/>
      <c r="M701" s="146"/>
      <c r="N701" s="146"/>
      <c r="O701" s="146"/>
      <c r="P701" s="146"/>
      <c r="Q701" s="149"/>
      <c r="R701" s="81" t="s">
        <v>100</v>
      </c>
      <c r="S701" s="147"/>
      <c r="T701" s="146"/>
      <c r="U701" s="146"/>
      <c r="V701" s="148"/>
    </row>
    <row r="702" spans="1:22" s="14" customFormat="1" ht="45" customHeight="1" x14ac:dyDescent="0.15">
      <c r="A702" s="143"/>
      <c r="B702" s="143"/>
      <c r="C702" s="144"/>
      <c r="D702" s="144"/>
      <c r="E702" s="143"/>
      <c r="F702" s="145"/>
      <c r="G702" s="145"/>
      <c r="H702" s="146"/>
      <c r="I702" s="146"/>
      <c r="J702" s="146"/>
      <c r="K702" s="145"/>
      <c r="L702" s="146"/>
      <c r="M702" s="146"/>
      <c r="N702" s="146"/>
      <c r="O702" s="146"/>
      <c r="P702" s="146"/>
      <c r="Q702" s="149"/>
      <c r="R702" s="81" t="s">
        <v>101</v>
      </c>
      <c r="S702" s="147"/>
      <c r="T702" s="146"/>
      <c r="U702" s="146"/>
      <c r="V702" s="148"/>
    </row>
    <row r="703" spans="1:22" s="14" customFormat="1" ht="30.75" customHeight="1" x14ac:dyDescent="0.15">
      <c r="A703" s="143">
        <v>56</v>
      </c>
      <c r="B703" s="143" t="s">
        <v>195</v>
      </c>
      <c r="C703" s="144">
        <v>1967</v>
      </c>
      <c r="D703" s="144"/>
      <c r="E703" s="143" t="s">
        <v>111</v>
      </c>
      <c r="F703" s="145">
        <v>5</v>
      </c>
      <c r="G703" s="145">
        <v>4</v>
      </c>
      <c r="H703" s="146">
        <v>3366.7</v>
      </c>
      <c r="I703" s="146">
        <v>3090.4</v>
      </c>
      <c r="J703" s="146">
        <v>3005.52</v>
      </c>
      <c r="K703" s="145">
        <v>173</v>
      </c>
      <c r="L703" s="146">
        <v>33885271.329999998</v>
      </c>
      <c r="M703" s="146">
        <v>0</v>
      </c>
      <c r="N703" s="146">
        <v>0</v>
      </c>
      <c r="O703" s="146">
        <v>0</v>
      </c>
      <c r="P703" s="146">
        <v>33885271.329999998</v>
      </c>
      <c r="Q703" s="149">
        <v>0</v>
      </c>
      <c r="R703" s="81" t="s">
        <v>62</v>
      </c>
      <c r="S703" s="147">
        <v>15</v>
      </c>
      <c r="T703" s="146">
        <v>10964.69</v>
      </c>
      <c r="U703" s="146">
        <v>10964.69</v>
      </c>
      <c r="V703" s="148">
        <v>46387</v>
      </c>
    </row>
    <row r="704" spans="1:22" s="14" customFormat="1" ht="45" customHeight="1" x14ac:dyDescent="0.15">
      <c r="A704" s="143"/>
      <c r="B704" s="143"/>
      <c r="C704" s="144"/>
      <c r="D704" s="144"/>
      <c r="E704" s="143"/>
      <c r="F704" s="145"/>
      <c r="G704" s="145"/>
      <c r="H704" s="146"/>
      <c r="I704" s="146"/>
      <c r="J704" s="146"/>
      <c r="K704" s="145"/>
      <c r="L704" s="146"/>
      <c r="M704" s="146"/>
      <c r="N704" s="146"/>
      <c r="O704" s="146"/>
      <c r="P704" s="146"/>
      <c r="Q704" s="149"/>
      <c r="R704" s="81" t="s">
        <v>63</v>
      </c>
      <c r="S704" s="147"/>
      <c r="T704" s="146"/>
      <c r="U704" s="146"/>
      <c r="V704" s="148"/>
    </row>
    <row r="705" spans="1:22" s="14" customFormat="1" ht="44.25" customHeight="1" x14ac:dyDescent="0.15">
      <c r="A705" s="143"/>
      <c r="B705" s="143"/>
      <c r="C705" s="144"/>
      <c r="D705" s="144"/>
      <c r="E705" s="143"/>
      <c r="F705" s="145"/>
      <c r="G705" s="145"/>
      <c r="H705" s="146"/>
      <c r="I705" s="146"/>
      <c r="J705" s="146"/>
      <c r="K705" s="145"/>
      <c r="L705" s="146"/>
      <c r="M705" s="146"/>
      <c r="N705" s="146"/>
      <c r="O705" s="146"/>
      <c r="P705" s="146"/>
      <c r="Q705" s="149"/>
      <c r="R705" s="81" t="s">
        <v>64</v>
      </c>
      <c r="S705" s="147"/>
      <c r="T705" s="146"/>
      <c r="U705" s="146"/>
      <c r="V705" s="148"/>
    </row>
    <row r="706" spans="1:22" s="14" customFormat="1" ht="36.75" customHeight="1" x14ac:dyDescent="0.15">
      <c r="A706" s="143"/>
      <c r="B706" s="143"/>
      <c r="C706" s="144"/>
      <c r="D706" s="144"/>
      <c r="E706" s="143"/>
      <c r="F706" s="145"/>
      <c r="G706" s="145"/>
      <c r="H706" s="146"/>
      <c r="I706" s="146"/>
      <c r="J706" s="146"/>
      <c r="K706" s="145"/>
      <c r="L706" s="146"/>
      <c r="M706" s="146"/>
      <c r="N706" s="146"/>
      <c r="O706" s="146"/>
      <c r="P706" s="146"/>
      <c r="Q706" s="149"/>
      <c r="R706" s="81" t="s">
        <v>65</v>
      </c>
      <c r="S706" s="147"/>
      <c r="T706" s="146"/>
      <c r="U706" s="146"/>
      <c r="V706" s="148"/>
    </row>
    <row r="707" spans="1:22" s="14" customFormat="1" ht="49.5" customHeight="1" x14ac:dyDescent="0.15">
      <c r="A707" s="143"/>
      <c r="B707" s="143"/>
      <c r="C707" s="144"/>
      <c r="D707" s="144"/>
      <c r="E707" s="143"/>
      <c r="F707" s="145"/>
      <c r="G707" s="145"/>
      <c r="H707" s="146"/>
      <c r="I707" s="146"/>
      <c r="J707" s="146"/>
      <c r="K707" s="145"/>
      <c r="L707" s="146"/>
      <c r="M707" s="146"/>
      <c r="N707" s="146"/>
      <c r="O707" s="146"/>
      <c r="P707" s="146"/>
      <c r="Q707" s="149"/>
      <c r="R707" s="81" t="s">
        <v>66</v>
      </c>
      <c r="S707" s="147"/>
      <c r="T707" s="146"/>
      <c r="U707" s="146"/>
      <c r="V707" s="148"/>
    </row>
    <row r="708" spans="1:22" s="14" customFormat="1" ht="49.5" customHeight="1" x14ac:dyDescent="0.15">
      <c r="A708" s="143"/>
      <c r="B708" s="143"/>
      <c r="C708" s="144"/>
      <c r="D708" s="144"/>
      <c r="E708" s="143"/>
      <c r="F708" s="145"/>
      <c r="G708" s="145"/>
      <c r="H708" s="146"/>
      <c r="I708" s="146"/>
      <c r="J708" s="146"/>
      <c r="K708" s="145"/>
      <c r="L708" s="146"/>
      <c r="M708" s="146"/>
      <c r="N708" s="146"/>
      <c r="O708" s="146"/>
      <c r="P708" s="146"/>
      <c r="Q708" s="149"/>
      <c r="R708" s="81" t="s">
        <v>67</v>
      </c>
      <c r="S708" s="147"/>
      <c r="T708" s="146"/>
      <c r="U708" s="146"/>
      <c r="V708" s="148"/>
    </row>
    <row r="709" spans="1:22" s="14" customFormat="1" ht="35.25" customHeight="1" x14ac:dyDescent="0.15">
      <c r="A709" s="143"/>
      <c r="B709" s="143"/>
      <c r="C709" s="144"/>
      <c r="D709" s="144"/>
      <c r="E709" s="143"/>
      <c r="F709" s="145"/>
      <c r="G709" s="145"/>
      <c r="H709" s="146"/>
      <c r="I709" s="146"/>
      <c r="J709" s="146"/>
      <c r="K709" s="145"/>
      <c r="L709" s="146"/>
      <c r="M709" s="146"/>
      <c r="N709" s="146"/>
      <c r="O709" s="146"/>
      <c r="P709" s="146"/>
      <c r="Q709" s="149"/>
      <c r="R709" s="81" t="s">
        <v>68</v>
      </c>
      <c r="S709" s="147"/>
      <c r="T709" s="146"/>
      <c r="U709" s="146"/>
      <c r="V709" s="148"/>
    </row>
    <row r="710" spans="1:22" s="14" customFormat="1" ht="44.25" customHeight="1" x14ac:dyDescent="0.15">
      <c r="A710" s="143"/>
      <c r="B710" s="143"/>
      <c r="C710" s="144"/>
      <c r="D710" s="144"/>
      <c r="E710" s="143"/>
      <c r="F710" s="145"/>
      <c r="G710" s="145"/>
      <c r="H710" s="146"/>
      <c r="I710" s="146"/>
      <c r="J710" s="146"/>
      <c r="K710" s="145"/>
      <c r="L710" s="146"/>
      <c r="M710" s="146"/>
      <c r="N710" s="146"/>
      <c r="O710" s="146"/>
      <c r="P710" s="146"/>
      <c r="Q710" s="149"/>
      <c r="R710" s="81" t="s">
        <v>69</v>
      </c>
      <c r="S710" s="147"/>
      <c r="T710" s="146"/>
      <c r="U710" s="146"/>
      <c r="V710" s="148"/>
    </row>
    <row r="711" spans="1:22" s="14" customFormat="1" ht="49.5" customHeight="1" x14ac:dyDescent="0.15">
      <c r="A711" s="143"/>
      <c r="B711" s="143"/>
      <c r="C711" s="144"/>
      <c r="D711" s="144"/>
      <c r="E711" s="143"/>
      <c r="F711" s="145"/>
      <c r="G711" s="145"/>
      <c r="H711" s="146"/>
      <c r="I711" s="146"/>
      <c r="J711" s="146"/>
      <c r="K711" s="145"/>
      <c r="L711" s="146"/>
      <c r="M711" s="146"/>
      <c r="N711" s="146"/>
      <c r="O711" s="146"/>
      <c r="P711" s="146"/>
      <c r="Q711" s="149"/>
      <c r="R711" s="81" t="s">
        <v>70</v>
      </c>
      <c r="S711" s="147"/>
      <c r="T711" s="146"/>
      <c r="U711" s="146"/>
      <c r="V711" s="148"/>
    </row>
    <row r="712" spans="1:22" s="14" customFormat="1" ht="37.5" customHeight="1" x14ac:dyDescent="0.15">
      <c r="A712" s="143"/>
      <c r="B712" s="143"/>
      <c r="C712" s="144"/>
      <c r="D712" s="144"/>
      <c r="E712" s="143"/>
      <c r="F712" s="145"/>
      <c r="G712" s="145"/>
      <c r="H712" s="146"/>
      <c r="I712" s="146"/>
      <c r="J712" s="146"/>
      <c r="K712" s="145"/>
      <c r="L712" s="146"/>
      <c r="M712" s="146"/>
      <c r="N712" s="146"/>
      <c r="O712" s="146"/>
      <c r="P712" s="146"/>
      <c r="Q712" s="149"/>
      <c r="R712" s="81" t="s">
        <v>71</v>
      </c>
      <c r="S712" s="147"/>
      <c r="T712" s="146"/>
      <c r="U712" s="146"/>
      <c r="V712" s="148"/>
    </row>
    <row r="713" spans="1:22" s="14" customFormat="1" ht="49.5" customHeight="1" x14ac:dyDescent="0.15">
      <c r="A713" s="143"/>
      <c r="B713" s="143"/>
      <c r="C713" s="144"/>
      <c r="D713" s="144"/>
      <c r="E713" s="143"/>
      <c r="F713" s="145"/>
      <c r="G713" s="145"/>
      <c r="H713" s="146"/>
      <c r="I713" s="146"/>
      <c r="J713" s="146"/>
      <c r="K713" s="145"/>
      <c r="L713" s="146"/>
      <c r="M713" s="146"/>
      <c r="N713" s="146"/>
      <c r="O713" s="146"/>
      <c r="P713" s="146"/>
      <c r="Q713" s="149"/>
      <c r="R713" s="81" t="s">
        <v>72</v>
      </c>
      <c r="S713" s="147"/>
      <c r="T713" s="146"/>
      <c r="U713" s="146"/>
      <c r="V713" s="148"/>
    </row>
    <row r="714" spans="1:22" s="14" customFormat="1" ht="49.5" customHeight="1" x14ac:dyDescent="0.15">
      <c r="A714" s="143"/>
      <c r="B714" s="143"/>
      <c r="C714" s="144"/>
      <c r="D714" s="144"/>
      <c r="E714" s="143"/>
      <c r="F714" s="145"/>
      <c r="G714" s="145"/>
      <c r="H714" s="146"/>
      <c r="I714" s="146"/>
      <c r="J714" s="146"/>
      <c r="K714" s="145"/>
      <c r="L714" s="146"/>
      <c r="M714" s="146"/>
      <c r="N714" s="146"/>
      <c r="O714" s="146"/>
      <c r="P714" s="146"/>
      <c r="Q714" s="149"/>
      <c r="R714" s="81" t="s">
        <v>73</v>
      </c>
      <c r="S714" s="147"/>
      <c r="T714" s="146"/>
      <c r="U714" s="146"/>
      <c r="V714" s="148"/>
    </row>
    <row r="715" spans="1:22" s="14" customFormat="1" ht="27.75" customHeight="1" x14ac:dyDescent="0.15">
      <c r="A715" s="143"/>
      <c r="B715" s="143"/>
      <c r="C715" s="144"/>
      <c r="D715" s="144"/>
      <c r="E715" s="143"/>
      <c r="F715" s="145"/>
      <c r="G715" s="145"/>
      <c r="H715" s="146"/>
      <c r="I715" s="146"/>
      <c r="J715" s="146"/>
      <c r="K715" s="145"/>
      <c r="L715" s="146"/>
      <c r="M715" s="146"/>
      <c r="N715" s="146"/>
      <c r="O715" s="146"/>
      <c r="P715" s="146"/>
      <c r="Q715" s="149"/>
      <c r="R715" s="81" t="s">
        <v>74</v>
      </c>
      <c r="S715" s="147"/>
      <c r="T715" s="146"/>
      <c r="U715" s="146"/>
      <c r="V715" s="148"/>
    </row>
    <row r="716" spans="1:22" s="14" customFormat="1" ht="30" customHeight="1" x14ac:dyDescent="0.15">
      <c r="A716" s="143"/>
      <c r="B716" s="143"/>
      <c r="C716" s="144"/>
      <c r="D716" s="144"/>
      <c r="E716" s="143"/>
      <c r="F716" s="145"/>
      <c r="G716" s="145"/>
      <c r="H716" s="146"/>
      <c r="I716" s="146"/>
      <c r="J716" s="146"/>
      <c r="K716" s="145"/>
      <c r="L716" s="146"/>
      <c r="M716" s="146"/>
      <c r="N716" s="146"/>
      <c r="O716" s="146"/>
      <c r="P716" s="146"/>
      <c r="Q716" s="149"/>
      <c r="R716" s="81" t="s">
        <v>75</v>
      </c>
      <c r="S716" s="147"/>
      <c r="T716" s="146"/>
      <c r="U716" s="146"/>
      <c r="V716" s="148"/>
    </row>
    <row r="717" spans="1:22" s="14" customFormat="1" ht="32.25" customHeight="1" x14ac:dyDescent="0.15">
      <c r="A717" s="143"/>
      <c r="B717" s="143"/>
      <c r="C717" s="144"/>
      <c r="D717" s="144"/>
      <c r="E717" s="143"/>
      <c r="F717" s="145"/>
      <c r="G717" s="145"/>
      <c r="H717" s="146"/>
      <c r="I717" s="146"/>
      <c r="J717" s="146"/>
      <c r="K717" s="145"/>
      <c r="L717" s="146"/>
      <c r="M717" s="146"/>
      <c r="N717" s="146"/>
      <c r="O717" s="146"/>
      <c r="P717" s="146"/>
      <c r="Q717" s="149"/>
      <c r="R717" s="81" t="s">
        <v>76</v>
      </c>
      <c r="S717" s="147"/>
      <c r="T717" s="146"/>
      <c r="U717" s="146"/>
      <c r="V717" s="148"/>
    </row>
    <row r="718" spans="1:22" s="14" customFormat="1" ht="25.5" customHeight="1" x14ac:dyDescent="0.15">
      <c r="A718" s="143">
        <v>57</v>
      </c>
      <c r="B718" s="143" t="s">
        <v>1038</v>
      </c>
      <c r="C718" s="144">
        <v>1979</v>
      </c>
      <c r="D718" s="144"/>
      <c r="E718" s="143" t="s">
        <v>97</v>
      </c>
      <c r="F718" s="145">
        <v>5</v>
      </c>
      <c r="G718" s="145">
        <v>5</v>
      </c>
      <c r="H718" s="146">
        <v>4046</v>
      </c>
      <c r="I718" s="146">
        <v>3468.1</v>
      </c>
      <c r="J718" s="146">
        <v>3215.6</v>
      </c>
      <c r="K718" s="145">
        <v>179</v>
      </c>
      <c r="L718" s="146">
        <v>19553578.32</v>
      </c>
      <c r="M718" s="146">
        <v>0</v>
      </c>
      <c r="N718" s="146">
        <v>0</v>
      </c>
      <c r="O718" s="146">
        <v>0</v>
      </c>
      <c r="P718" s="146">
        <v>19553578.32</v>
      </c>
      <c r="Q718" s="149">
        <v>0</v>
      </c>
      <c r="R718" s="81" t="s">
        <v>74</v>
      </c>
      <c r="S718" s="147">
        <v>3</v>
      </c>
      <c r="T718" s="146">
        <v>5638.12</v>
      </c>
      <c r="U718" s="146">
        <v>5638.12</v>
      </c>
      <c r="V718" s="148">
        <v>46387</v>
      </c>
    </row>
    <row r="719" spans="1:22" s="14" customFormat="1" ht="36.75" customHeight="1" x14ac:dyDescent="0.15">
      <c r="A719" s="143"/>
      <c r="B719" s="143"/>
      <c r="C719" s="144"/>
      <c r="D719" s="144"/>
      <c r="E719" s="143"/>
      <c r="F719" s="145"/>
      <c r="G719" s="145"/>
      <c r="H719" s="146"/>
      <c r="I719" s="146"/>
      <c r="J719" s="146"/>
      <c r="K719" s="145"/>
      <c r="L719" s="146"/>
      <c r="M719" s="146"/>
      <c r="N719" s="146"/>
      <c r="O719" s="146"/>
      <c r="P719" s="146"/>
      <c r="Q719" s="149"/>
      <c r="R719" s="81" t="s">
        <v>75</v>
      </c>
      <c r="S719" s="147"/>
      <c r="T719" s="146"/>
      <c r="U719" s="146"/>
      <c r="V719" s="148"/>
    </row>
    <row r="720" spans="1:22" s="14" customFormat="1" ht="36" customHeight="1" x14ac:dyDescent="0.15">
      <c r="A720" s="143"/>
      <c r="B720" s="143"/>
      <c r="C720" s="144"/>
      <c r="D720" s="144"/>
      <c r="E720" s="143"/>
      <c r="F720" s="145"/>
      <c r="G720" s="145"/>
      <c r="H720" s="146"/>
      <c r="I720" s="146"/>
      <c r="J720" s="146"/>
      <c r="K720" s="145"/>
      <c r="L720" s="146"/>
      <c r="M720" s="146"/>
      <c r="N720" s="146"/>
      <c r="O720" s="146"/>
      <c r="P720" s="146"/>
      <c r="Q720" s="149"/>
      <c r="R720" s="81" t="s">
        <v>76</v>
      </c>
      <c r="S720" s="147"/>
      <c r="T720" s="146"/>
      <c r="U720" s="146"/>
      <c r="V720" s="148"/>
    </row>
    <row r="721" spans="1:22" s="14" customFormat="1" ht="21" customHeight="1" x14ac:dyDescent="0.15">
      <c r="A721" s="143">
        <v>58</v>
      </c>
      <c r="B721" s="143" t="s">
        <v>1039</v>
      </c>
      <c r="C721" s="144">
        <v>1970</v>
      </c>
      <c r="D721" s="144"/>
      <c r="E721" s="143" t="s">
        <v>111</v>
      </c>
      <c r="F721" s="145">
        <v>5</v>
      </c>
      <c r="G721" s="145">
        <v>4</v>
      </c>
      <c r="H721" s="146">
        <v>3653</v>
      </c>
      <c r="I721" s="146">
        <v>3362.1</v>
      </c>
      <c r="J721" s="146">
        <v>3271.88</v>
      </c>
      <c r="K721" s="145">
        <v>171</v>
      </c>
      <c r="L721" s="146">
        <v>18955601.800000001</v>
      </c>
      <c r="M721" s="146">
        <v>0</v>
      </c>
      <c r="N721" s="146">
        <v>0</v>
      </c>
      <c r="O721" s="146">
        <v>0</v>
      </c>
      <c r="P721" s="146">
        <v>18955601.800000001</v>
      </c>
      <c r="Q721" s="149">
        <v>0</v>
      </c>
      <c r="R721" s="81" t="s">
        <v>74</v>
      </c>
      <c r="S721" s="147">
        <v>3</v>
      </c>
      <c r="T721" s="146">
        <v>5638.02</v>
      </c>
      <c r="U721" s="146">
        <v>5638.02</v>
      </c>
      <c r="V721" s="148">
        <v>46387</v>
      </c>
    </row>
    <row r="722" spans="1:22" s="14" customFormat="1" ht="30.75" customHeight="1" x14ac:dyDescent="0.15">
      <c r="A722" s="143"/>
      <c r="B722" s="143"/>
      <c r="C722" s="144"/>
      <c r="D722" s="144"/>
      <c r="E722" s="143"/>
      <c r="F722" s="145"/>
      <c r="G722" s="145"/>
      <c r="H722" s="146"/>
      <c r="I722" s="146"/>
      <c r="J722" s="146"/>
      <c r="K722" s="145"/>
      <c r="L722" s="146"/>
      <c r="M722" s="146"/>
      <c r="N722" s="146"/>
      <c r="O722" s="146"/>
      <c r="P722" s="146"/>
      <c r="Q722" s="149"/>
      <c r="R722" s="81" t="s">
        <v>75</v>
      </c>
      <c r="S722" s="147"/>
      <c r="T722" s="146"/>
      <c r="U722" s="146"/>
      <c r="V722" s="148"/>
    </row>
    <row r="723" spans="1:22" s="14" customFormat="1" ht="38.25" customHeight="1" x14ac:dyDescent="0.15">
      <c r="A723" s="143"/>
      <c r="B723" s="143"/>
      <c r="C723" s="144"/>
      <c r="D723" s="144"/>
      <c r="E723" s="143"/>
      <c r="F723" s="145"/>
      <c r="G723" s="145"/>
      <c r="H723" s="146"/>
      <c r="I723" s="146"/>
      <c r="J723" s="146"/>
      <c r="K723" s="145"/>
      <c r="L723" s="146"/>
      <c r="M723" s="146"/>
      <c r="N723" s="146"/>
      <c r="O723" s="146"/>
      <c r="P723" s="146"/>
      <c r="Q723" s="149"/>
      <c r="R723" s="81" t="s">
        <v>76</v>
      </c>
      <c r="S723" s="147"/>
      <c r="T723" s="146"/>
      <c r="U723" s="146"/>
      <c r="V723" s="148"/>
    </row>
    <row r="724" spans="1:22" s="14" customFormat="1" ht="34.5" customHeight="1" x14ac:dyDescent="0.15">
      <c r="A724" s="143">
        <v>59</v>
      </c>
      <c r="B724" s="143" t="s">
        <v>196</v>
      </c>
      <c r="C724" s="144">
        <v>1979</v>
      </c>
      <c r="D724" s="144"/>
      <c r="E724" s="143" t="s">
        <v>97</v>
      </c>
      <c r="F724" s="145">
        <v>5</v>
      </c>
      <c r="G724" s="145">
        <v>5</v>
      </c>
      <c r="H724" s="146">
        <v>4059</v>
      </c>
      <c r="I724" s="146">
        <v>3569.7</v>
      </c>
      <c r="J724" s="146">
        <v>3330.39</v>
      </c>
      <c r="K724" s="145">
        <v>169</v>
      </c>
      <c r="L724" s="146">
        <v>33291985.780000001</v>
      </c>
      <c r="M724" s="146">
        <v>0</v>
      </c>
      <c r="N724" s="146">
        <v>0</v>
      </c>
      <c r="O724" s="146">
        <v>0</v>
      </c>
      <c r="P724" s="146">
        <v>33291985.780000001</v>
      </c>
      <c r="Q724" s="149">
        <v>0</v>
      </c>
      <c r="R724" s="81" t="s">
        <v>62</v>
      </c>
      <c r="S724" s="147">
        <v>15</v>
      </c>
      <c r="T724" s="146">
        <v>9326.27</v>
      </c>
      <c r="U724" s="146">
        <v>9326.27</v>
      </c>
      <c r="V724" s="148">
        <v>46387</v>
      </c>
    </row>
    <row r="725" spans="1:22" s="14" customFormat="1" ht="45.75" customHeight="1" x14ac:dyDescent="0.15">
      <c r="A725" s="143"/>
      <c r="B725" s="143"/>
      <c r="C725" s="144"/>
      <c r="D725" s="144"/>
      <c r="E725" s="143"/>
      <c r="F725" s="145"/>
      <c r="G725" s="145"/>
      <c r="H725" s="146"/>
      <c r="I725" s="146"/>
      <c r="J725" s="146"/>
      <c r="K725" s="145"/>
      <c r="L725" s="146"/>
      <c r="M725" s="146"/>
      <c r="N725" s="146"/>
      <c r="O725" s="146"/>
      <c r="P725" s="146"/>
      <c r="Q725" s="149"/>
      <c r="R725" s="81" t="s">
        <v>63</v>
      </c>
      <c r="S725" s="147"/>
      <c r="T725" s="146"/>
      <c r="U725" s="146"/>
      <c r="V725" s="148"/>
    </row>
    <row r="726" spans="1:22" s="14" customFormat="1" ht="42" customHeight="1" x14ac:dyDescent="0.15">
      <c r="A726" s="143"/>
      <c r="B726" s="143"/>
      <c r="C726" s="144"/>
      <c r="D726" s="144"/>
      <c r="E726" s="143"/>
      <c r="F726" s="145"/>
      <c r="G726" s="145"/>
      <c r="H726" s="146"/>
      <c r="I726" s="146"/>
      <c r="J726" s="146"/>
      <c r="K726" s="145"/>
      <c r="L726" s="146"/>
      <c r="M726" s="146"/>
      <c r="N726" s="146"/>
      <c r="O726" s="146"/>
      <c r="P726" s="146"/>
      <c r="Q726" s="149"/>
      <c r="R726" s="81" t="s">
        <v>64</v>
      </c>
      <c r="S726" s="147"/>
      <c r="T726" s="146"/>
      <c r="U726" s="146"/>
      <c r="V726" s="148"/>
    </row>
    <row r="727" spans="1:22" s="14" customFormat="1" ht="31.5" customHeight="1" x14ac:dyDescent="0.15">
      <c r="A727" s="143"/>
      <c r="B727" s="143"/>
      <c r="C727" s="144"/>
      <c r="D727" s="144"/>
      <c r="E727" s="143"/>
      <c r="F727" s="145"/>
      <c r="G727" s="145"/>
      <c r="H727" s="146"/>
      <c r="I727" s="146"/>
      <c r="J727" s="146"/>
      <c r="K727" s="145"/>
      <c r="L727" s="146"/>
      <c r="M727" s="146"/>
      <c r="N727" s="146"/>
      <c r="O727" s="146"/>
      <c r="P727" s="146"/>
      <c r="Q727" s="149"/>
      <c r="R727" s="81" t="s">
        <v>65</v>
      </c>
      <c r="S727" s="147"/>
      <c r="T727" s="146"/>
      <c r="U727" s="146"/>
      <c r="V727" s="148"/>
    </row>
    <row r="728" spans="1:22" s="14" customFormat="1" ht="44.25" customHeight="1" x14ac:dyDescent="0.15">
      <c r="A728" s="143"/>
      <c r="B728" s="143"/>
      <c r="C728" s="144"/>
      <c r="D728" s="144"/>
      <c r="E728" s="143"/>
      <c r="F728" s="145"/>
      <c r="G728" s="145"/>
      <c r="H728" s="146"/>
      <c r="I728" s="146"/>
      <c r="J728" s="146"/>
      <c r="K728" s="145"/>
      <c r="L728" s="146"/>
      <c r="M728" s="146"/>
      <c r="N728" s="146"/>
      <c r="O728" s="146"/>
      <c r="P728" s="146"/>
      <c r="Q728" s="149"/>
      <c r="R728" s="81" t="s">
        <v>66</v>
      </c>
      <c r="S728" s="147"/>
      <c r="T728" s="146"/>
      <c r="U728" s="146"/>
      <c r="V728" s="148"/>
    </row>
    <row r="729" spans="1:22" s="14" customFormat="1" ht="44.25" customHeight="1" x14ac:dyDescent="0.15">
      <c r="A729" s="143"/>
      <c r="B729" s="143"/>
      <c r="C729" s="144"/>
      <c r="D729" s="144"/>
      <c r="E729" s="143"/>
      <c r="F729" s="145"/>
      <c r="G729" s="145"/>
      <c r="H729" s="146"/>
      <c r="I729" s="146"/>
      <c r="J729" s="146"/>
      <c r="K729" s="145"/>
      <c r="L729" s="146"/>
      <c r="M729" s="146"/>
      <c r="N729" s="146"/>
      <c r="O729" s="146"/>
      <c r="P729" s="146"/>
      <c r="Q729" s="149"/>
      <c r="R729" s="81" t="s">
        <v>67</v>
      </c>
      <c r="S729" s="147"/>
      <c r="T729" s="146"/>
      <c r="U729" s="146"/>
      <c r="V729" s="148"/>
    </row>
    <row r="730" spans="1:22" s="14" customFormat="1" ht="28.5" customHeight="1" x14ac:dyDescent="0.15">
      <c r="A730" s="143"/>
      <c r="B730" s="143"/>
      <c r="C730" s="144"/>
      <c r="D730" s="144"/>
      <c r="E730" s="143"/>
      <c r="F730" s="145"/>
      <c r="G730" s="145"/>
      <c r="H730" s="146"/>
      <c r="I730" s="146"/>
      <c r="J730" s="146"/>
      <c r="K730" s="145"/>
      <c r="L730" s="146"/>
      <c r="M730" s="146"/>
      <c r="N730" s="146"/>
      <c r="O730" s="146"/>
      <c r="P730" s="146"/>
      <c r="Q730" s="149"/>
      <c r="R730" s="81" t="s">
        <v>68</v>
      </c>
      <c r="S730" s="147"/>
      <c r="T730" s="146"/>
      <c r="U730" s="146"/>
      <c r="V730" s="148"/>
    </row>
    <row r="731" spans="1:22" s="14" customFormat="1" ht="44.25" customHeight="1" x14ac:dyDescent="0.15">
      <c r="A731" s="143"/>
      <c r="B731" s="143"/>
      <c r="C731" s="144"/>
      <c r="D731" s="144"/>
      <c r="E731" s="143"/>
      <c r="F731" s="145"/>
      <c r="G731" s="145"/>
      <c r="H731" s="146"/>
      <c r="I731" s="146"/>
      <c r="J731" s="146"/>
      <c r="K731" s="145"/>
      <c r="L731" s="146"/>
      <c r="M731" s="146"/>
      <c r="N731" s="146"/>
      <c r="O731" s="146"/>
      <c r="P731" s="146"/>
      <c r="Q731" s="149"/>
      <c r="R731" s="81" t="s">
        <v>69</v>
      </c>
      <c r="S731" s="147"/>
      <c r="T731" s="146"/>
      <c r="U731" s="146"/>
      <c r="V731" s="148"/>
    </row>
    <row r="732" spans="1:22" s="14" customFormat="1" ht="45.75" customHeight="1" x14ac:dyDescent="0.15">
      <c r="A732" s="143"/>
      <c r="B732" s="143"/>
      <c r="C732" s="144"/>
      <c r="D732" s="144"/>
      <c r="E732" s="143"/>
      <c r="F732" s="145"/>
      <c r="G732" s="145"/>
      <c r="H732" s="146"/>
      <c r="I732" s="146"/>
      <c r="J732" s="146"/>
      <c r="K732" s="145"/>
      <c r="L732" s="146"/>
      <c r="M732" s="146"/>
      <c r="N732" s="146"/>
      <c r="O732" s="146"/>
      <c r="P732" s="146"/>
      <c r="Q732" s="149"/>
      <c r="R732" s="81" t="s">
        <v>70</v>
      </c>
      <c r="S732" s="147"/>
      <c r="T732" s="146"/>
      <c r="U732" s="146"/>
      <c r="V732" s="148"/>
    </row>
    <row r="733" spans="1:22" s="14" customFormat="1" ht="30" customHeight="1" x14ac:dyDescent="0.15">
      <c r="A733" s="143"/>
      <c r="B733" s="143"/>
      <c r="C733" s="144"/>
      <c r="D733" s="144"/>
      <c r="E733" s="143"/>
      <c r="F733" s="145"/>
      <c r="G733" s="145"/>
      <c r="H733" s="146"/>
      <c r="I733" s="146"/>
      <c r="J733" s="146"/>
      <c r="K733" s="145"/>
      <c r="L733" s="146"/>
      <c r="M733" s="146"/>
      <c r="N733" s="146"/>
      <c r="O733" s="146"/>
      <c r="P733" s="146"/>
      <c r="Q733" s="149"/>
      <c r="R733" s="81" t="s">
        <v>71</v>
      </c>
      <c r="S733" s="147"/>
      <c r="T733" s="146"/>
      <c r="U733" s="146"/>
      <c r="V733" s="148"/>
    </row>
    <row r="734" spans="1:22" s="14" customFormat="1" ht="46.5" customHeight="1" x14ac:dyDescent="0.15">
      <c r="A734" s="143"/>
      <c r="B734" s="143"/>
      <c r="C734" s="144"/>
      <c r="D734" s="144"/>
      <c r="E734" s="143"/>
      <c r="F734" s="145"/>
      <c r="G734" s="145"/>
      <c r="H734" s="146"/>
      <c r="I734" s="146"/>
      <c r="J734" s="146"/>
      <c r="K734" s="145"/>
      <c r="L734" s="146"/>
      <c r="M734" s="146"/>
      <c r="N734" s="146"/>
      <c r="O734" s="146"/>
      <c r="P734" s="146"/>
      <c r="Q734" s="149"/>
      <c r="R734" s="81" t="s">
        <v>72</v>
      </c>
      <c r="S734" s="147"/>
      <c r="T734" s="146"/>
      <c r="U734" s="146"/>
      <c r="V734" s="148"/>
    </row>
    <row r="735" spans="1:22" s="14" customFormat="1" ht="46.5" customHeight="1" x14ac:dyDescent="0.15">
      <c r="A735" s="143"/>
      <c r="B735" s="143"/>
      <c r="C735" s="144"/>
      <c r="D735" s="144"/>
      <c r="E735" s="143"/>
      <c r="F735" s="145"/>
      <c r="G735" s="145"/>
      <c r="H735" s="146"/>
      <c r="I735" s="146"/>
      <c r="J735" s="146"/>
      <c r="K735" s="145"/>
      <c r="L735" s="146"/>
      <c r="M735" s="146"/>
      <c r="N735" s="146"/>
      <c r="O735" s="146"/>
      <c r="P735" s="146"/>
      <c r="Q735" s="149"/>
      <c r="R735" s="81" t="s">
        <v>73</v>
      </c>
      <c r="S735" s="147"/>
      <c r="T735" s="146"/>
      <c r="U735" s="146"/>
      <c r="V735" s="148"/>
    </row>
    <row r="736" spans="1:22" s="14" customFormat="1" ht="19.5" customHeight="1" x14ac:dyDescent="0.15">
      <c r="A736" s="143"/>
      <c r="B736" s="143"/>
      <c r="C736" s="144"/>
      <c r="D736" s="144"/>
      <c r="E736" s="143"/>
      <c r="F736" s="145"/>
      <c r="G736" s="145"/>
      <c r="H736" s="146"/>
      <c r="I736" s="146"/>
      <c r="J736" s="146"/>
      <c r="K736" s="145"/>
      <c r="L736" s="146"/>
      <c r="M736" s="146"/>
      <c r="N736" s="146"/>
      <c r="O736" s="146"/>
      <c r="P736" s="146"/>
      <c r="Q736" s="149"/>
      <c r="R736" s="81" t="s">
        <v>74</v>
      </c>
      <c r="S736" s="147"/>
      <c r="T736" s="146"/>
      <c r="U736" s="146"/>
      <c r="V736" s="148"/>
    </row>
    <row r="737" spans="1:22" s="14" customFormat="1" ht="30" customHeight="1" x14ac:dyDescent="0.15">
      <c r="A737" s="143"/>
      <c r="B737" s="143"/>
      <c r="C737" s="144"/>
      <c r="D737" s="144"/>
      <c r="E737" s="143"/>
      <c r="F737" s="145"/>
      <c r="G737" s="145"/>
      <c r="H737" s="146"/>
      <c r="I737" s="146"/>
      <c r="J737" s="146"/>
      <c r="K737" s="145"/>
      <c r="L737" s="146"/>
      <c r="M737" s="146"/>
      <c r="N737" s="146"/>
      <c r="O737" s="146"/>
      <c r="P737" s="146"/>
      <c r="Q737" s="149"/>
      <c r="R737" s="81" t="s">
        <v>75</v>
      </c>
      <c r="S737" s="147"/>
      <c r="T737" s="146"/>
      <c r="U737" s="146"/>
      <c r="V737" s="148"/>
    </row>
    <row r="738" spans="1:22" s="14" customFormat="1" ht="36.75" customHeight="1" x14ac:dyDescent="0.15">
      <c r="A738" s="143"/>
      <c r="B738" s="143"/>
      <c r="C738" s="144"/>
      <c r="D738" s="144"/>
      <c r="E738" s="143"/>
      <c r="F738" s="145"/>
      <c r="G738" s="145"/>
      <c r="H738" s="146"/>
      <c r="I738" s="146"/>
      <c r="J738" s="146"/>
      <c r="K738" s="145"/>
      <c r="L738" s="146"/>
      <c r="M738" s="146"/>
      <c r="N738" s="146"/>
      <c r="O738" s="146"/>
      <c r="P738" s="146"/>
      <c r="Q738" s="149"/>
      <c r="R738" s="81" t="s">
        <v>76</v>
      </c>
      <c r="S738" s="147"/>
      <c r="T738" s="146"/>
      <c r="U738" s="146"/>
      <c r="V738" s="148"/>
    </row>
    <row r="739" spans="1:22" s="14" customFormat="1" ht="34.5" customHeight="1" x14ac:dyDescent="0.15">
      <c r="A739" s="143">
        <v>60</v>
      </c>
      <c r="B739" s="143" t="s">
        <v>1040</v>
      </c>
      <c r="C739" s="144">
        <v>1980</v>
      </c>
      <c r="D739" s="144"/>
      <c r="E739" s="143" t="s">
        <v>97</v>
      </c>
      <c r="F739" s="145">
        <v>5</v>
      </c>
      <c r="G739" s="145">
        <v>5</v>
      </c>
      <c r="H739" s="146">
        <v>4063</v>
      </c>
      <c r="I739" s="146">
        <v>3575.1</v>
      </c>
      <c r="J739" s="146">
        <v>3224.33</v>
      </c>
      <c r="K739" s="145">
        <v>179</v>
      </c>
      <c r="L739" s="146">
        <v>20157368.399999999</v>
      </c>
      <c r="M739" s="146">
        <v>0</v>
      </c>
      <c r="N739" s="146">
        <v>0</v>
      </c>
      <c r="O739" s="146">
        <v>0</v>
      </c>
      <c r="P739" s="146">
        <v>20157368.399999999</v>
      </c>
      <c r="Q739" s="149">
        <v>0</v>
      </c>
      <c r="R739" s="81" t="s">
        <v>74</v>
      </c>
      <c r="S739" s="147">
        <v>3</v>
      </c>
      <c r="T739" s="146">
        <v>5638.27</v>
      </c>
      <c r="U739" s="146">
        <v>5638.27</v>
      </c>
      <c r="V739" s="148">
        <v>46387</v>
      </c>
    </row>
    <row r="740" spans="1:22" s="14" customFormat="1" ht="44.25" customHeight="1" x14ac:dyDescent="0.15">
      <c r="A740" s="143"/>
      <c r="B740" s="143"/>
      <c r="C740" s="144"/>
      <c r="D740" s="144"/>
      <c r="E740" s="143"/>
      <c r="F740" s="145"/>
      <c r="G740" s="145"/>
      <c r="H740" s="146"/>
      <c r="I740" s="146"/>
      <c r="J740" s="146"/>
      <c r="K740" s="145"/>
      <c r="L740" s="146"/>
      <c r="M740" s="146"/>
      <c r="N740" s="146"/>
      <c r="O740" s="146"/>
      <c r="P740" s="146"/>
      <c r="Q740" s="149"/>
      <c r="R740" s="81" t="s">
        <v>75</v>
      </c>
      <c r="S740" s="147"/>
      <c r="T740" s="146"/>
      <c r="U740" s="146"/>
      <c r="V740" s="148"/>
    </row>
    <row r="741" spans="1:22" s="14" customFormat="1" ht="43.5" customHeight="1" x14ac:dyDescent="0.15">
      <c r="A741" s="143"/>
      <c r="B741" s="143"/>
      <c r="C741" s="144"/>
      <c r="D741" s="144"/>
      <c r="E741" s="143"/>
      <c r="F741" s="145"/>
      <c r="G741" s="145"/>
      <c r="H741" s="146"/>
      <c r="I741" s="146"/>
      <c r="J741" s="146"/>
      <c r="K741" s="145"/>
      <c r="L741" s="146"/>
      <c r="M741" s="146"/>
      <c r="N741" s="146"/>
      <c r="O741" s="146"/>
      <c r="P741" s="146"/>
      <c r="Q741" s="149"/>
      <c r="R741" s="81" t="s">
        <v>76</v>
      </c>
      <c r="S741" s="147"/>
      <c r="T741" s="146"/>
      <c r="U741" s="146"/>
      <c r="V741" s="148"/>
    </row>
    <row r="742" spans="1:22" s="14" customFormat="1" ht="39" customHeight="1" x14ac:dyDescent="0.15">
      <c r="A742" s="143">
        <v>61</v>
      </c>
      <c r="B742" s="143" t="s">
        <v>198</v>
      </c>
      <c r="C742" s="144">
        <v>1982</v>
      </c>
      <c r="D742" s="144"/>
      <c r="E742" s="143" t="s">
        <v>97</v>
      </c>
      <c r="F742" s="145">
        <v>5</v>
      </c>
      <c r="G742" s="145">
        <v>3</v>
      </c>
      <c r="H742" s="146">
        <v>2415</v>
      </c>
      <c r="I742" s="146">
        <v>2084.8000000000002</v>
      </c>
      <c r="J742" s="146">
        <v>1944.21</v>
      </c>
      <c r="K742" s="145">
        <v>96</v>
      </c>
      <c r="L742" s="146">
        <v>19438852.109999999</v>
      </c>
      <c r="M742" s="146">
        <v>0</v>
      </c>
      <c r="N742" s="146">
        <v>0</v>
      </c>
      <c r="O742" s="146">
        <v>0</v>
      </c>
      <c r="P742" s="146">
        <v>19438852.109999999</v>
      </c>
      <c r="Q742" s="149">
        <v>0</v>
      </c>
      <c r="R742" s="81" t="s">
        <v>62</v>
      </c>
      <c r="S742" s="147">
        <v>15</v>
      </c>
      <c r="T742" s="146">
        <v>9324.08</v>
      </c>
      <c r="U742" s="146">
        <v>9324.08</v>
      </c>
      <c r="V742" s="148">
        <v>46387</v>
      </c>
    </row>
    <row r="743" spans="1:22" s="14" customFormat="1" ht="46.5" customHeight="1" x14ac:dyDescent="0.15">
      <c r="A743" s="143"/>
      <c r="B743" s="143"/>
      <c r="C743" s="144"/>
      <c r="D743" s="144"/>
      <c r="E743" s="143"/>
      <c r="F743" s="145"/>
      <c r="G743" s="145"/>
      <c r="H743" s="146"/>
      <c r="I743" s="146"/>
      <c r="J743" s="146"/>
      <c r="K743" s="145"/>
      <c r="L743" s="146"/>
      <c r="M743" s="146"/>
      <c r="N743" s="146"/>
      <c r="O743" s="146"/>
      <c r="P743" s="146"/>
      <c r="Q743" s="149"/>
      <c r="R743" s="81" t="s">
        <v>63</v>
      </c>
      <c r="S743" s="147"/>
      <c r="T743" s="146"/>
      <c r="U743" s="146"/>
      <c r="V743" s="148"/>
    </row>
    <row r="744" spans="1:22" s="14" customFormat="1" ht="48" customHeight="1" x14ac:dyDescent="0.15">
      <c r="A744" s="143"/>
      <c r="B744" s="143"/>
      <c r="C744" s="144"/>
      <c r="D744" s="144"/>
      <c r="E744" s="143"/>
      <c r="F744" s="145"/>
      <c r="G744" s="145"/>
      <c r="H744" s="146"/>
      <c r="I744" s="146"/>
      <c r="J744" s="146"/>
      <c r="K744" s="145"/>
      <c r="L744" s="146"/>
      <c r="M744" s="146"/>
      <c r="N744" s="146"/>
      <c r="O744" s="146"/>
      <c r="P744" s="146"/>
      <c r="Q744" s="149"/>
      <c r="R744" s="81" t="s">
        <v>64</v>
      </c>
      <c r="S744" s="147"/>
      <c r="T744" s="146"/>
      <c r="U744" s="146"/>
      <c r="V744" s="148"/>
    </row>
    <row r="745" spans="1:22" s="14" customFormat="1" ht="38.25" customHeight="1" x14ac:dyDescent="0.15">
      <c r="A745" s="143"/>
      <c r="B745" s="143"/>
      <c r="C745" s="144"/>
      <c r="D745" s="144"/>
      <c r="E745" s="143"/>
      <c r="F745" s="145"/>
      <c r="G745" s="145"/>
      <c r="H745" s="146"/>
      <c r="I745" s="146"/>
      <c r="J745" s="146"/>
      <c r="K745" s="145"/>
      <c r="L745" s="146"/>
      <c r="M745" s="146"/>
      <c r="N745" s="146"/>
      <c r="O745" s="146"/>
      <c r="P745" s="146"/>
      <c r="Q745" s="149"/>
      <c r="R745" s="81" t="s">
        <v>65</v>
      </c>
      <c r="S745" s="147"/>
      <c r="T745" s="146"/>
      <c r="U745" s="146"/>
      <c r="V745" s="148"/>
    </row>
    <row r="746" spans="1:22" s="14" customFormat="1" ht="43.5" customHeight="1" x14ac:dyDescent="0.15">
      <c r="A746" s="143"/>
      <c r="B746" s="143"/>
      <c r="C746" s="144"/>
      <c r="D746" s="144"/>
      <c r="E746" s="143"/>
      <c r="F746" s="145"/>
      <c r="G746" s="145"/>
      <c r="H746" s="146"/>
      <c r="I746" s="146"/>
      <c r="J746" s="146"/>
      <c r="K746" s="145"/>
      <c r="L746" s="146"/>
      <c r="M746" s="146"/>
      <c r="N746" s="146"/>
      <c r="O746" s="146"/>
      <c r="P746" s="146"/>
      <c r="Q746" s="149"/>
      <c r="R746" s="81" t="s">
        <v>66</v>
      </c>
      <c r="S746" s="147"/>
      <c r="T746" s="146"/>
      <c r="U746" s="146"/>
      <c r="V746" s="148"/>
    </row>
    <row r="747" spans="1:22" s="14" customFormat="1" ht="45" customHeight="1" x14ac:dyDescent="0.15">
      <c r="A747" s="143"/>
      <c r="B747" s="143"/>
      <c r="C747" s="144"/>
      <c r="D747" s="144"/>
      <c r="E747" s="143"/>
      <c r="F747" s="145"/>
      <c r="G747" s="145"/>
      <c r="H747" s="146"/>
      <c r="I747" s="146"/>
      <c r="J747" s="146"/>
      <c r="K747" s="145"/>
      <c r="L747" s="146"/>
      <c r="M747" s="146"/>
      <c r="N747" s="146"/>
      <c r="O747" s="146"/>
      <c r="P747" s="146"/>
      <c r="Q747" s="149"/>
      <c r="R747" s="81" t="s">
        <v>67</v>
      </c>
      <c r="S747" s="147"/>
      <c r="T747" s="146"/>
      <c r="U747" s="146"/>
      <c r="V747" s="148"/>
    </row>
    <row r="748" spans="1:22" s="14" customFormat="1" ht="34.5" customHeight="1" x14ac:dyDescent="0.15">
      <c r="A748" s="143"/>
      <c r="B748" s="143"/>
      <c r="C748" s="144"/>
      <c r="D748" s="144"/>
      <c r="E748" s="143"/>
      <c r="F748" s="145"/>
      <c r="G748" s="145"/>
      <c r="H748" s="146"/>
      <c r="I748" s="146"/>
      <c r="J748" s="146"/>
      <c r="K748" s="145"/>
      <c r="L748" s="146"/>
      <c r="M748" s="146"/>
      <c r="N748" s="146"/>
      <c r="O748" s="146"/>
      <c r="P748" s="146"/>
      <c r="Q748" s="149"/>
      <c r="R748" s="81" t="s">
        <v>68</v>
      </c>
      <c r="S748" s="147"/>
      <c r="T748" s="146"/>
      <c r="U748" s="146"/>
      <c r="V748" s="148"/>
    </row>
    <row r="749" spans="1:22" s="14" customFormat="1" ht="45.75" customHeight="1" x14ac:dyDescent="0.15">
      <c r="A749" s="143"/>
      <c r="B749" s="143"/>
      <c r="C749" s="144"/>
      <c r="D749" s="144"/>
      <c r="E749" s="143"/>
      <c r="F749" s="145"/>
      <c r="G749" s="145"/>
      <c r="H749" s="146"/>
      <c r="I749" s="146"/>
      <c r="J749" s="146"/>
      <c r="K749" s="145"/>
      <c r="L749" s="146"/>
      <c r="M749" s="146"/>
      <c r="N749" s="146"/>
      <c r="O749" s="146"/>
      <c r="P749" s="146"/>
      <c r="Q749" s="149"/>
      <c r="R749" s="81" t="s">
        <v>69</v>
      </c>
      <c r="S749" s="147"/>
      <c r="T749" s="146"/>
      <c r="U749" s="146"/>
      <c r="V749" s="148"/>
    </row>
    <row r="750" spans="1:22" s="14" customFormat="1" ht="48" customHeight="1" x14ac:dyDescent="0.15">
      <c r="A750" s="143"/>
      <c r="B750" s="143"/>
      <c r="C750" s="144"/>
      <c r="D750" s="144"/>
      <c r="E750" s="143"/>
      <c r="F750" s="145"/>
      <c r="G750" s="145"/>
      <c r="H750" s="146"/>
      <c r="I750" s="146"/>
      <c r="J750" s="146"/>
      <c r="K750" s="145"/>
      <c r="L750" s="146"/>
      <c r="M750" s="146"/>
      <c r="N750" s="146"/>
      <c r="O750" s="146"/>
      <c r="P750" s="146"/>
      <c r="Q750" s="149"/>
      <c r="R750" s="81" t="s">
        <v>70</v>
      </c>
      <c r="S750" s="147"/>
      <c r="T750" s="146"/>
      <c r="U750" s="146"/>
      <c r="V750" s="148"/>
    </row>
    <row r="751" spans="1:22" s="14" customFormat="1" ht="34.5" customHeight="1" x14ac:dyDescent="0.15">
      <c r="A751" s="143"/>
      <c r="B751" s="143"/>
      <c r="C751" s="144"/>
      <c r="D751" s="144"/>
      <c r="E751" s="143"/>
      <c r="F751" s="145"/>
      <c r="G751" s="145"/>
      <c r="H751" s="146"/>
      <c r="I751" s="146"/>
      <c r="J751" s="146"/>
      <c r="K751" s="145"/>
      <c r="L751" s="146"/>
      <c r="M751" s="146"/>
      <c r="N751" s="146"/>
      <c r="O751" s="146"/>
      <c r="P751" s="146"/>
      <c r="Q751" s="149"/>
      <c r="R751" s="81" t="s">
        <v>71</v>
      </c>
      <c r="S751" s="147"/>
      <c r="T751" s="146"/>
      <c r="U751" s="146"/>
      <c r="V751" s="148"/>
    </row>
    <row r="752" spans="1:22" s="14" customFormat="1" ht="46.5" customHeight="1" x14ac:dyDescent="0.15">
      <c r="A752" s="143"/>
      <c r="B752" s="143"/>
      <c r="C752" s="144"/>
      <c r="D752" s="144"/>
      <c r="E752" s="143"/>
      <c r="F752" s="145"/>
      <c r="G752" s="145"/>
      <c r="H752" s="146"/>
      <c r="I752" s="146"/>
      <c r="J752" s="146"/>
      <c r="K752" s="145"/>
      <c r="L752" s="146"/>
      <c r="M752" s="146"/>
      <c r="N752" s="146"/>
      <c r="O752" s="146"/>
      <c r="P752" s="146"/>
      <c r="Q752" s="149"/>
      <c r="R752" s="81" t="s">
        <v>72</v>
      </c>
      <c r="S752" s="147"/>
      <c r="T752" s="146"/>
      <c r="U752" s="146"/>
      <c r="V752" s="148"/>
    </row>
    <row r="753" spans="1:22" s="14" customFormat="1" ht="45.75" customHeight="1" x14ac:dyDescent="0.15">
      <c r="A753" s="143"/>
      <c r="B753" s="143"/>
      <c r="C753" s="144"/>
      <c r="D753" s="144"/>
      <c r="E753" s="143"/>
      <c r="F753" s="145"/>
      <c r="G753" s="145"/>
      <c r="H753" s="146"/>
      <c r="I753" s="146"/>
      <c r="J753" s="146"/>
      <c r="K753" s="145"/>
      <c r="L753" s="146"/>
      <c r="M753" s="146"/>
      <c r="N753" s="146"/>
      <c r="O753" s="146"/>
      <c r="P753" s="146"/>
      <c r="Q753" s="149"/>
      <c r="R753" s="81" t="s">
        <v>73</v>
      </c>
      <c r="S753" s="147"/>
      <c r="T753" s="146"/>
      <c r="U753" s="146"/>
      <c r="V753" s="148"/>
    </row>
    <row r="754" spans="1:22" s="14" customFormat="1" ht="23.25" customHeight="1" x14ac:dyDescent="0.15">
      <c r="A754" s="143"/>
      <c r="B754" s="143"/>
      <c r="C754" s="144"/>
      <c r="D754" s="144"/>
      <c r="E754" s="143"/>
      <c r="F754" s="145"/>
      <c r="G754" s="145"/>
      <c r="H754" s="146"/>
      <c r="I754" s="146"/>
      <c r="J754" s="146"/>
      <c r="K754" s="145"/>
      <c r="L754" s="146"/>
      <c r="M754" s="146"/>
      <c r="N754" s="146"/>
      <c r="O754" s="146"/>
      <c r="P754" s="146"/>
      <c r="Q754" s="149"/>
      <c r="R754" s="81" t="s">
        <v>74</v>
      </c>
      <c r="S754" s="147"/>
      <c r="T754" s="146"/>
      <c r="U754" s="146"/>
      <c r="V754" s="148"/>
    </row>
    <row r="755" spans="1:22" s="14" customFormat="1" ht="35.25" customHeight="1" x14ac:dyDescent="0.15">
      <c r="A755" s="143"/>
      <c r="B755" s="143"/>
      <c r="C755" s="144"/>
      <c r="D755" s="144"/>
      <c r="E755" s="143"/>
      <c r="F755" s="145"/>
      <c r="G755" s="145"/>
      <c r="H755" s="146"/>
      <c r="I755" s="146"/>
      <c r="J755" s="146"/>
      <c r="K755" s="145"/>
      <c r="L755" s="146"/>
      <c r="M755" s="146"/>
      <c r="N755" s="146"/>
      <c r="O755" s="146"/>
      <c r="P755" s="146"/>
      <c r="Q755" s="149"/>
      <c r="R755" s="81" t="s">
        <v>75</v>
      </c>
      <c r="S755" s="147"/>
      <c r="T755" s="146"/>
      <c r="U755" s="146"/>
      <c r="V755" s="148"/>
    </row>
    <row r="756" spans="1:22" s="14" customFormat="1" ht="36" customHeight="1" x14ac:dyDescent="0.15">
      <c r="A756" s="143"/>
      <c r="B756" s="143"/>
      <c r="C756" s="144"/>
      <c r="D756" s="144"/>
      <c r="E756" s="143"/>
      <c r="F756" s="145"/>
      <c r="G756" s="145"/>
      <c r="H756" s="146"/>
      <c r="I756" s="146"/>
      <c r="J756" s="146"/>
      <c r="K756" s="145"/>
      <c r="L756" s="146"/>
      <c r="M756" s="146"/>
      <c r="N756" s="146"/>
      <c r="O756" s="146"/>
      <c r="P756" s="146"/>
      <c r="Q756" s="149"/>
      <c r="R756" s="81" t="s">
        <v>76</v>
      </c>
      <c r="S756" s="147"/>
      <c r="T756" s="146"/>
      <c r="U756" s="146"/>
      <c r="V756" s="148"/>
    </row>
    <row r="757" spans="1:22" s="14" customFormat="1" ht="37.5" customHeight="1" x14ac:dyDescent="0.15">
      <c r="A757" s="143">
        <v>62</v>
      </c>
      <c r="B757" s="143" t="s">
        <v>1041</v>
      </c>
      <c r="C757" s="144">
        <v>1950</v>
      </c>
      <c r="D757" s="144"/>
      <c r="E757" s="143" t="s">
        <v>111</v>
      </c>
      <c r="F757" s="145">
        <v>5</v>
      </c>
      <c r="G757" s="145">
        <v>4</v>
      </c>
      <c r="H757" s="146">
        <v>4431.2</v>
      </c>
      <c r="I757" s="146">
        <v>3957.2</v>
      </c>
      <c r="J757" s="146">
        <v>3471.2</v>
      </c>
      <c r="K757" s="145">
        <v>113</v>
      </c>
      <c r="L757" s="146">
        <v>8608172.5600000005</v>
      </c>
      <c r="M757" s="146">
        <v>0</v>
      </c>
      <c r="N757" s="146">
        <v>0</v>
      </c>
      <c r="O757" s="146">
        <v>0</v>
      </c>
      <c r="P757" s="146">
        <v>8608172.5600000005</v>
      </c>
      <c r="Q757" s="149">
        <v>0</v>
      </c>
      <c r="R757" s="81" t="s">
        <v>99</v>
      </c>
      <c r="S757" s="147">
        <v>3</v>
      </c>
      <c r="T757" s="146">
        <v>2175.3200000000002</v>
      </c>
      <c r="U757" s="146">
        <v>2175.3200000000002</v>
      </c>
      <c r="V757" s="148">
        <v>46387</v>
      </c>
    </row>
    <row r="758" spans="1:22" s="14" customFormat="1" ht="45" customHeight="1" x14ac:dyDescent="0.15">
      <c r="A758" s="143"/>
      <c r="B758" s="143"/>
      <c r="C758" s="144"/>
      <c r="D758" s="144"/>
      <c r="E758" s="143"/>
      <c r="F758" s="145"/>
      <c r="G758" s="145"/>
      <c r="H758" s="146"/>
      <c r="I758" s="146"/>
      <c r="J758" s="146"/>
      <c r="K758" s="145"/>
      <c r="L758" s="146"/>
      <c r="M758" s="146"/>
      <c r="N758" s="146"/>
      <c r="O758" s="146"/>
      <c r="P758" s="146"/>
      <c r="Q758" s="149"/>
      <c r="R758" s="81" t="s">
        <v>100</v>
      </c>
      <c r="S758" s="147"/>
      <c r="T758" s="146"/>
      <c r="U758" s="146"/>
      <c r="V758" s="148"/>
    </row>
    <row r="759" spans="1:22" s="14" customFormat="1" ht="45" customHeight="1" x14ac:dyDescent="0.15">
      <c r="A759" s="143"/>
      <c r="B759" s="143"/>
      <c r="C759" s="144"/>
      <c r="D759" s="144"/>
      <c r="E759" s="143"/>
      <c r="F759" s="145"/>
      <c r="G759" s="145"/>
      <c r="H759" s="146"/>
      <c r="I759" s="146"/>
      <c r="J759" s="146"/>
      <c r="K759" s="145"/>
      <c r="L759" s="146"/>
      <c r="M759" s="146"/>
      <c r="N759" s="146"/>
      <c r="O759" s="146"/>
      <c r="P759" s="146"/>
      <c r="Q759" s="149"/>
      <c r="R759" s="81" t="s">
        <v>101</v>
      </c>
      <c r="S759" s="147"/>
      <c r="T759" s="146"/>
      <c r="U759" s="146"/>
      <c r="V759" s="148"/>
    </row>
    <row r="760" spans="1:22" s="14" customFormat="1" ht="43.5" customHeight="1" x14ac:dyDescent="0.15">
      <c r="A760" s="143">
        <v>63</v>
      </c>
      <c r="B760" s="143" t="s">
        <v>200</v>
      </c>
      <c r="C760" s="144">
        <v>1978</v>
      </c>
      <c r="D760" s="144">
        <v>1978</v>
      </c>
      <c r="E760" s="143" t="s">
        <v>97</v>
      </c>
      <c r="F760" s="145">
        <v>5</v>
      </c>
      <c r="G760" s="145">
        <v>3</v>
      </c>
      <c r="H760" s="146">
        <v>2426</v>
      </c>
      <c r="I760" s="146">
        <v>2093.3000000000002</v>
      </c>
      <c r="J760" s="146">
        <v>1871</v>
      </c>
      <c r="K760" s="145">
        <v>108</v>
      </c>
      <c r="L760" s="146">
        <v>19518606.920000002</v>
      </c>
      <c r="M760" s="146">
        <v>0</v>
      </c>
      <c r="N760" s="146">
        <v>0</v>
      </c>
      <c r="O760" s="146">
        <v>0</v>
      </c>
      <c r="P760" s="146">
        <v>19518606.920000002</v>
      </c>
      <c r="Q760" s="149">
        <v>0</v>
      </c>
      <c r="R760" s="81" t="s">
        <v>62</v>
      </c>
      <c r="S760" s="147">
        <v>15</v>
      </c>
      <c r="T760" s="146">
        <v>9324.32</v>
      </c>
      <c r="U760" s="146">
        <v>9324.32</v>
      </c>
      <c r="V760" s="148">
        <v>46387</v>
      </c>
    </row>
    <row r="761" spans="1:22" s="14" customFormat="1" ht="49.5" customHeight="1" x14ac:dyDescent="0.15">
      <c r="A761" s="143"/>
      <c r="B761" s="143"/>
      <c r="C761" s="144"/>
      <c r="D761" s="144"/>
      <c r="E761" s="143"/>
      <c r="F761" s="145"/>
      <c r="G761" s="145"/>
      <c r="H761" s="146"/>
      <c r="I761" s="146"/>
      <c r="J761" s="146"/>
      <c r="K761" s="145"/>
      <c r="L761" s="146"/>
      <c r="M761" s="146"/>
      <c r="N761" s="146"/>
      <c r="O761" s="146"/>
      <c r="P761" s="146"/>
      <c r="Q761" s="149"/>
      <c r="R761" s="81" t="s">
        <v>63</v>
      </c>
      <c r="S761" s="147"/>
      <c r="T761" s="146"/>
      <c r="U761" s="146"/>
      <c r="V761" s="148"/>
    </row>
    <row r="762" spans="1:22" s="14" customFormat="1" ht="54" customHeight="1" x14ac:dyDescent="0.15">
      <c r="A762" s="143"/>
      <c r="B762" s="143"/>
      <c r="C762" s="144"/>
      <c r="D762" s="144"/>
      <c r="E762" s="143"/>
      <c r="F762" s="145"/>
      <c r="G762" s="145"/>
      <c r="H762" s="146"/>
      <c r="I762" s="146"/>
      <c r="J762" s="146"/>
      <c r="K762" s="145"/>
      <c r="L762" s="146"/>
      <c r="M762" s="146"/>
      <c r="N762" s="146"/>
      <c r="O762" s="146"/>
      <c r="P762" s="146"/>
      <c r="Q762" s="149"/>
      <c r="R762" s="81" t="s">
        <v>64</v>
      </c>
      <c r="S762" s="147"/>
      <c r="T762" s="146"/>
      <c r="U762" s="146"/>
      <c r="V762" s="148"/>
    </row>
    <row r="763" spans="1:22" s="14" customFormat="1" ht="47.25" customHeight="1" x14ac:dyDescent="0.15">
      <c r="A763" s="143"/>
      <c r="B763" s="143"/>
      <c r="C763" s="144"/>
      <c r="D763" s="144"/>
      <c r="E763" s="143"/>
      <c r="F763" s="145"/>
      <c r="G763" s="145"/>
      <c r="H763" s="146"/>
      <c r="I763" s="146"/>
      <c r="J763" s="146"/>
      <c r="K763" s="145"/>
      <c r="L763" s="146"/>
      <c r="M763" s="146"/>
      <c r="N763" s="146"/>
      <c r="O763" s="146"/>
      <c r="P763" s="146"/>
      <c r="Q763" s="149"/>
      <c r="R763" s="81" t="s">
        <v>65</v>
      </c>
      <c r="S763" s="147"/>
      <c r="T763" s="146"/>
      <c r="U763" s="146"/>
      <c r="V763" s="148"/>
    </row>
    <row r="764" spans="1:22" s="14" customFormat="1" ht="49.5" customHeight="1" x14ac:dyDescent="0.15">
      <c r="A764" s="143"/>
      <c r="B764" s="143"/>
      <c r="C764" s="144"/>
      <c r="D764" s="144"/>
      <c r="E764" s="143"/>
      <c r="F764" s="145"/>
      <c r="G764" s="145"/>
      <c r="H764" s="146"/>
      <c r="I764" s="146"/>
      <c r="J764" s="146"/>
      <c r="K764" s="145"/>
      <c r="L764" s="146"/>
      <c r="M764" s="146"/>
      <c r="N764" s="146"/>
      <c r="O764" s="146"/>
      <c r="P764" s="146"/>
      <c r="Q764" s="149"/>
      <c r="R764" s="81" t="s">
        <v>66</v>
      </c>
      <c r="S764" s="147"/>
      <c r="T764" s="146"/>
      <c r="U764" s="146"/>
      <c r="V764" s="148"/>
    </row>
    <row r="765" spans="1:22" s="14" customFormat="1" ht="49.5" customHeight="1" x14ac:dyDescent="0.15">
      <c r="A765" s="143"/>
      <c r="B765" s="143"/>
      <c r="C765" s="144"/>
      <c r="D765" s="144"/>
      <c r="E765" s="143"/>
      <c r="F765" s="145"/>
      <c r="G765" s="145"/>
      <c r="H765" s="146"/>
      <c r="I765" s="146"/>
      <c r="J765" s="146"/>
      <c r="K765" s="145"/>
      <c r="L765" s="146"/>
      <c r="M765" s="146"/>
      <c r="N765" s="146"/>
      <c r="O765" s="146"/>
      <c r="P765" s="146"/>
      <c r="Q765" s="149"/>
      <c r="R765" s="81" t="s">
        <v>67</v>
      </c>
      <c r="S765" s="147"/>
      <c r="T765" s="146"/>
      <c r="U765" s="146"/>
      <c r="V765" s="148"/>
    </row>
    <row r="766" spans="1:22" s="14" customFormat="1" ht="36.75" customHeight="1" x14ac:dyDescent="0.15">
      <c r="A766" s="143"/>
      <c r="B766" s="143"/>
      <c r="C766" s="144"/>
      <c r="D766" s="144"/>
      <c r="E766" s="143"/>
      <c r="F766" s="145"/>
      <c r="G766" s="145"/>
      <c r="H766" s="146"/>
      <c r="I766" s="146"/>
      <c r="J766" s="146"/>
      <c r="K766" s="145"/>
      <c r="L766" s="146"/>
      <c r="M766" s="146"/>
      <c r="N766" s="146"/>
      <c r="O766" s="146"/>
      <c r="P766" s="146"/>
      <c r="Q766" s="149"/>
      <c r="R766" s="81" t="s">
        <v>68</v>
      </c>
      <c r="S766" s="147"/>
      <c r="T766" s="146"/>
      <c r="U766" s="146"/>
      <c r="V766" s="148"/>
    </row>
    <row r="767" spans="1:22" s="14" customFormat="1" ht="49.5" customHeight="1" x14ac:dyDescent="0.15">
      <c r="A767" s="143"/>
      <c r="B767" s="143"/>
      <c r="C767" s="144"/>
      <c r="D767" s="144"/>
      <c r="E767" s="143"/>
      <c r="F767" s="145"/>
      <c r="G767" s="145"/>
      <c r="H767" s="146"/>
      <c r="I767" s="146"/>
      <c r="J767" s="146"/>
      <c r="K767" s="145"/>
      <c r="L767" s="146"/>
      <c r="M767" s="146"/>
      <c r="N767" s="146"/>
      <c r="O767" s="146"/>
      <c r="P767" s="146"/>
      <c r="Q767" s="149"/>
      <c r="R767" s="81" t="s">
        <v>69</v>
      </c>
      <c r="S767" s="147"/>
      <c r="T767" s="146"/>
      <c r="U767" s="146"/>
      <c r="V767" s="148"/>
    </row>
    <row r="768" spans="1:22" s="14" customFormat="1" ht="51" customHeight="1" x14ac:dyDescent="0.15">
      <c r="A768" s="143"/>
      <c r="B768" s="143"/>
      <c r="C768" s="144"/>
      <c r="D768" s="144"/>
      <c r="E768" s="143"/>
      <c r="F768" s="145"/>
      <c r="G768" s="145"/>
      <c r="H768" s="146"/>
      <c r="I768" s="146"/>
      <c r="J768" s="146"/>
      <c r="K768" s="145"/>
      <c r="L768" s="146"/>
      <c r="M768" s="146"/>
      <c r="N768" s="146"/>
      <c r="O768" s="146"/>
      <c r="P768" s="146"/>
      <c r="Q768" s="149"/>
      <c r="R768" s="81" t="s">
        <v>70</v>
      </c>
      <c r="S768" s="147"/>
      <c r="T768" s="146"/>
      <c r="U768" s="146"/>
      <c r="V768" s="148"/>
    </row>
    <row r="769" spans="1:22" s="14" customFormat="1" ht="45.75" customHeight="1" x14ac:dyDescent="0.15">
      <c r="A769" s="143"/>
      <c r="B769" s="143"/>
      <c r="C769" s="144"/>
      <c r="D769" s="144"/>
      <c r="E769" s="143"/>
      <c r="F769" s="145"/>
      <c r="G769" s="145"/>
      <c r="H769" s="146"/>
      <c r="I769" s="146"/>
      <c r="J769" s="146"/>
      <c r="K769" s="145"/>
      <c r="L769" s="146"/>
      <c r="M769" s="146"/>
      <c r="N769" s="146"/>
      <c r="O769" s="146"/>
      <c r="P769" s="146"/>
      <c r="Q769" s="149"/>
      <c r="R769" s="81" t="s">
        <v>71</v>
      </c>
      <c r="S769" s="147"/>
      <c r="T769" s="146"/>
      <c r="U769" s="146"/>
      <c r="V769" s="148"/>
    </row>
    <row r="770" spans="1:22" s="14" customFormat="1" ht="55.5" customHeight="1" x14ac:dyDescent="0.15">
      <c r="A770" s="143"/>
      <c r="B770" s="143"/>
      <c r="C770" s="144"/>
      <c r="D770" s="144"/>
      <c r="E770" s="143"/>
      <c r="F770" s="145"/>
      <c r="G770" s="145"/>
      <c r="H770" s="146"/>
      <c r="I770" s="146"/>
      <c r="J770" s="146"/>
      <c r="K770" s="145"/>
      <c r="L770" s="146"/>
      <c r="M770" s="146"/>
      <c r="N770" s="146"/>
      <c r="O770" s="146"/>
      <c r="P770" s="146"/>
      <c r="Q770" s="149"/>
      <c r="R770" s="81" t="s">
        <v>72</v>
      </c>
      <c r="S770" s="147"/>
      <c r="T770" s="146"/>
      <c r="U770" s="146"/>
      <c r="V770" s="148"/>
    </row>
    <row r="771" spans="1:22" s="14" customFormat="1" ht="56.25" customHeight="1" x14ac:dyDescent="0.15">
      <c r="A771" s="143"/>
      <c r="B771" s="143"/>
      <c r="C771" s="144"/>
      <c r="D771" s="144"/>
      <c r="E771" s="143"/>
      <c r="F771" s="145"/>
      <c r="G771" s="145"/>
      <c r="H771" s="146"/>
      <c r="I771" s="146"/>
      <c r="J771" s="146"/>
      <c r="K771" s="145"/>
      <c r="L771" s="146"/>
      <c r="M771" s="146"/>
      <c r="N771" s="146"/>
      <c r="O771" s="146"/>
      <c r="P771" s="146"/>
      <c r="Q771" s="149"/>
      <c r="R771" s="81" t="s">
        <v>73</v>
      </c>
      <c r="S771" s="147"/>
      <c r="T771" s="146"/>
      <c r="U771" s="146"/>
      <c r="V771" s="148"/>
    </row>
    <row r="772" spans="1:22" s="14" customFormat="1" ht="39" customHeight="1" x14ac:dyDescent="0.15">
      <c r="A772" s="143"/>
      <c r="B772" s="143"/>
      <c r="C772" s="144"/>
      <c r="D772" s="144"/>
      <c r="E772" s="143"/>
      <c r="F772" s="145"/>
      <c r="G772" s="145"/>
      <c r="H772" s="146"/>
      <c r="I772" s="146"/>
      <c r="J772" s="146"/>
      <c r="K772" s="145"/>
      <c r="L772" s="146"/>
      <c r="M772" s="146"/>
      <c r="N772" s="146"/>
      <c r="O772" s="146"/>
      <c r="P772" s="146"/>
      <c r="Q772" s="149"/>
      <c r="R772" s="81" t="s">
        <v>74</v>
      </c>
      <c r="S772" s="147"/>
      <c r="T772" s="146"/>
      <c r="U772" s="146"/>
      <c r="V772" s="148"/>
    </row>
    <row r="773" spans="1:22" s="14" customFormat="1" ht="40.5" customHeight="1" x14ac:dyDescent="0.15">
      <c r="A773" s="143"/>
      <c r="B773" s="143"/>
      <c r="C773" s="144"/>
      <c r="D773" s="144"/>
      <c r="E773" s="143"/>
      <c r="F773" s="145"/>
      <c r="G773" s="145"/>
      <c r="H773" s="146"/>
      <c r="I773" s="146"/>
      <c r="J773" s="146"/>
      <c r="K773" s="145"/>
      <c r="L773" s="146"/>
      <c r="M773" s="146"/>
      <c r="N773" s="146"/>
      <c r="O773" s="146"/>
      <c r="P773" s="146"/>
      <c r="Q773" s="149"/>
      <c r="R773" s="81" t="s">
        <v>75</v>
      </c>
      <c r="S773" s="147"/>
      <c r="T773" s="146"/>
      <c r="U773" s="146"/>
      <c r="V773" s="148"/>
    </row>
    <row r="774" spans="1:22" s="14" customFormat="1" ht="38.25" customHeight="1" x14ac:dyDescent="0.15">
      <c r="A774" s="143"/>
      <c r="B774" s="143"/>
      <c r="C774" s="144"/>
      <c r="D774" s="144"/>
      <c r="E774" s="143"/>
      <c r="F774" s="145"/>
      <c r="G774" s="145"/>
      <c r="H774" s="146"/>
      <c r="I774" s="146"/>
      <c r="J774" s="146"/>
      <c r="K774" s="145"/>
      <c r="L774" s="146"/>
      <c r="M774" s="146"/>
      <c r="N774" s="146"/>
      <c r="O774" s="146"/>
      <c r="P774" s="146"/>
      <c r="Q774" s="149"/>
      <c r="R774" s="81" t="s">
        <v>76</v>
      </c>
      <c r="S774" s="147"/>
      <c r="T774" s="146"/>
      <c r="U774" s="146"/>
      <c r="V774" s="148"/>
    </row>
    <row r="775" spans="1:22" s="14" customFormat="1" ht="45.75" customHeight="1" x14ac:dyDescent="0.15">
      <c r="A775" s="116">
        <v>64</v>
      </c>
      <c r="B775" s="116" t="s">
        <v>1043</v>
      </c>
      <c r="C775" s="117">
        <v>1969</v>
      </c>
      <c r="D775" s="117"/>
      <c r="E775" s="116" t="s">
        <v>97</v>
      </c>
      <c r="F775" s="118">
        <v>5</v>
      </c>
      <c r="G775" s="118">
        <v>4</v>
      </c>
      <c r="H775" s="119">
        <v>5077</v>
      </c>
      <c r="I775" s="119">
        <v>3352.3</v>
      </c>
      <c r="J775" s="119">
        <v>3036.41</v>
      </c>
      <c r="K775" s="118">
        <v>172</v>
      </c>
      <c r="L775" s="119">
        <v>1124773.6599999999</v>
      </c>
      <c r="M775" s="119">
        <v>0</v>
      </c>
      <c r="N775" s="119">
        <v>0</v>
      </c>
      <c r="O775" s="119">
        <v>0</v>
      </c>
      <c r="P775" s="119">
        <v>1124773.6599999999</v>
      </c>
      <c r="Q775" s="119">
        <v>0</v>
      </c>
      <c r="R775" s="81" t="s">
        <v>74</v>
      </c>
      <c r="S775" s="120">
        <v>1</v>
      </c>
      <c r="T775" s="119">
        <v>335.52</v>
      </c>
      <c r="U775" s="119">
        <v>335.52</v>
      </c>
      <c r="V775" s="121">
        <v>46387</v>
      </c>
    </row>
    <row r="776" spans="1:22" s="14" customFormat="1" ht="39" customHeight="1" x14ac:dyDescent="0.15">
      <c r="A776" s="143">
        <v>65</v>
      </c>
      <c r="B776" s="143" t="s">
        <v>202</v>
      </c>
      <c r="C776" s="144">
        <v>1956</v>
      </c>
      <c r="D776" s="144"/>
      <c r="E776" s="143" t="s">
        <v>111</v>
      </c>
      <c r="F776" s="145">
        <v>5</v>
      </c>
      <c r="G776" s="145">
        <v>4</v>
      </c>
      <c r="H776" s="146">
        <v>4380.1000000000004</v>
      </c>
      <c r="I776" s="146">
        <v>3899.9</v>
      </c>
      <c r="J776" s="146">
        <v>3469.7</v>
      </c>
      <c r="K776" s="145">
        <v>102</v>
      </c>
      <c r="L776" s="146">
        <f>M776+N776+O776+P776+Q776</f>
        <v>27672875.079999998</v>
      </c>
      <c r="M776" s="146">
        <v>0</v>
      </c>
      <c r="N776" s="146">
        <v>0</v>
      </c>
      <c r="O776" s="146">
        <v>0</v>
      </c>
      <c r="P776" s="146">
        <v>27672875.079999998</v>
      </c>
      <c r="Q776" s="149">
        <v>0</v>
      </c>
      <c r="R776" s="81" t="s">
        <v>62</v>
      </c>
      <c r="S776" s="147">
        <v>12</v>
      </c>
      <c r="T776" s="146">
        <f>L776/I776</f>
        <v>7095.7909382291846</v>
      </c>
      <c r="U776" s="146">
        <f>T776</f>
        <v>7095.7909382291846</v>
      </c>
      <c r="V776" s="148">
        <v>46387</v>
      </c>
    </row>
    <row r="777" spans="1:22" s="14" customFormat="1" ht="49.5" customHeight="1" x14ac:dyDescent="0.15">
      <c r="A777" s="143"/>
      <c r="B777" s="143"/>
      <c r="C777" s="144"/>
      <c r="D777" s="144"/>
      <c r="E777" s="143"/>
      <c r="F777" s="145"/>
      <c r="G777" s="145"/>
      <c r="H777" s="146"/>
      <c r="I777" s="146"/>
      <c r="J777" s="146"/>
      <c r="K777" s="145"/>
      <c r="L777" s="146"/>
      <c r="M777" s="146"/>
      <c r="N777" s="146"/>
      <c r="O777" s="146"/>
      <c r="P777" s="146"/>
      <c r="Q777" s="149"/>
      <c r="R777" s="81" t="s">
        <v>63</v>
      </c>
      <c r="S777" s="147"/>
      <c r="T777" s="146"/>
      <c r="U777" s="146"/>
      <c r="V777" s="148"/>
    </row>
    <row r="778" spans="1:22" s="14" customFormat="1" ht="53.25" customHeight="1" x14ac:dyDescent="0.15">
      <c r="A778" s="143"/>
      <c r="B778" s="143"/>
      <c r="C778" s="144"/>
      <c r="D778" s="144"/>
      <c r="E778" s="143"/>
      <c r="F778" s="145"/>
      <c r="G778" s="145"/>
      <c r="H778" s="146"/>
      <c r="I778" s="146"/>
      <c r="J778" s="146"/>
      <c r="K778" s="145"/>
      <c r="L778" s="146"/>
      <c r="M778" s="146"/>
      <c r="N778" s="146"/>
      <c r="O778" s="146"/>
      <c r="P778" s="146"/>
      <c r="Q778" s="149"/>
      <c r="R778" s="81" t="s">
        <v>64</v>
      </c>
      <c r="S778" s="147"/>
      <c r="T778" s="146"/>
      <c r="U778" s="146"/>
      <c r="V778" s="148"/>
    </row>
    <row r="779" spans="1:22" s="14" customFormat="1" ht="38.25" customHeight="1" x14ac:dyDescent="0.15">
      <c r="A779" s="143"/>
      <c r="B779" s="143"/>
      <c r="C779" s="144"/>
      <c r="D779" s="144"/>
      <c r="E779" s="143"/>
      <c r="F779" s="145"/>
      <c r="G779" s="145"/>
      <c r="H779" s="146"/>
      <c r="I779" s="146"/>
      <c r="J779" s="146"/>
      <c r="K779" s="145"/>
      <c r="L779" s="146"/>
      <c r="M779" s="146"/>
      <c r="N779" s="146"/>
      <c r="O779" s="146"/>
      <c r="P779" s="146"/>
      <c r="Q779" s="149"/>
      <c r="R779" s="81" t="s">
        <v>65</v>
      </c>
      <c r="S779" s="147"/>
      <c r="T779" s="146"/>
      <c r="U779" s="146"/>
      <c r="V779" s="148"/>
    </row>
    <row r="780" spans="1:22" s="14" customFormat="1" ht="49.5" customHeight="1" x14ac:dyDescent="0.15">
      <c r="A780" s="143"/>
      <c r="B780" s="143"/>
      <c r="C780" s="144"/>
      <c r="D780" s="144"/>
      <c r="E780" s="143"/>
      <c r="F780" s="145"/>
      <c r="G780" s="145"/>
      <c r="H780" s="146"/>
      <c r="I780" s="146"/>
      <c r="J780" s="146"/>
      <c r="K780" s="145"/>
      <c r="L780" s="146"/>
      <c r="M780" s="146"/>
      <c r="N780" s="146"/>
      <c r="O780" s="146"/>
      <c r="P780" s="146"/>
      <c r="Q780" s="149"/>
      <c r="R780" s="81" t="s">
        <v>66</v>
      </c>
      <c r="S780" s="147"/>
      <c r="T780" s="146"/>
      <c r="U780" s="146"/>
      <c r="V780" s="148"/>
    </row>
    <row r="781" spans="1:22" s="14" customFormat="1" ht="49.5" customHeight="1" x14ac:dyDescent="0.15">
      <c r="A781" s="143"/>
      <c r="B781" s="143"/>
      <c r="C781" s="144"/>
      <c r="D781" s="144"/>
      <c r="E781" s="143"/>
      <c r="F781" s="145"/>
      <c r="G781" s="145"/>
      <c r="H781" s="146"/>
      <c r="I781" s="146"/>
      <c r="J781" s="146"/>
      <c r="K781" s="145"/>
      <c r="L781" s="146"/>
      <c r="M781" s="146"/>
      <c r="N781" s="146"/>
      <c r="O781" s="146"/>
      <c r="P781" s="146"/>
      <c r="Q781" s="149"/>
      <c r="R781" s="81" t="s">
        <v>67</v>
      </c>
      <c r="S781" s="147"/>
      <c r="T781" s="146"/>
      <c r="U781" s="146"/>
      <c r="V781" s="148"/>
    </row>
    <row r="782" spans="1:22" s="14" customFormat="1" ht="35.25" customHeight="1" x14ac:dyDescent="0.15">
      <c r="A782" s="143"/>
      <c r="B782" s="143"/>
      <c r="C782" s="144"/>
      <c r="D782" s="144"/>
      <c r="E782" s="143"/>
      <c r="F782" s="145"/>
      <c r="G782" s="145"/>
      <c r="H782" s="146"/>
      <c r="I782" s="146"/>
      <c r="J782" s="146"/>
      <c r="K782" s="145"/>
      <c r="L782" s="146"/>
      <c r="M782" s="146"/>
      <c r="N782" s="146"/>
      <c r="O782" s="146"/>
      <c r="P782" s="146"/>
      <c r="Q782" s="149"/>
      <c r="R782" s="81" t="s">
        <v>68</v>
      </c>
      <c r="S782" s="147"/>
      <c r="T782" s="146"/>
      <c r="U782" s="146"/>
      <c r="V782" s="148"/>
    </row>
    <row r="783" spans="1:22" s="14" customFormat="1" ht="49.5" customHeight="1" x14ac:dyDescent="0.15">
      <c r="A783" s="143"/>
      <c r="B783" s="143"/>
      <c r="C783" s="144"/>
      <c r="D783" s="144"/>
      <c r="E783" s="143"/>
      <c r="F783" s="145"/>
      <c r="G783" s="145"/>
      <c r="H783" s="146"/>
      <c r="I783" s="146"/>
      <c r="J783" s="146"/>
      <c r="K783" s="145"/>
      <c r="L783" s="146"/>
      <c r="M783" s="146"/>
      <c r="N783" s="146"/>
      <c r="O783" s="146"/>
      <c r="P783" s="146"/>
      <c r="Q783" s="149"/>
      <c r="R783" s="81" t="s">
        <v>69</v>
      </c>
      <c r="S783" s="147"/>
      <c r="T783" s="146"/>
      <c r="U783" s="146"/>
      <c r="V783" s="148"/>
    </row>
    <row r="784" spans="1:22" s="14" customFormat="1" ht="49.5" customHeight="1" x14ac:dyDescent="0.15">
      <c r="A784" s="143"/>
      <c r="B784" s="143"/>
      <c r="C784" s="144"/>
      <c r="D784" s="144"/>
      <c r="E784" s="143"/>
      <c r="F784" s="145"/>
      <c r="G784" s="145"/>
      <c r="H784" s="146"/>
      <c r="I784" s="146"/>
      <c r="J784" s="146"/>
      <c r="K784" s="145"/>
      <c r="L784" s="146"/>
      <c r="M784" s="146"/>
      <c r="N784" s="146"/>
      <c r="O784" s="146"/>
      <c r="P784" s="146"/>
      <c r="Q784" s="149"/>
      <c r="R784" s="81" t="s">
        <v>70</v>
      </c>
      <c r="S784" s="147"/>
      <c r="T784" s="146"/>
      <c r="U784" s="146"/>
      <c r="V784" s="148"/>
    </row>
    <row r="785" spans="1:22" s="14" customFormat="1" ht="32.25" customHeight="1" x14ac:dyDescent="0.15">
      <c r="A785" s="143"/>
      <c r="B785" s="143"/>
      <c r="C785" s="144"/>
      <c r="D785" s="144"/>
      <c r="E785" s="143"/>
      <c r="F785" s="145"/>
      <c r="G785" s="145"/>
      <c r="H785" s="146"/>
      <c r="I785" s="146"/>
      <c r="J785" s="146"/>
      <c r="K785" s="145"/>
      <c r="L785" s="146"/>
      <c r="M785" s="146"/>
      <c r="N785" s="146"/>
      <c r="O785" s="146"/>
      <c r="P785" s="146"/>
      <c r="Q785" s="149"/>
      <c r="R785" s="81" t="s">
        <v>71</v>
      </c>
      <c r="S785" s="147"/>
      <c r="T785" s="146"/>
      <c r="U785" s="146"/>
      <c r="V785" s="148"/>
    </row>
    <row r="786" spans="1:22" s="14" customFormat="1" ht="57" customHeight="1" x14ac:dyDescent="0.15">
      <c r="A786" s="143"/>
      <c r="B786" s="143"/>
      <c r="C786" s="144"/>
      <c r="D786" s="144"/>
      <c r="E786" s="143"/>
      <c r="F786" s="145"/>
      <c r="G786" s="145"/>
      <c r="H786" s="146"/>
      <c r="I786" s="146"/>
      <c r="J786" s="146"/>
      <c r="K786" s="145"/>
      <c r="L786" s="146"/>
      <c r="M786" s="146"/>
      <c r="N786" s="146"/>
      <c r="O786" s="146"/>
      <c r="P786" s="146"/>
      <c r="Q786" s="149"/>
      <c r="R786" s="81" t="s">
        <v>72</v>
      </c>
      <c r="S786" s="147"/>
      <c r="T786" s="146"/>
      <c r="U786" s="146"/>
      <c r="V786" s="148"/>
    </row>
    <row r="787" spans="1:22" s="14" customFormat="1" ht="48" customHeight="1" x14ac:dyDescent="0.15">
      <c r="A787" s="143"/>
      <c r="B787" s="143"/>
      <c r="C787" s="144"/>
      <c r="D787" s="144"/>
      <c r="E787" s="143"/>
      <c r="F787" s="145"/>
      <c r="G787" s="145"/>
      <c r="H787" s="146"/>
      <c r="I787" s="146"/>
      <c r="J787" s="146"/>
      <c r="K787" s="145"/>
      <c r="L787" s="146"/>
      <c r="M787" s="146"/>
      <c r="N787" s="146"/>
      <c r="O787" s="146"/>
      <c r="P787" s="146"/>
      <c r="Q787" s="149"/>
      <c r="R787" s="81" t="s">
        <v>73</v>
      </c>
      <c r="S787" s="147"/>
      <c r="T787" s="146"/>
      <c r="U787" s="146"/>
      <c r="V787" s="148"/>
    </row>
    <row r="788" spans="1:22" s="14" customFormat="1" ht="35.25" customHeight="1" x14ac:dyDescent="0.15">
      <c r="A788" s="143">
        <v>66</v>
      </c>
      <c r="B788" s="143" t="s">
        <v>1045</v>
      </c>
      <c r="C788" s="144">
        <v>1954</v>
      </c>
      <c r="D788" s="144">
        <v>2004</v>
      </c>
      <c r="E788" s="143" t="s">
        <v>111</v>
      </c>
      <c r="F788" s="145">
        <v>4</v>
      </c>
      <c r="G788" s="145">
        <v>4</v>
      </c>
      <c r="H788" s="146">
        <v>3594.5</v>
      </c>
      <c r="I788" s="146">
        <v>3346.8</v>
      </c>
      <c r="J788" s="146">
        <v>2624.49</v>
      </c>
      <c r="K788" s="145">
        <v>95</v>
      </c>
      <c r="L788" s="146">
        <f>M788+N788+O788+P788+Q788</f>
        <v>63432015.520000003</v>
      </c>
      <c r="M788" s="146">
        <v>0</v>
      </c>
      <c r="N788" s="146">
        <v>0</v>
      </c>
      <c r="O788" s="146">
        <v>0</v>
      </c>
      <c r="P788" s="146">
        <v>63432015.520000003</v>
      </c>
      <c r="Q788" s="146">
        <v>0</v>
      </c>
      <c r="R788" s="81" t="s">
        <v>74</v>
      </c>
      <c r="S788" s="147">
        <v>4</v>
      </c>
      <c r="T788" s="146">
        <f>L788/I788</f>
        <v>18953.034397035975</v>
      </c>
      <c r="U788" s="146">
        <f>T788</f>
        <v>18953.034397035975</v>
      </c>
      <c r="V788" s="148">
        <v>46387</v>
      </c>
    </row>
    <row r="789" spans="1:22" s="14" customFormat="1" ht="34.5" customHeight="1" x14ac:dyDescent="0.15">
      <c r="A789" s="143"/>
      <c r="B789" s="143"/>
      <c r="C789" s="144"/>
      <c r="D789" s="144"/>
      <c r="E789" s="143"/>
      <c r="F789" s="145"/>
      <c r="G789" s="145"/>
      <c r="H789" s="146"/>
      <c r="I789" s="146"/>
      <c r="J789" s="146"/>
      <c r="K789" s="145"/>
      <c r="L789" s="146"/>
      <c r="M789" s="146"/>
      <c r="N789" s="146"/>
      <c r="O789" s="146"/>
      <c r="P789" s="146"/>
      <c r="Q789" s="146"/>
      <c r="R789" s="81" t="s">
        <v>76</v>
      </c>
      <c r="S789" s="147"/>
      <c r="T789" s="146"/>
      <c r="U789" s="146"/>
      <c r="V789" s="148"/>
    </row>
    <row r="790" spans="1:22" s="14" customFormat="1" ht="33" customHeight="1" x14ac:dyDescent="0.15">
      <c r="A790" s="143"/>
      <c r="B790" s="143"/>
      <c r="C790" s="144"/>
      <c r="D790" s="144"/>
      <c r="E790" s="143"/>
      <c r="F790" s="145"/>
      <c r="G790" s="145"/>
      <c r="H790" s="146"/>
      <c r="I790" s="146"/>
      <c r="J790" s="146"/>
      <c r="K790" s="145"/>
      <c r="L790" s="146"/>
      <c r="M790" s="146"/>
      <c r="N790" s="146"/>
      <c r="O790" s="146"/>
      <c r="P790" s="146"/>
      <c r="Q790" s="146"/>
      <c r="R790" s="81" t="s">
        <v>105</v>
      </c>
      <c r="S790" s="147"/>
      <c r="T790" s="146"/>
      <c r="U790" s="146"/>
      <c r="V790" s="148"/>
    </row>
    <row r="791" spans="1:22" s="14" customFormat="1" ht="40.5" customHeight="1" x14ac:dyDescent="0.15">
      <c r="A791" s="143"/>
      <c r="B791" s="143"/>
      <c r="C791" s="144"/>
      <c r="D791" s="144"/>
      <c r="E791" s="143"/>
      <c r="F791" s="145"/>
      <c r="G791" s="145"/>
      <c r="H791" s="146"/>
      <c r="I791" s="146"/>
      <c r="J791" s="146"/>
      <c r="K791" s="145"/>
      <c r="L791" s="146"/>
      <c r="M791" s="146"/>
      <c r="N791" s="146"/>
      <c r="O791" s="146"/>
      <c r="P791" s="146"/>
      <c r="Q791" s="146"/>
      <c r="R791" s="81" t="s">
        <v>107</v>
      </c>
      <c r="S791" s="147"/>
      <c r="T791" s="146"/>
      <c r="U791" s="146"/>
      <c r="V791" s="148"/>
    </row>
    <row r="792" spans="1:22" s="14" customFormat="1" ht="32.25" customHeight="1" x14ac:dyDescent="0.15">
      <c r="A792" s="143">
        <v>67</v>
      </c>
      <c r="B792" s="143" t="s">
        <v>1046</v>
      </c>
      <c r="C792" s="144">
        <v>1961</v>
      </c>
      <c r="D792" s="144"/>
      <c r="E792" s="143" t="s">
        <v>111</v>
      </c>
      <c r="F792" s="145">
        <v>3</v>
      </c>
      <c r="G792" s="145">
        <v>2</v>
      </c>
      <c r="H792" s="146">
        <v>1059.7</v>
      </c>
      <c r="I792" s="146">
        <v>970.9</v>
      </c>
      <c r="J792" s="146">
        <v>887.65</v>
      </c>
      <c r="K792" s="145">
        <v>60</v>
      </c>
      <c r="L792" s="146">
        <v>6244115.7000000002</v>
      </c>
      <c r="M792" s="146">
        <v>0</v>
      </c>
      <c r="N792" s="146">
        <v>0</v>
      </c>
      <c r="O792" s="146">
        <v>0</v>
      </c>
      <c r="P792" s="146">
        <v>6244115.7000000002</v>
      </c>
      <c r="Q792" s="146">
        <v>0</v>
      </c>
      <c r="R792" s="81" t="s">
        <v>74</v>
      </c>
      <c r="S792" s="147">
        <v>2</v>
      </c>
      <c r="T792" s="146">
        <v>6431.27</v>
      </c>
      <c r="U792" s="146">
        <v>6431.27</v>
      </c>
      <c r="V792" s="148">
        <v>46387</v>
      </c>
    </row>
    <row r="793" spans="1:22" s="14" customFormat="1" ht="33" customHeight="1" x14ac:dyDescent="0.15">
      <c r="A793" s="143"/>
      <c r="B793" s="143"/>
      <c r="C793" s="144"/>
      <c r="D793" s="144"/>
      <c r="E793" s="143"/>
      <c r="F793" s="145"/>
      <c r="G793" s="145"/>
      <c r="H793" s="146"/>
      <c r="I793" s="146"/>
      <c r="J793" s="146"/>
      <c r="K793" s="145"/>
      <c r="L793" s="146"/>
      <c r="M793" s="146"/>
      <c r="N793" s="146"/>
      <c r="O793" s="146"/>
      <c r="P793" s="146"/>
      <c r="Q793" s="146"/>
      <c r="R793" s="81" t="s">
        <v>76</v>
      </c>
      <c r="S793" s="147"/>
      <c r="T793" s="146"/>
      <c r="U793" s="146"/>
      <c r="V793" s="148"/>
    </row>
    <row r="794" spans="1:22" s="14" customFormat="1" ht="39" customHeight="1" x14ac:dyDescent="0.15">
      <c r="A794" s="143">
        <v>68</v>
      </c>
      <c r="B794" s="143" t="s">
        <v>204</v>
      </c>
      <c r="C794" s="144">
        <v>1987</v>
      </c>
      <c r="D794" s="144">
        <v>1987</v>
      </c>
      <c r="E794" s="143" t="s">
        <v>97</v>
      </c>
      <c r="F794" s="145">
        <v>9</v>
      </c>
      <c r="G794" s="145">
        <v>6</v>
      </c>
      <c r="H794" s="146">
        <v>11244.6</v>
      </c>
      <c r="I794" s="146">
        <v>11244.6</v>
      </c>
      <c r="J794" s="146">
        <v>10632.63</v>
      </c>
      <c r="K794" s="145">
        <v>628</v>
      </c>
      <c r="L794" s="146">
        <f>M794+N794+O794+P794+Q794</f>
        <v>70846224.959999993</v>
      </c>
      <c r="M794" s="146">
        <v>0</v>
      </c>
      <c r="N794" s="146">
        <v>0</v>
      </c>
      <c r="O794" s="146">
        <v>0</v>
      </c>
      <c r="P794" s="146">
        <v>70846224.959999993</v>
      </c>
      <c r="Q794" s="149">
        <v>0</v>
      </c>
      <c r="R794" s="81" t="s">
        <v>62</v>
      </c>
      <c r="S794" s="147">
        <v>15</v>
      </c>
      <c r="T794" s="146">
        <f>L794/I794</f>
        <v>6300.4664425590945</v>
      </c>
      <c r="U794" s="146">
        <f>T794</f>
        <v>6300.4664425590945</v>
      </c>
      <c r="V794" s="148">
        <v>46387</v>
      </c>
    </row>
    <row r="795" spans="1:22" s="14" customFormat="1" ht="55.5" customHeight="1" x14ac:dyDescent="0.15">
      <c r="A795" s="143"/>
      <c r="B795" s="143"/>
      <c r="C795" s="144"/>
      <c r="D795" s="144"/>
      <c r="E795" s="143"/>
      <c r="F795" s="145"/>
      <c r="G795" s="145"/>
      <c r="H795" s="146"/>
      <c r="I795" s="146"/>
      <c r="J795" s="146"/>
      <c r="K795" s="145"/>
      <c r="L795" s="146"/>
      <c r="M795" s="146"/>
      <c r="N795" s="146"/>
      <c r="O795" s="146"/>
      <c r="P795" s="146"/>
      <c r="Q795" s="149"/>
      <c r="R795" s="81" t="s">
        <v>63</v>
      </c>
      <c r="S795" s="147"/>
      <c r="T795" s="146"/>
      <c r="U795" s="146"/>
      <c r="V795" s="148"/>
    </row>
    <row r="796" spans="1:22" s="14" customFormat="1" ht="56.25" customHeight="1" x14ac:dyDescent="0.15">
      <c r="A796" s="143"/>
      <c r="B796" s="143"/>
      <c r="C796" s="144"/>
      <c r="D796" s="144"/>
      <c r="E796" s="143"/>
      <c r="F796" s="145"/>
      <c r="G796" s="145"/>
      <c r="H796" s="146"/>
      <c r="I796" s="146"/>
      <c r="J796" s="146"/>
      <c r="K796" s="145"/>
      <c r="L796" s="146"/>
      <c r="M796" s="146"/>
      <c r="N796" s="146"/>
      <c r="O796" s="146"/>
      <c r="P796" s="146"/>
      <c r="Q796" s="149"/>
      <c r="R796" s="81" t="s">
        <v>64</v>
      </c>
      <c r="S796" s="147"/>
      <c r="T796" s="146"/>
      <c r="U796" s="146"/>
      <c r="V796" s="148"/>
    </row>
    <row r="797" spans="1:22" s="14" customFormat="1" ht="40.5" customHeight="1" x14ac:dyDescent="0.15">
      <c r="A797" s="143"/>
      <c r="B797" s="143"/>
      <c r="C797" s="144"/>
      <c r="D797" s="144"/>
      <c r="E797" s="143"/>
      <c r="F797" s="145"/>
      <c r="G797" s="145"/>
      <c r="H797" s="146"/>
      <c r="I797" s="146"/>
      <c r="J797" s="146"/>
      <c r="K797" s="145"/>
      <c r="L797" s="146"/>
      <c r="M797" s="146"/>
      <c r="N797" s="146"/>
      <c r="O797" s="146"/>
      <c r="P797" s="146"/>
      <c r="Q797" s="149"/>
      <c r="R797" s="81" t="s">
        <v>65</v>
      </c>
      <c r="S797" s="147"/>
      <c r="T797" s="146"/>
      <c r="U797" s="146"/>
      <c r="V797" s="148"/>
    </row>
    <row r="798" spans="1:22" s="14" customFormat="1" ht="51.75" customHeight="1" x14ac:dyDescent="0.15">
      <c r="A798" s="143"/>
      <c r="B798" s="143"/>
      <c r="C798" s="144"/>
      <c r="D798" s="144"/>
      <c r="E798" s="143"/>
      <c r="F798" s="145"/>
      <c r="G798" s="145"/>
      <c r="H798" s="146"/>
      <c r="I798" s="146"/>
      <c r="J798" s="146"/>
      <c r="K798" s="145"/>
      <c r="L798" s="146"/>
      <c r="M798" s="146"/>
      <c r="N798" s="146"/>
      <c r="O798" s="146"/>
      <c r="P798" s="146"/>
      <c r="Q798" s="149"/>
      <c r="R798" s="81" t="s">
        <v>66</v>
      </c>
      <c r="S798" s="147"/>
      <c r="T798" s="146"/>
      <c r="U798" s="146"/>
      <c r="V798" s="148"/>
    </row>
    <row r="799" spans="1:22" s="14" customFormat="1" ht="55.5" customHeight="1" x14ac:dyDescent="0.15">
      <c r="A799" s="143"/>
      <c r="B799" s="143"/>
      <c r="C799" s="144"/>
      <c r="D799" s="144"/>
      <c r="E799" s="143"/>
      <c r="F799" s="145"/>
      <c r="G799" s="145"/>
      <c r="H799" s="146"/>
      <c r="I799" s="146"/>
      <c r="J799" s="146"/>
      <c r="K799" s="145"/>
      <c r="L799" s="146"/>
      <c r="M799" s="146"/>
      <c r="N799" s="146"/>
      <c r="O799" s="146"/>
      <c r="P799" s="146"/>
      <c r="Q799" s="149"/>
      <c r="R799" s="81" t="s">
        <v>67</v>
      </c>
      <c r="S799" s="147"/>
      <c r="T799" s="146"/>
      <c r="U799" s="146"/>
      <c r="V799" s="148"/>
    </row>
    <row r="800" spans="1:22" s="14" customFormat="1" ht="42" customHeight="1" x14ac:dyDescent="0.15">
      <c r="A800" s="143"/>
      <c r="B800" s="143"/>
      <c r="C800" s="144"/>
      <c r="D800" s="144"/>
      <c r="E800" s="143"/>
      <c r="F800" s="145"/>
      <c r="G800" s="145"/>
      <c r="H800" s="146"/>
      <c r="I800" s="146"/>
      <c r="J800" s="146"/>
      <c r="K800" s="145"/>
      <c r="L800" s="146"/>
      <c r="M800" s="146"/>
      <c r="N800" s="146"/>
      <c r="O800" s="146"/>
      <c r="P800" s="146"/>
      <c r="Q800" s="149"/>
      <c r="R800" s="81" t="s">
        <v>68</v>
      </c>
      <c r="S800" s="147"/>
      <c r="T800" s="146"/>
      <c r="U800" s="146"/>
      <c r="V800" s="148"/>
    </row>
    <row r="801" spans="1:22" s="14" customFormat="1" ht="57" customHeight="1" x14ac:dyDescent="0.15">
      <c r="A801" s="143"/>
      <c r="B801" s="143"/>
      <c r="C801" s="144"/>
      <c r="D801" s="144"/>
      <c r="E801" s="143"/>
      <c r="F801" s="145"/>
      <c r="G801" s="145"/>
      <c r="H801" s="146"/>
      <c r="I801" s="146"/>
      <c r="J801" s="146"/>
      <c r="K801" s="145"/>
      <c r="L801" s="146"/>
      <c r="M801" s="146"/>
      <c r="N801" s="146"/>
      <c r="O801" s="146"/>
      <c r="P801" s="146"/>
      <c r="Q801" s="149"/>
      <c r="R801" s="81" t="s">
        <v>69</v>
      </c>
      <c r="S801" s="147"/>
      <c r="T801" s="146"/>
      <c r="U801" s="146"/>
      <c r="V801" s="148"/>
    </row>
    <row r="802" spans="1:22" s="14" customFormat="1" ht="49.5" customHeight="1" x14ac:dyDescent="0.15">
      <c r="A802" s="143"/>
      <c r="B802" s="143"/>
      <c r="C802" s="144"/>
      <c r="D802" s="144"/>
      <c r="E802" s="143"/>
      <c r="F802" s="145"/>
      <c r="G802" s="145"/>
      <c r="H802" s="146"/>
      <c r="I802" s="146"/>
      <c r="J802" s="146"/>
      <c r="K802" s="145"/>
      <c r="L802" s="146"/>
      <c r="M802" s="146"/>
      <c r="N802" s="146"/>
      <c r="O802" s="146"/>
      <c r="P802" s="146"/>
      <c r="Q802" s="149"/>
      <c r="R802" s="81" t="s">
        <v>70</v>
      </c>
      <c r="S802" s="147"/>
      <c r="T802" s="146"/>
      <c r="U802" s="146"/>
      <c r="V802" s="148"/>
    </row>
    <row r="803" spans="1:22" s="14" customFormat="1" ht="42.75" customHeight="1" x14ac:dyDescent="0.15">
      <c r="A803" s="143"/>
      <c r="B803" s="143"/>
      <c r="C803" s="144"/>
      <c r="D803" s="144"/>
      <c r="E803" s="143"/>
      <c r="F803" s="145"/>
      <c r="G803" s="145"/>
      <c r="H803" s="146"/>
      <c r="I803" s="146"/>
      <c r="J803" s="146"/>
      <c r="K803" s="145"/>
      <c r="L803" s="146"/>
      <c r="M803" s="146"/>
      <c r="N803" s="146"/>
      <c r="O803" s="146"/>
      <c r="P803" s="146"/>
      <c r="Q803" s="149"/>
      <c r="R803" s="81" t="s">
        <v>71</v>
      </c>
      <c r="S803" s="147"/>
      <c r="T803" s="146"/>
      <c r="U803" s="146"/>
      <c r="V803" s="148"/>
    </row>
    <row r="804" spans="1:22" s="14" customFormat="1" ht="48" customHeight="1" x14ac:dyDescent="0.15">
      <c r="A804" s="143"/>
      <c r="B804" s="143"/>
      <c r="C804" s="144"/>
      <c r="D804" s="144"/>
      <c r="E804" s="143"/>
      <c r="F804" s="145"/>
      <c r="G804" s="145"/>
      <c r="H804" s="146"/>
      <c r="I804" s="146"/>
      <c r="J804" s="146"/>
      <c r="K804" s="145"/>
      <c r="L804" s="146"/>
      <c r="M804" s="146"/>
      <c r="N804" s="146"/>
      <c r="O804" s="146"/>
      <c r="P804" s="146"/>
      <c r="Q804" s="149"/>
      <c r="R804" s="81" t="s">
        <v>72</v>
      </c>
      <c r="S804" s="147"/>
      <c r="T804" s="146"/>
      <c r="U804" s="146"/>
      <c r="V804" s="148"/>
    </row>
    <row r="805" spans="1:22" s="14" customFormat="1" ht="50.25" customHeight="1" x14ac:dyDescent="0.15">
      <c r="A805" s="143"/>
      <c r="B805" s="143"/>
      <c r="C805" s="144"/>
      <c r="D805" s="144"/>
      <c r="E805" s="143"/>
      <c r="F805" s="145"/>
      <c r="G805" s="145"/>
      <c r="H805" s="146"/>
      <c r="I805" s="146"/>
      <c r="J805" s="146"/>
      <c r="K805" s="145"/>
      <c r="L805" s="146"/>
      <c r="M805" s="146"/>
      <c r="N805" s="146"/>
      <c r="O805" s="146"/>
      <c r="P805" s="146"/>
      <c r="Q805" s="149"/>
      <c r="R805" s="81" t="s">
        <v>73</v>
      </c>
      <c r="S805" s="147"/>
      <c r="T805" s="146"/>
      <c r="U805" s="146"/>
      <c r="V805" s="148"/>
    </row>
    <row r="806" spans="1:22" s="14" customFormat="1" ht="21.75" customHeight="1" x14ac:dyDescent="0.15">
      <c r="A806" s="143"/>
      <c r="B806" s="143"/>
      <c r="C806" s="144"/>
      <c r="D806" s="144"/>
      <c r="E806" s="143"/>
      <c r="F806" s="145"/>
      <c r="G806" s="145"/>
      <c r="H806" s="146"/>
      <c r="I806" s="146"/>
      <c r="J806" s="146"/>
      <c r="K806" s="145"/>
      <c r="L806" s="146"/>
      <c r="M806" s="146"/>
      <c r="N806" s="146"/>
      <c r="O806" s="146"/>
      <c r="P806" s="146"/>
      <c r="Q806" s="149"/>
      <c r="R806" s="81" t="s">
        <v>74</v>
      </c>
      <c r="S806" s="147"/>
      <c r="T806" s="146"/>
      <c r="U806" s="146"/>
      <c r="V806" s="148"/>
    </row>
    <row r="807" spans="1:22" s="14" customFormat="1" ht="33.75" customHeight="1" x14ac:dyDescent="0.15">
      <c r="A807" s="143"/>
      <c r="B807" s="143"/>
      <c r="C807" s="144"/>
      <c r="D807" s="144"/>
      <c r="E807" s="143"/>
      <c r="F807" s="145"/>
      <c r="G807" s="145"/>
      <c r="H807" s="146"/>
      <c r="I807" s="146"/>
      <c r="J807" s="146"/>
      <c r="K807" s="145"/>
      <c r="L807" s="146"/>
      <c r="M807" s="146"/>
      <c r="N807" s="146"/>
      <c r="O807" s="146"/>
      <c r="P807" s="146"/>
      <c r="Q807" s="149"/>
      <c r="R807" s="81" t="s">
        <v>75</v>
      </c>
      <c r="S807" s="147"/>
      <c r="T807" s="146"/>
      <c r="U807" s="146"/>
      <c r="V807" s="148"/>
    </row>
    <row r="808" spans="1:22" s="14" customFormat="1" ht="35.25" customHeight="1" x14ac:dyDescent="0.15">
      <c r="A808" s="143"/>
      <c r="B808" s="143"/>
      <c r="C808" s="144"/>
      <c r="D808" s="144"/>
      <c r="E808" s="143"/>
      <c r="F808" s="145"/>
      <c r="G808" s="145"/>
      <c r="H808" s="146"/>
      <c r="I808" s="146"/>
      <c r="J808" s="146"/>
      <c r="K808" s="145"/>
      <c r="L808" s="146"/>
      <c r="M808" s="146"/>
      <c r="N808" s="146"/>
      <c r="O808" s="146"/>
      <c r="P808" s="146"/>
      <c r="Q808" s="149"/>
      <c r="R808" s="81" t="s">
        <v>76</v>
      </c>
      <c r="S808" s="147"/>
      <c r="T808" s="146"/>
      <c r="U808" s="146"/>
      <c r="V808" s="148"/>
    </row>
    <row r="809" spans="1:22" s="14" customFormat="1" ht="32.25" customHeight="1" x14ac:dyDescent="0.15">
      <c r="A809" s="143">
        <v>69</v>
      </c>
      <c r="B809" s="143" t="s">
        <v>205</v>
      </c>
      <c r="C809" s="144">
        <v>1989</v>
      </c>
      <c r="D809" s="144">
        <v>1989</v>
      </c>
      <c r="E809" s="143" t="s">
        <v>111</v>
      </c>
      <c r="F809" s="145">
        <v>9</v>
      </c>
      <c r="G809" s="145">
        <v>2</v>
      </c>
      <c r="H809" s="146">
        <v>5157.3</v>
      </c>
      <c r="I809" s="146">
        <v>4449.8999999999996</v>
      </c>
      <c r="J809" s="146">
        <v>3121.1</v>
      </c>
      <c r="K809" s="145">
        <v>166</v>
      </c>
      <c r="L809" s="146">
        <f>M809+N809+O809+P809+Q809</f>
        <v>28020957.600000001</v>
      </c>
      <c r="M809" s="146">
        <v>0</v>
      </c>
      <c r="N809" s="146">
        <v>0</v>
      </c>
      <c r="O809" s="146">
        <v>0</v>
      </c>
      <c r="P809" s="146">
        <v>28020957.600000001</v>
      </c>
      <c r="Q809" s="149">
        <v>0</v>
      </c>
      <c r="R809" s="81" t="s">
        <v>62</v>
      </c>
      <c r="S809" s="147">
        <v>15</v>
      </c>
      <c r="T809" s="146">
        <f>L809/I809</f>
        <v>6296.9859097957269</v>
      </c>
      <c r="U809" s="146">
        <f>T809</f>
        <v>6296.9859097957269</v>
      </c>
      <c r="V809" s="148">
        <v>46387</v>
      </c>
    </row>
    <row r="810" spans="1:22" s="14" customFormat="1" ht="55.5" customHeight="1" x14ac:dyDescent="0.15">
      <c r="A810" s="143"/>
      <c r="B810" s="143"/>
      <c r="C810" s="144"/>
      <c r="D810" s="144"/>
      <c r="E810" s="143"/>
      <c r="F810" s="145"/>
      <c r="G810" s="145"/>
      <c r="H810" s="146"/>
      <c r="I810" s="146"/>
      <c r="J810" s="146"/>
      <c r="K810" s="145"/>
      <c r="L810" s="146"/>
      <c r="M810" s="146"/>
      <c r="N810" s="146"/>
      <c r="O810" s="146"/>
      <c r="P810" s="146"/>
      <c r="Q810" s="149"/>
      <c r="R810" s="81" t="s">
        <v>63</v>
      </c>
      <c r="S810" s="147"/>
      <c r="T810" s="146"/>
      <c r="U810" s="146"/>
      <c r="V810" s="148"/>
    </row>
    <row r="811" spans="1:22" s="14" customFormat="1" ht="52.5" customHeight="1" x14ac:dyDescent="0.15">
      <c r="A811" s="143"/>
      <c r="B811" s="143"/>
      <c r="C811" s="144"/>
      <c r="D811" s="144"/>
      <c r="E811" s="143"/>
      <c r="F811" s="145"/>
      <c r="G811" s="145"/>
      <c r="H811" s="146"/>
      <c r="I811" s="146"/>
      <c r="J811" s="146"/>
      <c r="K811" s="145"/>
      <c r="L811" s="146"/>
      <c r="M811" s="146"/>
      <c r="N811" s="146"/>
      <c r="O811" s="146"/>
      <c r="P811" s="146"/>
      <c r="Q811" s="149"/>
      <c r="R811" s="81" t="s">
        <v>64</v>
      </c>
      <c r="S811" s="147"/>
      <c r="T811" s="146"/>
      <c r="U811" s="146"/>
      <c r="V811" s="148"/>
    </row>
    <row r="812" spans="1:22" s="14" customFormat="1" ht="41.25" customHeight="1" x14ac:dyDescent="0.15">
      <c r="A812" s="143"/>
      <c r="B812" s="143"/>
      <c r="C812" s="144"/>
      <c r="D812" s="144"/>
      <c r="E812" s="143"/>
      <c r="F812" s="145"/>
      <c r="G812" s="145"/>
      <c r="H812" s="146"/>
      <c r="I812" s="146"/>
      <c r="J812" s="146"/>
      <c r="K812" s="145"/>
      <c r="L812" s="146"/>
      <c r="M812" s="146"/>
      <c r="N812" s="146"/>
      <c r="O812" s="146"/>
      <c r="P812" s="146"/>
      <c r="Q812" s="149"/>
      <c r="R812" s="81" t="s">
        <v>65</v>
      </c>
      <c r="S812" s="147"/>
      <c r="T812" s="146"/>
      <c r="U812" s="146"/>
      <c r="V812" s="148"/>
    </row>
    <row r="813" spans="1:22" s="14" customFormat="1" ht="51.75" customHeight="1" x14ac:dyDescent="0.15">
      <c r="A813" s="143"/>
      <c r="B813" s="143"/>
      <c r="C813" s="144"/>
      <c r="D813" s="144"/>
      <c r="E813" s="143"/>
      <c r="F813" s="145"/>
      <c r="G813" s="145"/>
      <c r="H813" s="146"/>
      <c r="I813" s="146"/>
      <c r="J813" s="146"/>
      <c r="K813" s="145"/>
      <c r="L813" s="146"/>
      <c r="M813" s="146"/>
      <c r="N813" s="146"/>
      <c r="O813" s="146"/>
      <c r="P813" s="146"/>
      <c r="Q813" s="149"/>
      <c r="R813" s="81" t="s">
        <v>66</v>
      </c>
      <c r="S813" s="147"/>
      <c r="T813" s="146"/>
      <c r="U813" s="146"/>
      <c r="V813" s="148"/>
    </row>
    <row r="814" spans="1:22" s="14" customFormat="1" ht="49.5" customHeight="1" x14ac:dyDescent="0.15">
      <c r="A814" s="143"/>
      <c r="B814" s="143"/>
      <c r="C814" s="144"/>
      <c r="D814" s="144"/>
      <c r="E814" s="143"/>
      <c r="F814" s="145"/>
      <c r="G814" s="145"/>
      <c r="H814" s="146"/>
      <c r="I814" s="146"/>
      <c r="J814" s="146"/>
      <c r="K814" s="145"/>
      <c r="L814" s="146"/>
      <c r="M814" s="146"/>
      <c r="N814" s="146"/>
      <c r="O814" s="146"/>
      <c r="P814" s="146"/>
      <c r="Q814" s="149"/>
      <c r="R814" s="81" t="s">
        <v>67</v>
      </c>
      <c r="S814" s="147"/>
      <c r="T814" s="146"/>
      <c r="U814" s="146"/>
      <c r="V814" s="148"/>
    </row>
    <row r="815" spans="1:22" s="14" customFormat="1" ht="38.25" customHeight="1" x14ac:dyDescent="0.15">
      <c r="A815" s="143"/>
      <c r="B815" s="143"/>
      <c r="C815" s="144"/>
      <c r="D815" s="144"/>
      <c r="E815" s="143"/>
      <c r="F815" s="145"/>
      <c r="G815" s="145"/>
      <c r="H815" s="146"/>
      <c r="I815" s="146"/>
      <c r="J815" s="146"/>
      <c r="K815" s="145"/>
      <c r="L815" s="146"/>
      <c r="M815" s="146"/>
      <c r="N815" s="146"/>
      <c r="O815" s="146"/>
      <c r="P815" s="146"/>
      <c r="Q815" s="149"/>
      <c r="R815" s="81" t="s">
        <v>68</v>
      </c>
      <c r="S815" s="147"/>
      <c r="T815" s="146"/>
      <c r="U815" s="146"/>
      <c r="V815" s="148"/>
    </row>
    <row r="816" spans="1:22" s="14" customFormat="1" ht="48" customHeight="1" x14ac:dyDescent="0.15">
      <c r="A816" s="143"/>
      <c r="B816" s="143"/>
      <c r="C816" s="144"/>
      <c r="D816" s="144"/>
      <c r="E816" s="143"/>
      <c r="F816" s="145"/>
      <c r="G816" s="145"/>
      <c r="H816" s="146"/>
      <c r="I816" s="146"/>
      <c r="J816" s="146"/>
      <c r="K816" s="145"/>
      <c r="L816" s="146"/>
      <c r="M816" s="146"/>
      <c r="N816" s="146"/>
      <c r="O816" s="146"/>
      <c r="P816" s="146"/>
      <c r="Q816" s="149"/>
      <c r="R816" s="81" t="s">
        <v>69</v>
      </c>
      <c r="S816" s="147"/>
      <c r="T816" s="146"/>
      <c r="U816" s="146"/>
      <c r="V816" s="148"/>
    </row>
    <row r="817" spans="1:22" s="14" customFormat="1" ht="50.25" customHeight="1" x14ac:dyDescent="0.15">
      <c r="A817" s="143"/>
      <c r="B817" s="143"/>
      <c r="C817" s="144"/>
      <c r="D817" s="144"/>
      <c r="E817" s="143"/>
      <c r="F817" s="145"/>
      <c r="G817" s="145"/>
      <c r="H817" s="146"/>
      <c r="I817" s="146"/>
      <c r="J817" s="146"/>
      <c r="K817" s="145"/>
      <c r="L817" s="146"/>
      <c r="M817" s="146"/>
      <c r="N817" s="146"/>
      <c r="O817" s="146"/>
      <c r="P817" s="146"/>
      <c r="Q817" s="149"/>
      <c r="R817" s="81" t="s">
        <v>70</v>
      </c>
      <c r="S817" s="147"/>
      <c r="T817" s="146"/>
      <c r="U817" s="146"/>
      <c r="V817" s="148"/>
    </row>
    <row r="818" spans="1:22" s="14" customFormat="1" ht="41.25" customHeight="1" x14ac:dyDescent="0.15">
      <c r="A818" s="143"/>
      <c r="B818" s="143"/>
      <c r="C818" s="144"/>
      <c r="D818" s="144"/>
      <c r="E818" s="143"/>
      <c r="F818" s="145"/>
      <c r="G818" s="145"/>
      <c r="H818" s="146"/>
      <c r="I818" s="146"/>
      <c r="J818" s="146"/>
      <c r="K818" s="145"/>
      <c r="L818" s="146"/>
      <c r="M818" s="146"/>
      <c r="N818" s="146"/>
      <c r="O818" s="146"/>
      <c r="P818" s="146"/>
      <c r="Q818" s="149"/>
      <c r="R818" s="81" t="s">
        <v>71</v>
      </c>
      <c r="S818" s="147"/>
      <c r="T818" s="146"/>
      <c r="U818" s="146"/>
      <c r="V818" s="148"/>
    </row>
    <row r="819" spans="1:22" s="14" customFormat="1" ht="53.25" customHeight="1" x14ac:dyDescent="0.15">
      <c r="A819" s="143"/>
      <c r="B819" s="143"/>
      <c r="C819" s="144"/>
      <c r="D819" s="144"/>
      <c r="E819" s="143"/>
      <c r="F819" s="145"/>
      <c r="G819" s="145"/>
      <c r="H819" s="146"/>
      <c r="I819" s="146"/>
      <c r="J819" s="146"/>
      <c r="K819" s="145"/>
      <c r="L819" s="146"/>
      <c r="M819" s="146"/>
      <c r="N819" s="146"/>
      <c r="O819" s="146"/>
      <c r="P819" s="146"/>
      <c r="Q819" s="149"/>
      <c r="R819" s="81" t="s">
        <v>72</v>
      </c>
      <c r="S819" s="147"/>
      <c r="T819" s="146"/>
      <c r="U819" s="146"/>
      <c r="V819" s="148"/>
    </row>
    <row r="820" spans="1:22" s="14" customFormat="1" ht="51" customHeight="1" x14ac:dyDescent="0.15">
      <c r="A820" s="143"/>
      <c r="B820" s="143"/>
      <c r="C820" s="144"/>
      <c r="D820" s="144"/>
      <c r="E820" s="143"/>
      <c r="F820" s="145"/>
      <c r="G820" s="145"/>
      <c r="H820" s="146"/>
      <c r="I820" s="146"/>
      <c r="J820" s="146"/>
      <c r="K820" s="145"/>
      <c r="L820" s="146"/>
      <c r="M820" s="146"/>
      <c r="N820" s="146"/>
      <c r="O820" s="146"/>
      <c r="P820" s="146"/>
      <c r="Q820" s="149"/>
      <c r="R820" s="81" t="s">
        <v>73</v>
      </c>
      <c r="S820" s="147"/>
      <c r="T820" s="146"/>
      <c r="U820" s="146"/>
      <c r="V820" s="148"/>
    </row>
    <row r="821" spans="1:22" s="14" customFormat="1" ht="34.5" customHeight="1" x14ac:dyDescent="0.15">
      <c r="A821" s="143"/>
      <c r="B821" s="143"/>
      <c r="C821" s="144"/>
      <c r="D821" s="144"/>
      <c r="E821" s="143"/>
      <c r="F821" s="145"/>
      <c r="G821" s="145"/>
      <c r="H821" s="146"/>
      <c r="I821" s="146"/>
      <c r="J821" s="146"/>
      <c r="K821" s="145"/>
      <c r="L821" s="146"/>
      <c r="M821" s="146"/>
      <c r="N821" s="146"/>
      <c r="O821" s="146"/>
      <c r="P821" s="146"/>
      <c r="Q821" s="149"/>
      <c r="R821" s="81" t="s">
        <v>74</v>
      </c>
      <c r="S821" s="147"/>
      <c r="T821" s="146"/>
      <c r="U821" s="146"/>
      <c r="V821" s="148"/>
    </row>
    <row r="822" spans="1:22" s="14" customFormat="1" ht="46.5" customHeight="1" x14ac:dyDescent="0.15">
      <c r="A822" s="143"/>
      <c r="B822" s="143"/>
      <c r="C822" s="144"/>
      <c r="D822" s="144"/>
      <c r="E822" s="143"/>
      <c r="F822" s="145"/>
      <c r="G822" s="145"/>
      <c r="H822" s="146"/>
      <c r="I822" s="146"/>
      <c r="J822" s="146"/>
      <c r="K822" s="145"/>
      <c r="L822" s="146"/>
      <c r="M822" s="146"/>
      <c r="N822" s="146"/>
      <c r="O822" s="146"/>
      <c r="P822" s="146"/>
      <c r="Q822" s="149"/>
      <c r="R822" s="81" t="s">
        <v>75</v>
      </c>
      <c r="S822" s="147"/>
      <c r="T822" s="146"/>
      <c r="U822" s="146"/>
      <c r="V822" s="148"/>
    </row>
    <row r="823" spans="1:22" s="14" customFormat="1" ht="39.75" customHeight="1" x14ac:dyDescent="0.15">
      <c r="A823" s="143"/>
      <c r="B823" s="143"/>
      <c r="C823" s="144"/>
      <c r="D823" s="144"/>
      <c r="E823" s="143"/>
      <c r="F823" s="145"/>
      <c r="G823" s="145"/>
      <c r="H823" s="146"/>
      <c r="I823" s="146"/>
      <c r="J823" s="146"/>
      <c r="K823" s="145"/>
      <c r="L823" s="146"/>
      <c r="M823" s="146"/>
      <c r="N823" s="146"/>
      <c r="O823" s="146"/>
      <c r="P823" s="146"/>
      <c r="Q823" s="149"/>
      <c r="R823" s="81" t="s">
        <v>76</v>
      </c>
      <c r="S823" s="147"/>
      <c r="T823" s="146"/>
      <c r="U823" s="146"/>
      <c r="V823" s="148"/>
    </row>
    <row r="824" spans="1:22" s="14" customFormat="1" ht="43.5" customHeight="1" x14ac:dyDescent="0.15">
      <c r="A824" s="143">
        <v>70</v>
      </c>
      <c r="B824" s="143" t="s">
        <v>206</v>
      </c>
      <c r="C824" s="144">
        <v>1988</v>
      </c>
      <c r="D824" s="144">
        <v>1988</v>
      </c>
      <c r="E824" s="143" t="s">
        <v>97</v>
      </c>
      <c r="F824" s="145">
        <v>9</v>
      </c>
      <c r="G824" s="145">
        <v>7</v>
      </c>
      <c r="H824" s="146">
        <v>15614.6</v>
      </c>
      <c r="I824" s="146">
        <v>13427.7</v>
      </c>
      <c r="J824" s="146">
        <v>12885.17</v>
      </c>
      <c r="K824" s="145">
        <v>644</v>
      </c>
      <c r="L824" s="146">
        <f>M824+N824+O824+P824+Q824</f>
        <v>84601209.239999995</v>
      </c>
      <c r="M824" s="146">
        <v>0</v>
      </c>
      <c r="N824" s="146">
        <v>0</v>
      </c>
      <c r="O824" s="146">
        <v>0</v>
      </c>
      <c r="P824" s="146">
        <v>84601209.239999995</v>
      </c>
      <c r="Q824" s="149">
        <v>0</v>
      </c>
      <c r="R824" s="81" t="s">
        <v>62</v>
      </c>
      <c r="S824" s="147">
        <v>15</v>
      </c>
      <c r="T824" s="146">
        <f>L824/I824</f>
        <v>6300.4989119506681</v>
      </c>
      <c r="U824" s="146">
        <f>T824</f>
        <v>6300.4989119506681</v>
      </c>
      <c r="V824" s="148">
        <v>46387</v>
      </c>
    </row>
    <row r="825" spans="1:22" s="14" customFormat="1" ht="51.75" customHeight="1" x14ac:dyDescent="0.15">
      <c r="A825" s="143"/>
      <c r="B825" s="143"/>
      <c r="C825" s="144"/>
      <c r="D825" s="144"/>
      <c r="E825" s="143"/>
      <c r="F825" s="145"/>
      <c r="G825" s="145"/>
      <c r="H825" s="146"/>
      <c r="I825" s="146"/>
      <c r="J825" s="146"/>
      <c r="K825" s="145"/>
      <c r="L825" s="146"/>
      <c r="M825" s="146"/>
      <c r="N825" s="146"/>
      <c r="O825" s="146"/>
      <c r="P825" s="146"/>
      <c r="Q825" s="149"/>
      <c r="R825" s="81" t="s">
        <v>63</v>
      </c>
      <c r="S825" s="147"/>
      <c r="T825" s="146"/>
      <c r="U825" s="146"/>
      <c r="V825" s="148"/>
    </row>
    <row r="826" spans="1:22" s="14" customFormat="1" ht="53.25" customHeight="1" x14ac:dyDescent="0.15">
      <c r="A826" s="143"/>
      <c r="B826" s="143"/>
      <c r="C826" s="144"/>
      <c r="D826" s="144"/>
      <c r="E826" s="143"/>
      <c r="F826" s="145"/>
      <c r="G826" s="145"/>
      <c r="H826" s="146"/>
      <c r="I826" s="146"/>
      <c r="J826" s="146"/>
      <c r="K826" s="145"/>
      <c r="L826" s="146"/>
      <c r="M826" s="146"/>
      <c r="N826" s="146"/>
      <c r="O826" s="146"/>
      <c r="P826" s="146"/>
      <c r="Q826" s="149"/>
      <c r="R826" s="81" t="s">
        <v>64</v>
      </c>
      <c r="S826" s="147"/>
      <c r="T826" s="146"/>
      <c r="U826" s="146"/>
      <c r="V826" s="148"/>
    </row>
    <row r="827" spans="1:22" s="14" customFormat="1" ht="42" customHeight="1" x14ac:dyDescent="0.15">
      <c r="A827" s="143"/>
      <c r="B827" s="143"/>
      <c r="C827" s="144"/>
      <c r="D827" s="144"/>
      <c r="E827" s="143"/>
      <c r="F827" s="145"/>
      <c r="G827" s="145"/>
      <c r="H827" s="146"/>
      <c r="I827" s="146"/>
      <c r="J827" s="146"/>
      <c r="K827" s="145"/>
      <c r="L827" s="146"/>
      <c r="M827" s="146"/>
      <c r="N827" s="146"/>
      <c r="O827" s="146"/>
      <c r="P827" s="146"/>
      <c r="Q827" s="149"/>
      <c r="R827" s="81" t="s">
        <v>65</v>
      </c>
      <c r="S827" s="147"/>
      <c r="T827" s="146"/>
      <c r="U827" s="146"/>
      <c r="V827" s="148"/>
    </row>
    <row r="828" spans="1:22" s="14" customFormat="1" ht="51" customHeight="1" x14ac:dyDescent="0.15">
      <c r="A828" s="143"/>
      <c r="B828" s="143"/>
      <c r="C828" s="144"/>
      <c r="D828" s="144"/>
      <c r="E828" s="143"/>
      <c r="F828" s="145"/>
      <c r="G828" s="145"/>
      <c r="H828" s="146"/>
      <c r="I828" s="146"/>
      <c r="J828" s="146"/>
      <c r="K828" s="145"/>
      <c r="L828" s="146"/>
      <c r="M828" s="146"/>
      <c r="N828" s="146"/>
      <c r="O828" s="146"/>
      <c r="P828" s="146"/>
      <c r="Q828" s="149"/>
      <c r="R828" s="81" t="s">
        <v>66</v>
      </c>
      <c r="S828" s="147"/>
      <c r="T828" s="146"/>
      <c r="U828" s="146"/>
      <c r="V828" s="148"/>
    </row>
    <row r="829" spans="1:22" s="14" customFormat="1" ht="55.5" customHeight="1" x14ac:dyDescent="0.15">
      <c r="A829" s="143"/>
      <c r="B829" s="143"/>
      <c r="C829" s="144"/>
      <c r="D829" s="144"/>
      <c r="E829" s="143"/>
      <c r="F829" s="145"/>
      <c r="G829" s="145"/>
      <c r="H829" s="146"/>
      <c r="I829" s="146"/>
      <c r="J829" s="146"/>
      <c r="K829" s="145"/>
      <c r="L829" s="146"/>
      <c r="M829" s="146"/>
      <c r="N829" s="146"/>
      <c r="O829" s="146"/>
      <c r="P829" s="146"/>
      <c r="Q829" s="149"/>
      <c r="R829" s="81" t="s">
        <v>67</v>
      </c>
      <c r="S829" s="147"/>
      <c r="T829" s="146"/>
      <c r="U829" s="146"/>
      <c r="V829" s="148"/>
    </row>
    <row r="830" spans="1:22" s="14" customFormat="1" ht="42" customHeight="1" x14ac:dyDescent="0.15">
      <c r="A830" s="143"/>
      <c r="B830" s="143"/>
      <c r="C830" s="144"/>
      <c r="D830" s="144"/>
      <c r="E830" s="143"/>
      <c r="F830" s="145"/>
      <c r="G830" s="145"/>
      <c r="H830" s="146"/>
      <c r="I830" s="146"/>
      <c r="J830" s="146"/>
      <c r="K830" s="145"/>
      <c r="L830" s="146"/>
      <c r="M830" s="146"/>
      <c r="N830" s="146"/>
      <c r="O830" s="146"/>
      <c r="P830" s="146"/>
      <c r="Q830" s="149"/>
      <c r="R830" s="81" t="s">
        <v>68</v>
      </c>
      <c r="S830" s="147"/>
      <c r="T830" s="146"/>
      <c r="U830" s="146"/>
      <c r="V830" s="148"/>
    </row>
    <row r="831" spans="1:22" s="14" customFormat="1" ht="53.25" customHeight="1" x14ac:dyDescent="0.15">
      <c r="A831" s="143"/>
      <c r="B831" s="143"/>
      <c r="C831" s="144"/>
      <c r="D831" s="144"/>
      <c r="E831" s="143"/>
      <c r="F831" s="145"/>
      <c r="G831" s="145"/>
      <c r="H831" s="146"/>
      <c r="I831" s="146"/>
      <c r="J831" s="146"/>
      <c r="K831" s="145"/>
      <c r="L831" s="146"/>
      <c r="M831" s="146"/>
      <c r="N831" s="146"/>
      <c r="O831" s="146"/>
      <c r="P831" s="146"/>
      <c r="Q831" s="149"/>
      <c r="R831" s="81" t="s">
        <v>69</v>
      </c>
      <c r="S831" s="147"/>
      <c r="T831" s="146"/>
      <c r="U831" s="146"/>
      <c r="V831" s="148"/>
    </row>
    <row r="832" spans="1:22" s="14" customFormat="1" ht="49.5" customHeight="1" x14ac:dyDescent="0.15">
      <c r="A832" s="143"/>
      <c r="B832" s="143"/>
      <c r="C832" s="144"/>
      <c r="D832" s="144"/>
      <c r="E832" s="143"/>
      <c r="F832" s="145"/>
      <c r="G832" s="145"/>
      <c r="H832" s="146"/>
      <c r="I832" s="146"/>
      <c r="J832" s="146"/>
      <c r="K832" s="145"/>
      <c r="L832" s="146"/>
      <c r="M832" s="146"/>
      <c r="N832" s="146"/>
      <c r="O832" s="146"/>
      <c r="P832" s="146"/>
      <c r="Q832" s="149"/>
      <c r="R832" s="81" t="s">
        <v>70</v>
      </c>
      <c r="S832" s="147"/>
      <c r="T832" s="146"/>
      <c r="U832" s="146"/>
      <c r="V832" s="148"/>
    </row>
    <row r="833" spans="1:22" s="14" customFormat="1" ht="42.75" customHeight="1" x14ac:dyDescent="0.15">
      <c r="A833" s="143"/>
      <c r="B833" s="143"/>
      <c r="C833" s="144"/>
      <c r="D833" s="144"/>
      <c r="E833" s="143"/>
      <c r="F833" s="145"/>
      <c r="G833" s="145"/>
      <c r="H833" s="146"/>
      <c r="I833" s="146"/>
      <c r="J833" s="146"/>
      <c r="K833" s="145"/>
      <c r="L833" s="146"/>
      <c r="M833" s="146"/>
      <c r="N833" s="146"/>
      <c r="O833" s="146"/>
      <c r="P833" s="146"/>
      <c r="Q833" s="149"/>
      <c r="R833" s="81" t="s">
        <v>71</v>
      </c>
      <c r="S833" s="147"/>
      <c r="T833" s="146"/>
      <c r="U833" s="146"/>
      <c r="V833" s="148"/>
    </row>
    <row r="834" spans="1:22" s="14" customFormat="1" ht="49.5" customHeight="1" x14ac:dyDescent="0.15">
      <c r="A834" s="143"/>
      <c r="B834" s="143"/>
      <c r="C834" s="144"/>
      <c r="D834" s="144"/>
      <c r="E834" s="143"/>
      <c r="F834" s="145"/>
      <c r="G834" s="145"/>
      <c r="H834" s="146"/>
      <c r="I834" s="146"/>
      <c r="J834" s="146"/>
      <c r="K834" s="145"/>
      <c r="L834" s="146"/>
      <c r="M834" s="146"/>
      <c r="N834" s="146"/>
      <c r="O834" s="146"/>
      <c r="P834" s="146"/>
      <c r="Q834" s="149"/>
      <c r="R834" s="81" t="s">
        <v>72</v>
      </c>
      <c r="S834" s="147"/>
      <c r="T834" s="146"/>
      <c r="U834" s="146"/>
      <c r="V834" s="148"/>
    </row>
    <row r="835" spans="1:22" s="14" customFormat="1" ht="49.5" customHeight="1" x14ac:dyDescent="0.15">
      <c r="A835" s="143"/>
      <c r="B835" s="143"/>
      <c r="C835" s="144"/>
      <c r="D835" s="144"/>
      <c r="E835" s="143"/>
      <c r="F835" s="145"/>
      <c r="G835" s="145"/>
      <c r="H835" s="146"/>
      <c r="I835" s="146"/>
      <c r="J835" s="146"/>
      <c r="K835" s="145"/>
      <c r="L835" s="146"/>
      <c r="M835" s="146"/>
      <c r="N835" s="146"/>
      <c r="O835" s="146"/>
      <c r="P835" s="146"/>
      <c r="Q835" s="149"/>
      <c r="R835" s="81" t="s">
        <v>73</v>
      </c>
      <c r="S835" s="147"/>
      <c r="T835" s="146"/>
      <c r="U835" s="146"/>
      <c r="V835" s="148"/>
    </row>
    <row r="836" spans="1:22" s="14" customFormat="1" ht="33" customHeight="1" x14ac:dyDescent="0.15">
      <c r="A836" s="143"/>
      <c r="B836" s="143"/>
      <c r="C836" s="144"/>
      <c r="D836" s="144"/>
      <c r="E836" s="143"/>
      <c r="F836" s="145"/>
      <c r="G836" s="145"/>
      <c r="H836" s="146"/>
      <c r="I836" s="146"/>
      <c r="J836" s="146"/>
      <c r="K836" s="145"/>
      <c r="L836" s="146"/>
      <c r="M836" s="146"/>
      <c r="N836" s="146"/>
      <c r="O836" s="146"/>
      <c r="P836" s="146"/>
      <c r="Q836" s="149"/>
      <c r="R836" s="81" t="s">
        <v>74</v>
      </c>
      <c r="S836" s="147"/>
      <c r="T836" s="146"/>
      <c r="U836" s="146"/>
      <c r="V836" s="148"/>
    </row>
    <row r="837" spans="1:22" s="14" customFormat="1" ht="47.25" customHeight="1" x14ac:dyDescent="0.15">
      <c r="A837" s="143"/>
      <c r="B837" s="143"/>
      <c r="C837" s="144"/>
      <c r="D837" s="144"/>
      <c r="E837" s="143"/>
      <c r="F837" s="145"/>
      <c r="G837" s="145"/>
      <c r="H837" s="146"/>
      <c r="I837" s="146"/>
      <c r="J837" s="146"/>
      <c r="K837" s="145"/>
      <c r="L837" s="146"/>
      <c r="M837" s="146"/>
      <c r="N837" s="146"/>
      <c r="O837" s="146"/>
      <c r="P837" s="146"/>
      <c r="Q837" s="149"/>
      <c r="R837" s="81" t="s">
        <v>75</v>
      </c>
      <c r="S837" s="147"/>
      <c r="T837" s="146"/>
      <c r="U837" s="146"/>
      <c r="V837" s="148"/>
    </row>
    <row r="838" spans="1:22" s="14" customFormat="1" ht="45" customHeight="1" x14ac:dyDescent="0.15">
      <c r="A838" s="143"/>
      <c r="B838" s="143"/>
      <c r="C838" s="144"/>
      <c r="D838" s="144"/>
      <c r="E838" s="143"/>
      <c r="F838" s="145"/>
      <c r="G838" s="145"/>
      <c r="H838" s="146"/>
      <c r="I838" s="146"/>
      <c r="J838" s="146"/>
      <c r="K838" s="145"/>
      <c r="L838" s="146"/>
      <c r="M838" s="146"/>
      <c r="N838" s="146"/>
      <c r="O838" s="146"/>
      <c r="P838" s="146"/>
      <c r="Q838" s="149"/>
      <c r="R838" s="81" t="s">
        <v>76</v>
      </c>
      <c r="S838" s="147"/>
      <c r="T838" s="146"/>
      <c r="U838" s="146"/>
      <c r="V838" s="148"/>
    </row>
    <row r="839" spans="1:22" s="14" customFormat="1" ht="39.75" customHeight="1" x14ac:dyDescent="0.15">
      <c r="A839" s="143">
        <v>71</v>
      </c>
      <c r="B839" s="143" t="s">
        <v>207</v>
      </c>
      <c r="C839" s="144">
        <v>1988</v>
      </c>
      <c r="D839" s="144">
        <v>1988</v>
      </c>
      <c r="E839" s="143" t="s">
        <v>111</v>
      </c>
      <c r="F839" s="145">
        <v>9</v>
      </c>
      <c r="G839" s="145">
        <v>3</v>
      </c>
      <c r="H839" s="146">
        <v>7743</v>
      </c>
      <c r="I839" s="146">
        <v>6870.3</v>
      </c>
      <c r="J839" s="146">
        <v>5798.23</v>
      </c>
      <c r="K839" s="145">
        <v>319</v>
      </c>
      <c r="L839" s="146">
        <f>M839+N839+O839+P839+Q839</f>
        <v>43277096.280000001</v>
      </c>
      <c r="M839" s="146">
        <v>0</v>
      </c>
      <c r="N839" s="146">
        <v>0</v>
      </c>
      <c r="O839" s="146">
        <v>0</v>
      </c>
      <c r="P839" s="146">
        <v>43277096.280000001</v>
      </c>
      <c r="Q839" s="149">
        <v>0</v>
      </c>
      <c r="R839" s="81" t="s">
        <v>62</v>
      </c>
      <c r="S839" s="147">
        <v>15</v>
      </c>
      <c r="T839" s="146">
        <f>L839/I839</f>
        <v>6299.156700580761</v>
      </c>
      <c r="U839" s="146">
        <f>T839</f>
        <v>6299.156700580761</v>
      </c>
      <c r="V839" s="148">
        <v>46387</v>
      </c>
    </row>
    <row r="840" spans="1:22" s="14" customFormat="1" ht="54.75" customHeight="1" x14ac:dyDescent="0.15">
      <c r="A840" s="143"/>
      <c r="B840" s="143"/>
      <c r="C840" s="144"/>
      <c r="D840" s="144"/>
      <c r="E840" s="143"/>
      <c r="F840" s="145"/>
      <c r="G840" s="145"/>
      <c r="H840" s="146"/>
      <c r="I840" s="146"/>
      <c r="J840" s="146"/>
      <c r="K840" s="145"/>
      <c r="L840" s="146"/>
      <c r="M840" s="146"/>
      <c r="N840" s="146"/>
      <c r="O840" s="146"/>
      <c r="P840" s="146"/>
      <c r="Q840" s="149"/>
      <c r="R840" s="81" t="s">
        <v>63</v>
      </c>
      <c r="S840" s="147"/>
      <c r="T840" s="146"/>
      <c r="U840" s="146"/>
      <c r="V840" s="148"/>
    </row>
    <row r="841" spans="1:22" s="14" customFormat="1" ht="49.5" customHeight="1" x14ac:dyDescent="0.15">
      <c r="A841" s="143"/>
      <c r="B841" s="143"/>
      <c r="C841" s="144"/>
      <c r="D841" s="144"/>
      <c r="E841" s="143"/>
      <c r="F841" s="145"/>
      <c r="G841" s="145"/>
      <c r="H841" s="146"/>
      <c r="I841" s="146"/>
      <c r="J841" s="146"/>
      <c r="K841" s="145"/>
      <c r="L841" s="146"/>
      <c r="M841" s="146"/>
      <c r="N841" s="146"/>
      <c r="O841" s="146"/>
      <c r="P841" s="146"/>
      <c r="Q841" s="149"/>
      <c r="R841" s="81" t="s">
        <v>64</v>
      </c>
      <c r="S841" s="147"/>
      <c r="T841" s="146"/>
      <c r="U841" s="146"/>
      <c r="V841" s="148"/>
    </row>
    <row r="842" spans="1:22" s="14" customFormat="1" ht="43.5" customHeight="1" x14ac:dyDescent="0.15">
      <c r="A842" s="143"/>
      <c r="B842" s="143"/>
      <c r="C842" s="144"/>
      <c r="D842" s="144"/>
      <c r="E842" s="143"/>
      <c r="F842" s="145"/>
      <c r="G842" s="145"/>
      <c r="H842" s="146"/>
      <c r="I842" s="146"/>
      <c r="J842" s="146"/>
      <c r="K842" s="145"/>
      <c r="L842" s="146"/>
      <c r="M842" s="146"/>
      <c r="N842" s="146"/>
      <c r="O842" s="146"/>
      <c r="P842" s="146"/>
      <c r="Q842" s="149"/>
      <c r="R842" s="81" t="s">
        <v>65</v>
      </c>
      <c r="S842" s="147"/>
      <c r="T842" s="146"/>
      <c r="U842" s="146"/>
      <c r="V842" s="148"/>
    </row>
    <row r="843" spans="1:22" s="14" customFormat="1" ht="51.75" customHeight="1" x14ac:dyDescent="0.15">
      <c r="A843" s="143"/>
      <c r="B843" s="143"/>
      <c r="C843" s="144"/>
      <c r="D843" s="144"/>
      <c r="E843" s="143"/>
      <c r="F843" s="145"/>
      <c r="G843" s="145"/>
      <c r="H843" s="146"/>
      <c r="I843" s="146"/>
      <c r="J843" s="146"/>
      <c r="K843" s="145"/>
      <c r="L843" s="146"/>
      <c r="M843" s="146"/>
      <c r="N843" s="146"/>
      <c r="O843" s="146"/>
      <c r="P843" s="146"/>
      <c r="Q843" s="149"/>
      <c r="R843" s="81" t="s">
        <v>66</v>
      </c>
      <c r="S843" s="147"/>
      <c r="T843" s="146"/>
      <c r="U843" s="146"/>
      <c r="V843" s="148"/>
    </row>
    <row r="844" spans="1:22" s="14" customFormat="1" ht="49.5" customHeight="1" x14ac:dyDescent="0.15">
      <c r="A844" s="143"/>
      <c r="B844" s="143"/>
      <c r="C844" s="144"/>
      <c r="D844" s="144"/>
      <c r="E844" s="143"/>
      <c r="F844" s="145"/>
      <c r="G844" s="145"/>
      <c r="H844" s="146"/>
      <c r="I844" s="146"/>
      <c r="J844" s="146"/>
      <c r="K844" s="145"/>
      <c r="L844" s="146"/>
      <c r="M844" s="146"/>
      <c r="N844" s="146"/>
      <c r="O844" s="146"/>
      <c r="P844" s="146"/>
      <c r="Q844" s="149"/>
      <c r="R844" s="81" t="s">
        <v>67</v>
      </c>
      <c r="S844" s="147"/>
      <c r="T844" s="146"/>
      <c r="U844" s="146"/>
      <c r="V844" s="148"/>
    </row>
    <row r="845" spans="1:22" s="14" customFormat="1" ht="44.25" customHeight="1" x14ac:dyDescent="0.15">
      <c r="A845" s="143"/>
      <c r="B845" s="143"/>
      <c r="C845" s="144"/>
      <c r="D845" s="144"/>
      <c r="E845" s="143"/>
      <c r="F845" s="145"/>
      <c r="G845" s="145"/>
      <c r="H845" s="146"/>
      <c r="I845" s="146"/>
      <c r="J845" s="146"/>
      <c r="K845" s="145"/>
      <c r="L845" s="146"/>
      <c r="M845" s="146"/>
      <c r="N845" s="146"/>
      <c r="O845" s="146"/>
      <c r="P845" s="146"/>
      <c r="Q845" s="149"/>
      <c r="R845" s="81" t="s">
        <v>68</v>
      </c>
      <c r="S845" s="147"/>
      <c r="T845" s="146"/>
      <c r="U845" s="146"/>
      <c r="V845" s="148"/>
    </row>
    <row r="846" spans="1:22" s="14" customFormat="1" ht="52.5" customHeight="1" x14ac:dyDescent="0.15">
      <c r="A846" s="143"/>
      <c r="B846" s="143"/>
      <c r="C846" s="144"/>
      <c r="D846" s="144"/>
      <c r="E846" s="143"/>
      <c r="F846" s="145"/>
      <c r="G846" s="145"/>
      <c r="H846" s="146"/>
      <c r="I846" s="146"/>
      <c r="J846" s="146"/>
      <c r="K846" s="145"/>
      <c r="L846" s="146"/>
      <c r="M846" s="146"/>
      <c r="N846" s="146"/>
      <c r="O846" s="146"/>
      <c r="P846" s="146"/>
      <c r="Q846" s="149"/>
      <c r="R846" s="81" t="s">
        <v>69</v>
      </c>
      <c r="S846" s="147"/>
      <c r="T846" s="146"/>
      <c r="U846" s="146"/>
      <c r="V846" s="148"/>
    </row>
    <row r="847" spans="1:22" s="14" customFormat="1" ht="49.5" customHeight="1" x14ac:dyDescent="0.15">
      <c r="A847" s="143"/>
      <c r="B847" s="143"/>
      <c r="C847" s="144"/>
      <c r="D847" s="144"/>
      <c r="E847" s="143"/>
      <c r="F847" s="145"/>
      <c r="G847" s="145"/>
      <c r="H847" s="146"/>
      <c r="I847" s="146"/>
      <c r="J847" s="146"/>
      <c r="K847" s="145"/>
      <c r="L847" s="146"/>
      <c r="M847" s="146"/>
      <c r="N847" s="146"/>
      <c r="O847" s="146"/>
      <c r="P847" s="146"/>
      <c r="Q847" s="149"/>
      <c r="R847" s="81" t="s">
        <v>70</v>
      </c>
      <c r="S847" s="147"/>
      <c r="T847" s="146"/>
      <c r="U847" s="146"/>
      <c r="V847" s="148"/>
    </row>
    <row r="848" spans="1:22" s="14" customFormat="1" ht="49.5" customHeight="1" x14ac:dyDescent="0.15">
      <c r="A848" s="143"/>
      <c r="B848" s="143"/>
      <c r="C848" s="144"/>
      <c r="D848" s="144"/>
      <c r="E848" s="143"/>
      <c r="F848" s="145"/>
      <c r="G848" s="145"/>
      <c r="H848" s="146"/>
      <c r="I848" s="146"/>
      <c r="J848" s="146"/>
      <c r="K848" s="145"/>
      <c r="L848" s="146"/>
      <c r="M848" s="146"/>
      <c r="N848" s="146"/>
      <c r="O848" s="146"/>
      <c r="P848" s="146"/>
      <c r="Q848" s="149"/>
      <c r="R848" s="81" t="s">
        <v>71</v>
      </c>
      <c r="S848" s="147"/>
      <c r="T848" s="146"/>
      <c r="U848" s="146"/>
      <c r="V848" s="148"/>
    </row>
    <row r="849" spans="1:22" s="14" customFormat="1" ht="55.5" customHeight="1" x14ac:dyDescent="0.15">
      <c r="A849" s="143"/>
      <c r="B849" s="143"/>
      <c r="C849" s="144"/>
      <c r="D849" s="144"/>
      <c r="E849" s="143"/>
      <c r="F849" s="145"/>
      <c r="G849" s="145"/>
      <c r="H849" s="146"/>
      <c r="I849" s="146"/>
      <c r="J849" s="146"/>
      <c r="K849" s="145"/>
      <c r="L849" s="146"/>
      <c r="M849" s="146"/>
      <c r="N849" s="146"/>
      <c r="O849" s="146"/>
      <c r="P849" s="146"/>
      <c r="Q849" s="149"/>
      <c r="R849" s="81" t="s">
        <v>72</v>
      </c>
      <c r="S849" s="147"/>
      <c r="T849" s="146"/>
      <c r="U849" s="146"/>
      <c r="V849" s="148"/>
    </row>
    <row r="850" spans="1:22" s="14" customFormat="1" ht="54" customHeight="1" x14ac:dyDescent="0.15">
      <c r="A850" s="143"/>
      <c r="B850" s="143"/>
      <c r="C850" s="144"/>
      <c r="D850" s="144"/>
      <c r="E850" s="143"/>
      <c r="F850" s="145"/>
      <c r="G850" s="145"/>
      <c r="H850" s="146"/>
      <c r="I850" s="146"/>
      <c r="J850" s="146"/>
      <c r="K850" s="145"/>
      <c r="L850" s="146"/>
      <c r="M850" s="146"/>
      <c r="N850" s="146"/>
      <c r="O850" s="146"/>
      <c r="P850" s="146"/>
      <c r="Q850" s="149"/>
      <c r="R850" s="81" t="s">
        <v>73</v>
      </c>
      <c r="S850" s="147"/>
      <c r="T850" s="146"/>
      <c r="U850" s="146"/>
      <c r="V850" s="148"/>
    </row>
    <row r="851" spans="1:22" s="14" customFormat="1" ht="37.5" customHeight="1" x14ac:dyDescent="0.15">
      <c r="A851" s="143"/>
      <c r="B851" s="143"/>
      <c r="C851" s="144"/>
      <c r="D851" s="144"/>
      <c r="E851" s="143"/>
      <c r="F851" s="145"/>
      <c r="G851" s="145"/>
      <c r="H851" s="146"/>
      <c r="I851" s="146"/>
      <c r="J851" s="146"/>
      <c r="K851" s="145"/>
      <c r="L851" s="146"/>
      <c r="M851" s="146"/>
      <c r="N851" s="146"/>
      <c r="O851" s="146"/>
      <c r="P851" s="146"/>
      <c r="Q851" s="149"/>
      <c r="R851" s="81" t="s">
        <v>74</v>
      </c>
      <c r="S851" s="147"/>
      <c r="T851" s="146"/>
      <c r="U851" s="146"/>
      <c r="V851" s="148"/>
    </row>
    <row r="852" spans="1:22" s="14" customFormat="1" ht="43.5" customHeight="1" x14ac:dyDescent="0.15">
      <c r="A852" s="143"/>
      <c r="B852" s="143"/>
      <c r="C852" s="144"/>
      <c r="D852" s="144"/>
      <c r="E852" s="143"/>
      <c r="F852" s="145"/>
      <c r="G852" s="145"/>
      <c r="H852" s="146"/>
      <c r="I852" s="146"/>
      <c r="J852" s="146"/>
      <c r="K852" s="145"/>
      <c r="L852" s="146"/>
      <c r="M852" s="146"/>
      <c r="N852" s="146"/>
      <c r="O852" s="146"/>
      <c r="P852" s="146"/>
      <c r="Q852" s="149"/>
      <c r="R852" s="81" t="s">
        <v>75</v>
      </c>
      <c r="S852" s="147"/>
      <c r="T852" s="146"/>
      <c r="U852" s="146"/>
      <c r="V852" s="148"/>
    </row>
    <row r="853" spans="1:22" s="14" customFormat="1" ht="47.25" customHeight="1" x14ac:dyDescent="0.15">
      <c r="A853" s="143"/>
      <c r="B853" s="143"/>
      <c r="C853" s="144"/>
      <c r="D853" s="144"/>
      <c r="E853" s="143"/>
      <c r="F853" s="145"/>
      <c r="G853" s="145"/>
      <c r="H853" s="146"/>
      <c r="I853" s="146"/>
      <c r="J853" s="146"/>
      <c r="K853" s="145"/>
      <c r="L853" s="146"/>
      <c r="M853" s="146"/>
      <c r="N853" s="146"/>
      <c r="O853" s="146"/>
      <c r="P853" s="146"/>
      <c r="Q853" s="149"/>
      <c r="R853" s="81" t="s">
        <v>76</v>
      </c>
      <c r="S853" s="147"/>
      <c r="T853" s="146"/>
      <c r="U853" s="146"/>
      <c r="V853" s="148"/>
    </row>
    <row r="854" spans="1:22" s="14" customFormat="1" ht="42" customHeight="1" x14ac:dyDescent="0.15">
      <c r="A854" s="143">
        <v>72</v>
      </c>
      <c r="B854" s="143" t="s">
        <v>208</v>
      </c>
      <c r="C854" s="144">
        <v>1987</v>
      </c>
      <c r="D854" s="144">
        <v>1987</v>
      </c>
      <c r="E854" s="143" t="s">
        <v>97</v>
      </c>
      <c r="F854" s="145">
        <v>9</v>
      </c>
      <c r="G854" s="145">
        <v>2</v>
      </c>
      <c r="H854" s="146">
        <v>4213.1000000000004</v>
      </c>
      <c r="I854" s="146">
        <v>3560.8</v>
      </c>
      <c r="J854" s="146">
        <v>3304.45</v>
      </c>
      <c r="K854" s="145">
        <v>199</v>
      </c>
      <c r="L854" s="146">
        <f>M854+N854+O854+P854+Q854</f>
        <v>22424202.280000001</v>
      </c>
      <c r="M854" s="146">
        <v>0</v>
      </c>
      <c r="N854" s="146">
        <v>0</v>
      </c>
      <c r="O854" s="146">
        <v>0</v>
      </c>
      <c r="P854" s="146">
        <v>22424202.280000001</v>
      </c>
      <c r="Q854" s="149">
        <v>0</v>
      </c>
      <c r="R854" s="81" t="s">
        <v>62</v>
      </c>
      <c r="S854" s="147">
        <v>15</v>
      </c>
      <c r="T854" s="146">
        <f>L854/I854</f>
        <v>6297.5180521231187</v>
      </c>
      <c r="U854" s="146">
        <f>T854</f>
        <v>6297.5180521231187</v>
      </c>
      <c r="V854" s="148">
        <v>46387</v>
      </c>
    </row>
    <row r="855" spans="1:22" s="14" customFormat="1" ht="54" customHeight="1" x14ac:dyDescent="0.15">
      <c r="A855" s="143"/>
      <c r="B855" s="143"/>
      <c r="C855" s="144"/>
      <c r="D855" s="144"/>
      <c r="E855" s="143"/>
      <c r="F855" s="145"/>
      <c r="G855" s="145"/>
      <c r="H855" s="146"/>
      <c r="I855" s="146"/>
      <c r="J855" s="146"/>
      <c r="K855" s="145"/>
      <c r="L855" s="146"/>
      <c r="M855" s="146"/>
      <c r="N855" s="146"/>
      <c r="O855" s="146"/>
      <c r="P855" s="146"/>
      <c r="Q855" s="149"/>
      <c r="R855" s="81" t="s">
        <v>63</v>
      </c>
      <c r="S855" s="147"/>
      <c r="T855" s="146"/>
      <c r="U855" s="146"/>
      <c r="V855" s="148"/>
    </row>
    <row r="856" spans="1:22" s="14" customFormat="1" ht="49.5" customHeight="1" x14ac:dyDescent="0.15">
      <c r="A856" s="143"/>
      <c r="B856" s="143"/>
      <c r="C856" s="144"/>
      <c r="D856" s="144"/>
      <c r="E856" s="143"/>
      <c r="F856" s="145"/>
      <c r="G856" s="145"/>
      <c r="H856" s="146"/>
      <c r="I856" s="146"/>
      <c r="J856" s="146"/>
      <c r="K856" s="145"/>
      <c r="L856" s="146"/>
      <c r="M856" s="146"/>
      <c r="N856" s="146"/>
      <c r="O856" s="146"/>
      <c r="P856" s="146"/>
      <c r="Q856" s="149"/>
      <c r="R856" s="81" t="s">
        <v>64</v>
      </c>
      <c r="S856" s="147"/>
      <c r="T856" s="146"/>
      <c r="U856" s="146"/>
      <c r="V856" s="148"/>
    </row>
    <row r="857" spans="1:22" s="14" customFormat="1" ht="41.25" customHeight="1" x14ac:dyDescent="0.15">
      <c r="A857" s="143"/>
      <c r="B857" s="143"/>
      <c r="C857" s="144"/>
      <c r="D857" s="144"/>
      <c r="E857" s="143"/>
      <c r="F857" s="145"/>
      <c r="G857" s="145"/>
      <c r="H857" s="146"/>
      <c r="I857" s="146"/>
      <c r="J857" s="146"/>
      <c r="K857" s="145"/>
      <c r="L857" s="146"/>
      <c r="M857" s="146"/>
      <c r="N857" s="146"/>
      <c r="O857" s="146"/>
      <c r="P857" s="146"/>
      <c r="Q857" s="149"/>
      <c r="R857" s="81" t="s">
        <v>65</v>
      </c>
      <c r="S857" s="147"/>
      <c r="T857" s="146"/>
      <c r="U857" s="146"/>
      <c r="V857" s="148"/>
    </row>
    <row r="858" spans="1:22" s="14" customFormat="1" ht="54" customHeight="1" x14ac:dyDescent="0.15">
      <c r="A858" s="143"/>
      <c r="B858" s="143"/>
      <c r="C858" s="144"/>
      <c r="D858" s="144"/>
      <c r="E858" s="143"/>
      <c r="F858" s="145"/>
      <c r="G858" s="145"/>
      <c r="H858" s="146"/>
      <c r="I858" s="146"/>
      <c r="J858" s="146"/>
      <c r="K858" s="145"/>
      <c r="L858" s="146"/>
      <c r="M858" s="146"/>
      <c r="N858" s="146"/>
      <c r="O858" s="146"/>
      <c r="P858" s="146"/>
      <c r="Q858" s="149"/>
      <c r="R858" s="81" t="s">
        <v>66</v>
      </c>
      <c r="S858" s="147"/>
      <c r="T858" s="146"/>
      <c r="U858" s="146"/>
      <c r="V858" s="148"/>
    </row>
    <row r="859" spans="1:22" s="14" customFormat="1" ht="50.25" customHeight="1" x14ac:dyDescent="0.15">
      <c r="A859" s="143"/>
      <c r="B859" s="143"/>
      <c r="C859" s="144"/>
      <c r="D859" s="144"/>
      <c r="E859" s="143"/>
      <c r="F859" s="145"/>
      <c r="G859" s="145"/>
      <c r="H859" s="146"/>
      <c r="I859" s="146"/>
      <c r="J859" s="146"/>
      <c r="K859" s="145"/>
      <c r="L859" s="146"/>
      <c r="M859" s="146"/>
      <c r="N859" s="146"/>
      <c r="O859" s="146"/>
      <c r="P859" s="146"/>
      <c r="Q859" s="149"/>
      <c r="R859" s="81" t="s">
        <v>67</v>
      </c>
      <c r="S859" s="147"/>
      <c r="T859" s="146"/>
      <c r="U859" s="146"/>
      <c r="V859" s="148"/>
    </row>
    <row r="860" spans="1:22" s="14" customFormat="1" ht="42" customHeight="1" x14ac:dyDescent="0.15">
      <c r="A860" s="143"/>
      <c r="B860" s="143"/>
      <c r="C860" s="144"/>
      <c r="D860" s="144"/>
      <c r="E860" s="143"/>
      <c r="F860" s="145"/>
      <c r="G860" s="145"/>
      <c r="H860" s="146"/>
      <c r="I860" s="146"/>
      <c r="J860" s="146"/>
      <c r="K860" s="145"/>
      <c r="L860" s="146"/>
      <c r="M860" s="146"/>
      <c r="N860" s="146"/>
      <c r="O860" s="146"/>
      <c r="P860" s="146"/>
      <c r="Q860" s="149"/>
      <c r="R860" s="81" t="s">
        <v>68</v>
      </c>
      <c r="S860" s="147"/>
      <c r="T860" s="146"/>
      <c r="U860" s="146"/>
      <c r="V860" s="148"/>
    </row>
    <row r="861" spans="1:22" s="14" customFormat="1" ht="45" customHeight="1" x14ac:dyDescent="0.15">
      <c r="A861" s="143"/>
      <c r="B861" s="143"/>
      <c r="C861" s="144"/>
      <c r="D861" s="144"/>
      <c r="E861" s="143"/>
      <c r="F861" s="145"/>
      <c r="G861" s="145"/>
      <c r="H861" s="146"/>
      <c r="I861" s="146"/>
      <c r="J861" s="146"/>
      <c r="K861" s="145"/>
      <c r="L861" s="146"/>
      <c r="M861" s="146"/>
      <c r="N861" s="146"/>
      <c r="O861" s="146"/>
      <c r="P861" s="146"/>
      <c r="Q861" s="149"/>
      <c r="R861" s="81" t="s">
        <v>69</v>
      </c>
      <c r="S861" s="147"/>
      <c r="T861" s="146"/>
      <c r="U861" s="146"/>
      <c r="V861" s="148"/>
    </row>
    <row r="862" spans="1:22" s="14" customFormat="1" ht="45.75" customHeight="1" x14ac:dyDescent="0.15">
      <c r="A862" s="143"/>
      <c r="B862" s="143"/>
      <c r="C862" s="144"/>
      <c r="D862" s="144"/>
      <c r="E862" s="143"/>
      <c r="F862" s="145"/>
      <c r="G862" s="145"/>
      <c r="H862" s="146"/>
      <c r="I862" s="146"/>
      <c r="J862" s="146"/>
      <c r="K862" s="145"/>
      <c r="L862" s="146"/>
      <c r="M862" s="146"/>
      <c r="N862" s="146"/>
      <c r="O862" s="146"/>
      <c r="P862" s="146"/>
      <c r="Q862" s="149"/>
      <c r="R862" s="81" t="s">
        <v>70</v>
      </c>
      <c r="S862" s="147"/>
      <c r="T862" s="146"/>
      <c r="U862" s="146"/>
      <c r="V862" s="148"/>
    </row>
    <row r="863" spans="1:22" s="14" customFormat="1" ht="33.75" customHeight="1" x14ac:dyDescent="0.15">
      <c r="A863" s="143"/>
      <c r="B863" s="143"/>
      <c r="C863" s="144"/>
      <c r="D863" s="144"/>
      <c r="E863" s="143"/>
      <c r="F863" s="145"/>
      <c r="G863" s="145"/>
      <c r="H863" s="146"/>
      <c r="I863" s="146"/>
      <c r="J863" s="146"/>
      <c r="K863" s="145"/>
      <c r="L863" s="146"/>
      <c r="M863" s="146"/>
      <c r="N863" s="146"/>
      <c r="O863" s="146"/>
      <c r="P863" s="146"/>
      <c r="Q863" s="149"/>
      <c r="R863" s="81" t="s">
        <v>71</v>
      </c>
      <c r="S863" s="147"/>
      <c r="T863" s="146"/>
      <c r="U863" s="146"/>
      <c r="V863" s="148"/>
    </row>
    <row r="864" spans="1:22" s="14" customFormat="1" ht="45.75" customHeight="1" x14ac:dyDescent="0.15">
      <c r="A864" s="143"/>
      <c r="B864" s="143"/>
      <c r="C864" s="144"/>
      <c r="D864" s="144"/>
      <c r="E864" s="143"/>
      <c r="F864" s="145"/>
      <c r="G864" s="145"/>
      <c r="H864" s="146"/>
      <c r="I864" s="146"/>
      <c r="J864" s="146"/>
      <c r="K864" s="145"/>
      <c r="L864" s="146"/>
      <c r="M864" s="146"/>
      <c r="N864" s="146"/>
      <c r="O864" s="146"/>
      <c r="P864" s="146"/>
      <c r="Q864" s="149"/>
      <c r="R864" s="81" t="s">
        <v>72</v>
      </c>
      <c r="S864" s="147"/>
      <c r="T864" s="146"/>
      <c r="U864" s="146"/>
      <c r="V864" s="148"/>
    </row>
    <row r="865" spans="1:23" s="14" customFormat="1" ht="49.5" customHeight="1" x14ac:dyDescent="0.15">
      <c r="A865" s="143"/>
      <c r="B865" s="143"/>
      <c r="C865" s="144"/>
      <c r="D865" s="144"/>
      <c r="E865" s="143"/>
      <c r="F865" s="145"/>
      <c r="G865" s="145"/>
      <c r="H865" s="146"/>
      <c r="I865" s="146"/>
      <c r="J865" s="146"/>
      <c r="K865" s="145"/>
      <c r="L865" s="146"/>
      <c r="M865" s="146"/>
      <c r="N865" s="146"/>
      <c r="O865" s="146"/>
      <c r="P865" s="146"/>
      <c r="Q865" s="149"/>
      <c r="R865" s="81" t="s">
        <v>73</v>
      </c>
      <c r="S865" s="147"/>
      <c r="T865" s="146"/>
      <c r="U865" s="146"/>
      <c r="V865" s="148"/>
    </row>
    <row r="866" spans="1:23" s="14" customFormat="1" ht="34.5" customHeight="1" x14ac:dyDescent="0.15">
      <c r="A866" s="143"/>
      <c r="B866" s="143"/>
      <c r="C866" s="144"/>
      <c r="D866" s="144"/>
      <c r="E866" s="143"/>
      <c r="F866" s="145"/>
      <c r="G866" s="145"/>
      <c r="H866" s="146"/>
      <c r="I866" s="146"/>
      <c r="J866" s="146"/>
      <c r="K866" s="145"/>
      <c r="L866" s="146"/>
      <c r="M866" s="146"/>
      <c r="N866" s="146"/>
      <c r="O866" s="146"/>
      <c r="P866" s="146"/>
      <c r="Q866" s="149"/>
      <c r="R866" s="81" t="s">
        <v>74</v>
      </c>
      <c r="S866" s="147"/>
      <c r="T866" s="146"/>
      <c r="U866" s="146"/>
      <c r="V866" s="148"/>
    </row>
    <row r="867" spans="1:23" s="14" customFormat="1" ht="42.75" customHeight="1" x14ac:dyDescent="0.15">
      <c r="A867" s="143"/>
      <c r="B867" s="143"/>
      <c r="C867" s="144"/>
      <c r="D867" s="144"/>
      <c r="E867" s="143"/>
      <c r="F867" s="145"/>
      <c r="G867" s="145"/>
      <c r="H867" s="146"/>
      <c r="I867" s="146"/>
      <c r="J867" s="146"/>
      <c r="K867" s="145"/>
      <c r="L867" s="146"/>
      <c r="M867" s="146"/>
      <c r="N867" s="146"/>
      <c r="O867" s="146"/>
      <c r="P867" s="146"/>
      <c r="Q867" s="149"/>
      <c r="R867" s="81" t="s">
        <v>75</v>
      </c>
      <c r="S867" s="147"/>
      <c r="T867" s="146"/>
      <c r="U867" s="146"/>
      <c r="V867" s="148"/>
    </row>
    <row r="868" spans="1:23" s="14" customFormat="1" ht="42.75" customHeight="1" x14ac:dyDescent="0.15">
      <c r="A868" s="143"/>
      <c r="B868" s="143"/>
      <c r="C868" s="144"/>
      <c r="D868" s="144"/>
      <c r="E868" s="143"/>
      <c r="F868" s="145"/>
      <c r="G868" s="145"/>
      <c r="H868" s="146"/>
      <c r="I868" s="146"/>
      <c r="J868" s="146"/>
      <c r="K868" s="145"/>
      <c r="L868" s="146"/>
      <c r="M868" s="146"/>
      <c r="N868" s="146"/>
      <c r="O868" s="146"/>
      <c r="P868" s="146"/>
      <c r="Q868" s="149"/>
      <c r="R868" s="81" t="s">
        <v>76</v>
      </c>
      <c r="S868" s="147"/>
      <c r="T868" s="146"/>
      <c r="U868" s="146"/>
      <c r="V868" s="148"/>
    </row>
    <row r="869" spans="1:23" s="16" customFormat="1" ht="48" customHeight="1" x14ac:dyDescent="0.15">
      <c r="A869" s="152" t="s">
        <v>1469</v>
      </c>
      <c r="B869" s="152"/>
      <c r="C869" s="82" t="s">
        <v>80</v>
      </c>
      <c r="D869" s="82" t="s">
        <v>80</v>
      </c>
      <c r="E869" s="82" t="s">
        <v>80</v>
      </c>
      <c r="F869" s="82" t="s">
        <v>80</v>
      </c>
      <c r="G869" s="82" t="s">
        <v>80</v>
      </c>
      <c r="H869" s="83">
        <f t="shared" ref="H869:S869" si="35">SUM(H453:H868)</f>
        <v>337428.82999999996</v>
      </c>
      <c r="I869" s="83">
        <f t="shared" si="35"/>
        <v>299134.62999999995</v>
      </c>
      <c r="J869" s="83">
        <f t="shared" si="35"/>
        <v>263559.68000000005</v>
      </c>
      <c r="K869" s="84">
        <f t="shared" si="35"/>
        <v>13250</v>
      </c>
      <c r="L869" s="83">
        <f t="shared" si="35"/>
        <v>1343875052.3899999</v>
      </c>
      <c r="M869" s="83">
        <f t="shared" si="35"/>
        <v>0</v>
      </c>
      <c r="N869" s="83">
        <f t="shared" si="35"/>
        <v>0</v>
      </c>
      <c r="O869" s="83">
        <f t="shared" si="35"/>
        <v>0</v>
      </c>
      <c r="P869" s="83">
        <f t="shared" si="35"/>
        <v>1343875052.3899999</v>
      </c>
      <c r="Q869" s="83">
        <f t="shared" si="35"/>
        <v>0</v>
      </c>
      <c r="R869" s="83">
        <f t="shared" si="35"/>
        <v>0</v>
      </c>
      <c r="S869" s="84">
        <f t="shared" si="35"/>
        <v>416</v>
      </c>
      <c r="T869" s="82" t="s">
        <v>80</v>
      </c>
      <c r="U869" s="82" t="s">
        <v>80</v>
      </c>
      <c r="V869" s="82" t="s">
        <v>80</v>
      </c>
    </row>
    <row r="870" spans="1:23" s="14" customFormat="1" ht="33" customHeight="1" x14ac:dyDescent="0.15">
      <c r="A870" s="150" t="s">
        <v>1508</v>
      </c>
      <c r="B870" s="150"/>
      <c r="C870" s="150"/>
      <c r="D870" s="150"/>
      <c r="E870" s="150"/>
      <c r="F870" s="150"/>
      <c r="G870" s="150"/>
      <c r="H870" s="150"/>
      <c r="I870" s="150"/>
      <c r="J870" s="150"/>
      <c r="K870" s="150"/>
      <c r="L870" s="150"/>
      <c r="M870" s="150"/>
      <c r="N870" s="150"/>
      <c r="O870" s="150"/>
      <c r="P870" s="150"/>
      <c r="Q870" s="150"/>
      <c r="R870" s="150"/>
      <c r="S870" s="150"/>
      <c r="T870" s="150"/>
      <c r="U870" s="150"/>
      <c r="V870" s="150"/>
    </row>
    <row r="871" spans="1:23" s="14" customFormat="1" ht="34.5" customHeight="1" x14ac:dyDescent="0.15">
      <c r="A871" s="143" t="s">
        <v>30</v>
      </c>
      <c r="B871" s="143" t="s">
        <v>209</v>
      </c>
      <c r="C871" s="144">
        <v>1962</v>
      </c>
      <c r="D871" s="144"/>
      <c r="E871" s="143" t="s">
        <v>111</v>
      </c>
      <c r="F871" s="145">
        <v>2</v>
      </c>
      <c r="G871" s="145">
        <v>2</v>
      </c>
      <c r="H871" s="146">
        <v>462.4</v>
      </c>
      <c r="I871" s="146">
        <v>462.4</v>
      </c>
      <c r="J871" s="146">
        <v>383.6</v>
      </c>
      <c r="K871" s="145">
        <v>24</v>
      </c>
      <c r="L871" s="146">
        <f>SUM(M871:Q873)</f>
        <v>3722995.19</v>
      </c>
      <c r="M871" s="146">
        <v>0</v>
      </c>
      <c r="N871" s="146">
        <v>0</v>
      </c>
      <c r="O871" s="146">
        <v>0</v>
      </c>
      <c r="P871" s="146">
        <v>3722995.19</v>
      </c>
      <c r="Q871" s="149">
        <v>0</v>
      </c>
      <c r="R871" s="81" t="s">
        <v>74</v>
      </c>
      <c r="S871" s="147">
        <v>3</v>
      </c>
      <c r="T871" s="146">
        <f>L871/I871</f>
        <v>8051.4601859861596</v>
      </c>
      <c r="U871" s="146">
        <f>T871</f>
        <v>8051.4601859861596</v>
      </c>
      <c r="V871" s="148">
        <v>46387</v>
      </c>
    </row>
    <row r="872" spans="1:23" s="14" customFormat="1" ht="44.25" customHeight="1" x14ac:dyDescent="0.15">
      <c r="A872" s="143"/>
      <c r="B872" s="143"/>
      <c r="C872" s="144"/>
      <c r="D872" s="144"/>
      <c r="E872" s="143"/>
      <c r="F872" s="145"/>
      <c r="G872" s="145"/>
      <c r="H872" s="146"/>
      <c r="I872" s="146"/>
      <c r="J872" s="146"/>
      <c r="K872" s="145"/>
      <c r="L872" s="146"/>
      <c r="M872" s="146"/>
      <c r="N872" s="146"/>
      <c r="O872" s="146"/>
      <c r="P872" s="146"/>
      <c r="Q872" s="149"/>
      <c r="R872" s="81" t="s">
        <v>75</v>
      </c>
      <c r="S872" s="147"/>
      <c r="T872" s="146"/>
      <c r="U872" s="146"/>
      <c r="V872" s="148"/>
    </row>
    <row r="873" spans="1:23" s="14" customFormat="1" ht="37.5" customHeight="1" x14ac:dyDescent="0.15">
      <c r="A873" s="143"/>
      <c r="B873" s="143"/>
      <c r="C873" s="144"/>
      <c r="D873" s="144"/>
      <c r="E873" s="143"/>
      <c r="F873" s="145"/>
      <c r="G873" s="145"/>
      <c r="H873" s="146"/>
      <c r="I873" s="146"/>
      <c r="J873" s="146"/>
      <c r="K873" s="145"/>
      <c r="L873" s="146"/>
      <c r="M873" s="146"/>
      <c r="N873" s="146"/>
      <c r="O873" s="146"/>
      <c r="P873" s="146"/>
      <c r="Q873" s="149"/>
      <c r="R873" s="81" t="s">
        <v>76</v>
      </c>
      <c r="S873" s="147"/>
      <c r="T873" s="146"/>
      <c r="U873" s="146"/>
      <c r="V873" s="148"/>
    </row>
    <row r="874" spans="1:23" s="14" customFormat="1" ht="35.25" customHeight="1" x14ac:dyDescent="0.15">
      <c r="A874" s="143" t="s">
        <v>31</v>
      </c>
      <c r="B874" s="143" t="s">
        <v>210</v>
      </c>
      <c r="C874" s="144">
        <v>1982</v>
      </c>
      <c r="D874" s="144"/>
      <c r="E874" s="143" t="s">
        <v>111</v>
      </c>
      <c r="F874" s="145">
        <v>2</v>
      </c>
      <c r="G874" s="145">
        <v>3</v>
      </c>
      <c r="H874" s="146">
        <v>795.2</v>
      </c>
      <c r="I874" s="146">
        <v>652.6</v>
      </c>
      <c r="J874" s="146">
        <v>433.9</v>
      </c>
      <c r="K874" s="145">
        <v>30</v>
      </c>
      <c r="L874" s="146">
        <f t="shared" ref="L874" si="36">SUM(M874:Q876)</f>
        <v>5255351.3600000003</v>
      </c>
      <c r="M874" s="146">
        <v>0</v>
      </c>
      <c r="N874" s="146">
        <v>0</v>
      </c>
      <c r="O874" s="146">
        <v>0</v>
      </c>
      <c r="P874" s="146">
        <v>5255351.3600000003</v>
      </c>
      <c r="Q874" s="149">
        <v>0</v>
      </c>
      <c r="R874" s="81" t="s">
        <v>74</v>
      </c>
      <c r="S874" s="147">
        <v>3</v>
      </c>
      <c r="T874" s="146">
        <f t="shared" ref="T874" si="37">L874/I874</f>
        <v>8052.9441618142819</v>
      </c>
      <c r="U874" s="146">
        <f t="shared" ref="U874" si="38">T874</f>
        <v>8052.9441618142819</v>
      </c>
      <c r="V874" s="148">
        <v>46387</v>
      </c>
    </row>
    <row r="875" spans="1:23" s="14" customFormat="1" ht="45" customHeight="1" x14ac:dyDescent="0.15">
      <c r="A875" s="143"/>
      <c r="B875" s="143"/>
      <c r="C875" s="144"/>
      <c r="D875" s="144"/>
      <c r="E875" s="143"/>
      <c r="F875" s="145"/>
      <c r="G875" s="145"/>
      <c r="H875" s="146"/>
      <c r="I875" s="146"/>
      <c r="J875" s="146"/>
      <c r="K875" s="145"/>
      <c r="L875" s="146"/>
      <c r="M875" s="146"/>
      <c r="N875" s="146"/>
      <c r="O875" s="146"/>
      <c r="P875" s="146"/>
      <c r="Q875" s="149"/>
      <c r="R875" s="81" t="s">
        <v>75</v>
      </c>
      <c r="S875" s="147"/>
      <c r="T875" s="146"/>
      <c r="U875" s="146"/>
      <c r="V875" s="148"/>
    </row>
    <row r="876" spans="1:23" s="14" customFormat="1" ht="44.25" customHeight="1" x14ac:dyDescent="0.15">
      <c r="A876" s="143"/>
      <c r="B876" s="143"/>
      <c r="C876" s="144"/>
      <c r="D876" s="144"/>
      <c r="E876" s="143"/>
      <c r="F876" s="145"/>
      <c r="G876" s="145"/>
      <c r="H876" s="146"/>
      <c r="I876" s="146"/>
      <c r="J876" s="146"/>
      <c r="K876" s="145"/>
      <c r="L876" s="146"/>
      <c r="M876" s="146"/>
      <c r="N876" s="146"/>
      <c r="O876" s="146"/>
      <c r="P876" s="146"/>
      <c r="Q876" s="149"/>
      <c r="R876" s="81" t="s">
        <v>76</v>
      </c>
      <c r="S876" s="147"/>
      <c r="T876" s="146"/>
      <c r="U876" s="146"/>
      <c r="V876" s="148"/>
    </row>
    <row r="877" spans="1:23" s="14" customFormat="1" ht="35.25" customHeight="1" x14ac:dyDescent="0.15">
      <c r="A877" s="143" t="s">
        <v>32</v>
      </c>
      <c r="B877" s="143" t="s">
        <v>211</v>
      </c>
      <c r="C877" s="144">
        <v>1963</v>
      </c>
      <c r="D877" s="144"/>
      <c r="E877" s="143" t="s">
        <v>111</v>
      </c>
      <c r="F877" s="145">
        <v>2</v>
      </c>
      <c r="G877" s="145">
        <v>2</v>
      </c>
      <c r="H877" s="146">
        <v>466.1</v>
      </c>
      <c r="I877" s="146">
        <v>462.2</v>
      </c>
      <c r="J877" s="146">
        <v>377.8</v>
      </c>
      <c r="K877" s="145">
        <v>27</v>
      </c>
      <c r="L877" s="146">
        <f t="shared" ref="L877" si="39">SUM(M877:Q879)</f>
        <v>3721672.07</v>
      </c>
      <c r="M877" s="146">
        <v>0</v>
      </c>
      <c r="N877" s="146">
        <v>0</v>
      </c>
      <c r="O877" s="146">
        <v>0</v>
      </c>
      <c r="P877" s="146">
        <v>3721672.07</v>
      </c>
      <c r="Q877" s="149">
        <v>0</v>
      </c>
      <c r="R877" s="81" t="s">
        <v>74</v>
      </c>
      <c r="S877" s="147">
        <v>3</v>
      </c>
      <c r="T877" s="146">
        <f t="shared" ref="T877" si="40">L877/I877</f>
        <v>8052.0815015144954</v>
      </c>
      <c r="U877" s="146">
        <f t="shared" ref="U877" si="41">T877</f>
        <v>8052.0815015144954</v>
      </c>
      <c r="V877" s="148">
        <v>46387</v>
      </c>
    </row>
    <row r="878" spans="1:23" s="14" customFormat="1" ht="41.25" customHeight="1" x14ac:dyDescent="0.15">
      <c r="A878" s="143"/>
      <c r="B878" s="143"/>
      <c r="C878" s="144"/>
      <c r="D878" s="144"/>
      <c r="E878" s="143"/>
      <c r="F878" s="145"/>
      <c r="G878" s="145"/>
      <c r="H878" s="146"/>
      <c r="I878" s="146"/>
      <c r="J878" s="146"/>
      <c r="K878" s="145"/>
      <c r="L878" s="146"/>
      <c r="M878" s="146"/>
      <c r="N878" s="146"/>
      <c r="O878" s="146"/>
      <c r="P878" s="146"/>
      <c r="Q878" s="149"/>
      <c r="R878" s="81" t="s">
        <v>75</v>
      </c>
      <c r="S878" s="147"/>
      <c r="T878" s="146"/>
      <c r="U878" s="146"/>
      <c r="V878" s="148"/>
    </row>
    <row r="879" spans="1:23" s="14" customFormat="1" ht="37.5" customHeight="1" x14ac:dyDescent="0.15">
      <c r="A879" s="143"/>
      <c r="B879" s="143"/>
      <c r="C879" s="144"/>
      <c r="D879" s="144"/>
      <c r="E879" s="143"/>
      <c r="F879" s="145"/>
      <c r="G879" s="145"/>
      <c r="H879" s="146"/>
      <c r="I879" s="146"/>
      <c r="J879" s="146"/>
      <c r="K879" s="145"/>
      <c r="L879" s="146"/>
      <c r="M879" s="146"/>
      <c r="N879" s="146"/>
      <c r="O879" s="146"/>
      <c r="P879" s="146"/>
      <c r="Q879" s="149"/>
      <c r="R879" s="81" t="s">
        <v>76</v>
      </c>
      <c r="S879" s="147"/>
      <c r="T879" s="146"/>
      <c r="U879" s="146"/>
      <c r="V879" s="148"/>
    </row>
    <row r="880" spans="1:23" s="14" customFormat="1" ht="39.75" customHeight="1" x14ac:dyDescent="0.15">
      <c r="A880" s="143" t="s">
        <v>33</v>
      </c>
      <c r="B880" s="143" t="s">
        <v>1047</v>
      </c>
      <c r="C880" s="144">
        <v>1988</v>
      </c>
      <c r="D880" s="144"/>
      <c r="E880" s="143" t="s">
        <v>111</v>
      </c>
      <c r="F880" s="145">
        <v>2</v>
      </c>
      <c r="G880" s="145">
        <v>2</v>
      </c>
      <c r="H880" s="146">
        <v>1279.5</v>
      </c>
      <c r="I880" s="146">
        <v>1072.8</v>
      </c>
      <c r="J880" s="146">
        <v>888.6</v>
      </c>
      <c r="K880" s="145">
        <v>60</v>
      </c>
      <c r="L880" s="146">
        <f>SUM(M880:Q881)</f>
        <v>1616757.94</v>
      </c>
      <c r="M880" s="146">
        <v>0</v>
      </c>
      <c r="N880" s="146">
        <v>0</v>
      </c>
      <c r="O880" s="146">
        <v>0</v>
      </c>
      <c r="P880" s="146">
        <v>1616757.94</v>
      </c>
      <c r="Q880" s="146">
        <v>0</v>
      </c>
      <c r="R880" s="81" t="s">
        <v>102</v>
      </c>
      <c r="S880" s="147">
        <v>2</v>
      </c>
      <c r="T880" s="146">
        <f>L880/I880</f>
        <v>1507.0450596569724</v>
      </c>
      <c r="U880" s="146">
        <f>T880</f>
        <v>1507.0450596569724</v>
      </c>
      <c r="V880" s="148">
        <v>46387</v>
      </c>
      <c r="W880" s="58"/>
    </row>
    <row r="881" spans="1:23" s="14" customFormat="1" ht="57" customHeight="1" x14ac:dyDescent="0.15">
      <c r="A881" s="143"/>
      <c r="B881" s="143"/>
      <c r="C881" s="144"/>
      <c r="D881" s="144"/>
      <c r="E881" s="143"/>
      <c r="F881" s="145"/>
      <c r="G881" s="145"/>
      <c r="H881" s="146"/>
      <c r="I881" s="146"/>
      <c r="J881" s="146"/>
      <c r="K881" s="145"/>
      <c r="L881" s="146"/>
      <c r="M881" s="146"/>
      <c r="N881" s="146"/>
      <c r="O881" s="146"/>
      <c r="P881" s="146"/>
      <c r="Q881" s="146"/>
      <c r="R881" s="81" t="s">
        <v>104</v>
      </c>
      <c r="S881" s="147"/>
      <c r="T881" s="146"/>
      <c r="U881" s="146"/>
      <c r="V881" s="148"/>
      <c r="W881" s="58"/>
    </row>
    <row r="882" spans="1:23" s="91" customFormat="1" ht="33.75" customHeight="1" x14ac:dyDescent="0.15">
      <c r="A882" s="138" t="s">
        <v>34</v>
      </c>
      <c r="B882" s="138" t="s">
        <v>380</v>
      </c>
      <c r="C882" s="139">
        <v>1966</v>
      </c>
      <c r="D882" s="139"/>
      <c r="E882" s="138" t="s">
        <v>111</v>
      </c>
      <c r="F882" s="132">
        <v>2</v>
      </c>
      <c r="G882" s="132">
        <v>2</v>
      </c>
      <c r="H882" s="133">
        <v>369.1</v>
      </c>
      <c r="I882" s="133">
        <v>369.1</v>
      </c>
      <c r="J882" s="133">
        <v>369.1</v>
      </c>
      <c r="K882" s="132">
        <v>18</v>
      </c>
      <c r="L882" s="133">
        <v>2971753.95</v>
      </c>
      <c r="M882" s="133">
        <v>0</v>
      </c>
      <c r="N882" s="133">
        <v>0</v>
      </c>
      <c r="O882" s="133">
        <v>0</v>
      </c>
      <c r="P882" s="133">
        <v>2971753.95</v>
      </c>
      <c r="Q882" s="133">
        <v>0</v>
      </c>
      <c r="R882" s="66" t="s">
        <v>74</v>
      </c>
      <c r="S882" s="134">
        <v>3</v>
      </c>
      <c r="T882" s="133">
        <v>8051.35</v>
      </c>
      <c r="U882" s="133">
        <v>8051.35</v>
      </c>
      <c r="V882" s="136">
        <v>46387</v>
      </c>
    </row>
    <row r="883" spans="1:23" s="91" customFormat="1" ht="45" customHeight="1" x14ac:dyDescent="0.15">
      <c r="A883" s="138"/>
      <c r="B883" s="138"/>
      <c r="C883" s="139"/>
      <c r="D883" s="139"/>
      <c r="E883" s="138"/>
      <c r="F883" s="132"/>
      <c r="G883" s="132"/>
      <c r="H883" s="133"/>
      <c r="I883" s="133"/>
      <c r="J883" s="133"/>
      <c r="K883" s="132"/>
      <c r="L883" s="133"/>
      <c r="M883" s="133"/>
      <c r="N883" s="133"/>
      <c r="O883" s="133"/>
      <c r="P883" s="133"/>
      <c r="Q883" s="133"/>
      <c r="R883" s="66" t="s">
        <v>75</v>
      </c>
      <c r="S883" s="135"/>
      <c r="T883" s="133"/>
      <c r="U883" s="133"/>
      <c r="V883" s="136"/>
    </row>
    <row r="884" spans="1:23" s="91" customFormat="1" ht="45" customHeight="1" x14ac:dyDescent="0.15">
      <c r="A884" s="138"/>
      <c r="B884" s="138"/>
      <c r="C884" s="139"/>
      <c r="D884" s="139"/>
      <c r="E884" s="138"/>
      <c r="F884" s="132"/>
      <c r="G884" s="132"/>
      <c r="H884" s="133"/>
      <c r="I884" s="133"/>
      <c r="J884" s="133"/>
      <c r="K884" s="132"/>
      <c r="L884" s="133"/>
      <c r="M884" s="133"/>
      <c r="N884" s="133"/>
      <c r="O884" s="133"/>
      <c r="P884" s="133"/>
      <c r="Q884" s="133"/>
      <c r="R884" s="66" t="s">
        <v>76</v>
      </c>
      <c r="S884" s="135"/>
      <c r="T884" s="133"/>
      <c r="U884" s="133"/>
      <c r="V884" s="136"/>
    </row>
    <row r="885" spans="1:23" s="91" customFormat="1" ht="35.25" customHeight="1" x14ac:dyDescent="0.15">
      <c r="A885" s="138" t="s">
        <v>35</v>
      </c>
      <c r="B885" s="138" t="s">
        <v>494</v>
      </c>
      <c r="C885" s="139">
        <v>1972</v>
      </c>
      <c r="D885" s="139"/>
      <c r="E885" s="138" t="s">
        <v>111</v>
      </c>
      <c r="F885" s="132">
        <v>2</v>
      </c>
      <c r="G885" s="132">
        <v>2</v>
      </c>
      <c r="H885" s="133">
        <v>522.20000000000005</v>
      </c>
      <c r="I885" s="133">
        <v>522.20000000000005</v>
      </c>
      <c r="J885" s="133">
        <v>393.1</v>
      </c>
      <c r="K885" s="132">
        <v>23</v>
      </c>
      <c r="L885" s="133">
        <v>4204749.2699999996</v>
      </c>
      <c r="M885" s="133">
        <v>0</v>
      </c>
      <c r="N885" s="133">
        <v>0</v>
      </c>
      <c r="O885" s="133">
        <v>0</v>
      </c>
      <c r="P885" s="133">
        <v>4204749.2699999996</v>
      </c>
      <c r="Q885" s="133">
        <v>0</v>
      </c>
      <c r="R885" s="66" t="s">
        <v>74</v>
      </c>
      <c r="S885" s="134">
        <v>3</v>
      </c>
      <c r="T885" s="133">
        <v>8051.99</v>
      </c>
      <c r="U885" s="133">
        <v>8051.99</v>
      </c>
      <c r="V885" s="136">
        <v>46387</v>
      </c>
    </row>
    <row r="886" spans="1:23" s="91" customFormat="1" ht="42.75" customHeight="1" x14ac:dyDescent="0.15">
      <c r="A886" s="138"/>
      <c r="B886" s="138"/>
      <c r="C886" s="139"/>
      <c r="D886" s="139"/>
      <c r="E886" s="138"/>
      <c r="F886" s="132"/>
      <c r="G886" s="132"/>
      <c r="H886" s="133"/>
      <c r="I886" s="133"/>
      <c r="J886" s="133"/>
      <c r="K886" s="132"/>
      <c r="L886" s="133"/>
      <c r="M886" s="133"/>
      <c r="N886" s="133"/>
      <c r="O886" s="133"/>
      <c r="P886" s="133"/>
      <c r="Q886" s="133"/>
      <c r="R886" s="66" t="s">
        <v>75</v>
      </c>
      <c r="S886" s="135"/>
      <c r="T886" s="133"/>
      <c r="U886" s="133"/>
      <c r="V886" s="136"/>
    </row>
    <row r="887" spans="1:23" s="91" customFormat="1" ht="40.5" customHeight="1" x14ac:dyDescent="0.15">
      <c r="A887" s="138"/>
      <c r="B887" s="138"/>
      <c r="C887" s="139"/>
      <c r="D887" s="139"/>
      <c r="E887" s="138"/>
      <c r="F887" s="132"/>
      <c r="G887" s="132"/>
      <c r="H887" s="133"/>
      <c r="I887" s="133"/>
      <c r="J887" s="133"/>
      <c r="K887" s="132"/>
      <c r="L887" s="133"/>
      <c r="M887" s="133"/>
      <c r="N887" s="133"/>
      <c r="O887" s="133"/>
      <c r="P887" s="133"/>
      <c r="Q887" s="133"/>
      <c r="R887" s="66" t="s">
        <v>76</v>
      </c>
      <c r="S887" s="135"/>
      <c r="T887" s="133"/>
      <c r="U887" s="133"/>
      <c r="V887" s="136"/>
    </row>
    <row r="888" spans="1:23" s="14" customFormat="1" ht="30" customHeight="1" x14ac:dyDescent="0.15">
      <c r="A888" s="143">
        <v>7</v>
      </c>
      <c r="B888" s="143" t="s">
        <v>212</v>
      </c>
      <c r="C888" s="144">
        <v>1989</v>
      </c>
      <c r="D888" s="144"/>
      <c r="E888" s="143" t="s">
        <v>111</v>
      </c>
      <c r="F888" s="145">
        <v>2</v>
      </c>
      <c r="G888" s="145">
        <v>3</v>
      </c>
      <c r="H888" s="146">
        <v>1163.4000000000001</v>
      </c>
      <c r="I888" s="146">
        <v>1003.5</v>
      </c>
      <c r="J888" s="146">
        <v>717.52</v>
      </c>
      <c r="K888" s="145">
        <v>71</v>
      </c>
      <c r="L888" s="146">
        <f>SUM(M888:Q899)</f>
        <v>14208442.65</v>
      </c>
      <c r="M888" s="146">
        <v>0</v>
      </c>
      <c r="N888" s="146">
        <v>0</v>
      </c>
      <c r="O888" s="146">
        <v>0</v>
      </c>
      <c r="P888" s="146">
        <v>14208442.65</v>
      </c>
      <c r="Q888" s="149">
        <v>0</v>
      </c>
      <c r="R888" s="81" t="s">
        <v>62</v>
      </c>
      <c r="S888" s="147">
        <v>12</v>
      </c>
      <c r="T888" s="146">
        <f>L888/I888</f>
        <v>14158.886547085202</v>
      </c>
      <c r="U888" s="146">
        <f>T888</f>
        <v>14158.886547085202</v>
      </c>
      <c r="V888" s="148">
        <v>46387</v>
      </c>
    </row>
    <row r="889" spans="1:23" s="14" customFormat="1" ht="45" customHeight="1" x14ac:dyDescent="0.15">
      <c r="A889" s="143"/>
      <c r="B889" s="143"/>
      <c r="C889" s="144"/>
      <c r="D889" s="144"/>
      <c r="E889" s="143"/>
      <c r="F889" s="145"/>
      <c r="G889" s="145"/>
      <c r="H889" s="146"/>
      <c r="I889" s="146"/>
      <c r="J889" s="146"/>
      <c r="K889" s="145"/>
      <c r="L889" s="146"/>
      <c r="M889" s="146"/>
      <c r="N889" s="146"/>
      <c r="O889" s="146"/>
      <c r="P889" s="146"/>
      <c r="Q889" s="149"/>
      <c r="R889" s="81" t="s">
        <v>63</v>
      </c>
      <c r="S889" s="147"/>
      <c r="T889" s="146"/>
      <c r="U889" s="146"/>
      <c r="V889" s="148"/>
    </row>
    <row r="890" spans="1:23" s="14" customFormat="1" ht="42.75" customHeight="1" x14ac:dyDescent="0.15">
      <c r="A890" s="143"/>
      <c r="B890" s="143"/>
      <c r="C890" s="144"/>
      <c r="D890" s="144"/>
      <c r="E890" s="143"/>
      <c r="F890" s="145"/>
      <c r="G890" s="145"/>
      <c r="H890" s="146"/>
      <c r="I890" s="146"/>
      <c r="J890" s="146"/>
      <c r="K890" s="145"/>
      <c r="L890" s="146"/>
      <c r="M890" s="146"/>
      <c r="N890" s="146"/>
      <c r="O890" s="146"/>
      <c r="P890" s="146"/>
      <c r="Q890" s="149"/>
      <c r="R890" s="81" t="s">
        <v>64</v>
      </c>
      <c r="S890" s="147"/>
      <c r="T890" s="146"/>
      <c r="U890" s="146"/>
      <c r="V890" s="148"/>
    </row>
    <row r="891" spans="1:23" s="14" customFormat="1" ht="33.75" customHeight="1" x14ac:dyDescent="0.15">
      <c r="A891" s="143"/>
      <c r="B891" s="143"/>
      <c r="C891" s="144"/>
      <c r="D891" s="144"/>
      <c r="E891" s="143"/>
      <c r="F891" s="145"/>
      <c r="G891" s="145"/>
      <c r="H891" s="146"/>
      <c r="I891" s="146"/>
      <c r="J891" s="146"/>
      <c r="K891" s="145"/>
      <c r="L891" s="146"/>
      <c r="M891" s="146"/>
      <c r="N891" s="146"/>
      <c r="O891" s="146"/>
      <c r="P891" s="146"/>
      <c r="Q891" s="149"/>
      <c r="R891" s="81" t="s">
        <v>65</v>
      </c>
      <c r="S891" s="147"/>
      <c r="T891" s="146"/>
      <c r="U891" s="146"/>
      <c r="V891" s="148"/>
    </row>
    <row r="892" spans="1:23" s="14" customFormat="1" ht="48" customHeight="1" x14ac:dyDescent="0.15">
      <c r="A892" s="143"/>
      <c r="B892" s="143"/>
      <c r="C892" s="144"/>
      <c r="D892" s="144"/>
      <c r="E892" s="143"/>
      <c r="F892" s="145"/>
      <c r="G892" s="145"/>
      <c r="H892" s="146"/>
      <c r="I892" s="146"/>
      <c r="J892" s="146"/>
      <c r="K892" s="145"/>
      <c r="L892" s="146"/>
      <c r="M892" s="146"/>
      <c r="N892" s="146"/>
      <c r="O892" s="146"/>
      <c r="P892" s="146"/>
      <c r="Q892" s="149"/>
      <c r="R892" s="81" t="s">
        <v>66</v>
      </c>
      <c r="S892" s="147"/>
      <c r="T892" s="146"/>
      <c r="U892" s="146"/>
      <c r="V892" s="148"/>
    </row>
    <row r="893" spans="1:23" s="14" customFormat="1" ht="44.25" customHeight="1" x14ac:dyDescent="0.15">
      <c r="A893" s="143"/>
      <c r="B893" s="143"/>
      <c r="C893" s="144"/>
      <c r="D893" s="144"/>
      <c r="E893" s="143"/>
      <c r="F893" s="145"/>
      <c r="G893" s="145"/>
      <c r="H893" s="146"/>
      <c r="I893" s="146"/>
      <c r="J893" s="146"/>
      <c r="K893" s="145"/>
      <c r="L893" s="146"/>
      <c r="M893" s="146"/>
      <c r="N893" s="146"/>
      <c r="O893" s="146"/>
      <c r="P893" s="146"/>
      <c r="Q893" s="149"/>
      <c r="R893" s="81" t="s">
        <v>67</v>
      </c>
      <c r="S893" s="147"/>
      <c r="T893" s="146"/>
      <c r="U893" s="146"/>
      <c r="V893" s="148"/>
    </row>
    <row r="894" spans="1:23" s="14" customFormat="1" ht="29.25" customHeight="1" x14ac:dyDescent="0.15">
      <c r="A894" s="143"/>
      <c r="B894" s="143"/>
      <c r="C894" s="144"/>
      <c r="D894" s="144"/>
      <c r="E894" s="143"/>
      <c r="F894" s="145"/>
      <c r="G894" s="145"/>
      <c r="H894" s="146"/>
      <c r="I894" s="146"/>
      <c r="J894" s="146"/>
      <c r="K894" s="145"/>
      <c r="L894" s="146"/>
      <c r="M894" s="146"/>
      <c r="N894" s="146"/>
      <c r="O894" s="146"/>
      <c r="P894" s="146"/>
      <c r="Q894" s="149"/>
      <c r="R894" s="81" t="s">
        <v>71</v>
      </c>
      <c r="S894" s="147"/>
      <c r="T894" s="146"/>
      <c r="U894" s="146"/>
      <c r="V894" s="148"/>
    </row>
    <row r="895" spans="1:23" s="14" customFormat="1" ht="45" customHeight="1" x14ac:dyDescent="0.15">
      <c r="A895" s="143"/>
      <c r="B895" s="143"/>
      <c r="C895" s="144"/>
      <c r="D895" s="144"/>
      <c r="E895" s="143"/>
      <c r="F895" s="145"/>
      <c r="G895" s="145"/>
      <c r="H895" s="146"/>
      <c r="I895" s="146"/>
      <c r="J895" s="146"/>
      <c r="K895" s="145"/>
      <c r="L895" s="146"/>
      <c r="M895" s="146"/>
      <c r="N895" s="146"/>
      <c r="O895" s="146"/>
      <c r="P895" s="146"/>
      <c r="Q895" s="149"/>
      <c r="R895" s="81" t="s">
        <v>72</v>
      </c>
      <c r="S895" s="147"/>
      <c r="T895" s="146"/>
      <c r="U895" s="146"/>
      <c r="V895" s="148"/>
    </row>
    <row r="896" spans="1:23" s="14" customFormat="1" ht="45" customHeight="1" x14ac:dyDescent="0.15">
      <c r="A896" s="143"/>
      <c r="B896" s="143"/>
      <c r="C896" s="144"/>
      <c r="D896" s="144"/>
      <c r="E896" s="143"/>
      <c r="F896" s="145"/>
      <c r="G896" s="145"/>
      <c r="H896" s="146"/>
      <c r="I896" s="146"/>
      <c r="J896" s="146"/>
      <c r="K896" s="145"/>
      <c r="L896" s="146"/>
      <c r="M896" s="146"/>
      <c r="N896" s="146"/>
      <c r="O896" s="146"/>
      <c r="P896" s="146"/>
      <c r="Q896" s="149"/>
      <c r="R896" s="81" t="s">
        <v>73</v>
      </c>
      <c r="S896" s="147"/>
      <c r="T896" s="146"/>
      <c r="U896" s="146"/>
      <c r="V896" s="148"/>
    </row>
    <row r="897" spans="1:22" s="14" customFormat="1" ht="18.75" customHeight="1" x14ac:dyDescent="0.15">
      <c r="A897" s="143"/>
      <c r="B897" s="143"/>
      <c r="C897" s="144"/>
      <c r="D897" s="144"/>
      <c r="E897" s="143"/>
      <c r="F897" s="145"/>
      <c r="G897" s="145"/>
      <c r="H897" s="146"/>
      <c r="I897" s="146"/>
      <c r="J897" s="146"/>
      <c r="K897" s="145"/>
      <c r="L897" s="146"/>
      <c r="M897" s="146"/>
      <c r="N897" s="146"/>
      <c r="O897" s="146"/>
      <c r="P897" s="146"/>
      <c r="Q897" s="149"/>
      <c r="R897" s="81" t="s">
        <v>74</v>
      </c>
      <c r="S897" s="147"/>
      <c r="T897" s="146"/>
      <c r="U897" s="146"/>
      <c r="V897" s="148"/>
    </row>
    <row r="898" spans="1:22" s="14" customFormat="1" ht="28.5" customHeight="1" x14ac:dyDescent="0.15">
      <c r="A898" s="143"/>
      <c r="B898" s="143"/>
      <c r="C898" s="144"/>
      <c r="D898" s="144"/>
      <c r="E898" s="143"/>
      <c r="F898" s="145"/>
      <c r="G898" s="145"/>
      <c r="H898" s="146"/>
      <c r="I898" s="146"/>
      <c r="J898" s="146"/>
      <c r="K898" s="145"/>
      <c r="L898" s="146"/>
      <c r="M898" s="146"/>
      <c r="N898" s="146"/>
      <c r="O898" s="146"/>
      <c r="P898" s="146"/>
      <c r="Q898" s="149"/>
      <c r="R898" s="81" t="s">
        <v>75</v>
      </c>
      <c r="S898" s="147"/>
      <c r="T898" s="146"/>
      <c r="U898" s="146"/>
      <c r="V898" s="148"/>
    </row>
    <row r="899" spans="1:22" s="14" customFormat="1" ht="29.25" customHeight="1" x14ac:dyDescent="0.15">
      <c r="A899" s="143"/>
      <c r="B899" s="143"/>
      <c r="C899" s="144"/>
      <c r="D899" s="144"/>
      <c r="E899" s="143"/>
      <c r="F899" s="145"/>
      <c r="G899" s="145"/>
      <c r="H899" s="146"/>
      <c r="I899" s="146"/>
      <c r="J899" s="146"/>
      <c r="K899" s="145"/>
      <c r="L899" s="146"/>
      <c r="M899" s="146"/>
      <c r="N899" s="146"/>
      <c r="O899" s="146"/>
      <c r="P899" s="146"/>
      <c r="Q899" s="149"/>
      <c r="R899" s="81" t="s">
        <v>76</v>
      </c>
      <c r="S899" s="147"/>
      <c r="T899" s="146"/>
      <c r="U899" s="146"/>
      <c r="V899" s="148"/>
    </row>
    <row r="900" spans="1:22" s="14" customFormat="1" ht="21" customHeight="1" x14ac:dyDescent="0.15">
      <c r="A900" s="143">
        <v>8</v>
      </c>
      <c r="B900" s="143" t="s">
        <v>213</v>
      </c>
      <c r="C900" s="144">
        <v>1984</v>
      </c>
      <c r="D900" s="144"/>
      <c r="E900" s="143" t="s">
        <v>84</v>
      </c>
      <c r="F900" s="145">
        <v>2</v>
      </c>
      <c r="G900" s="145">
        <v>2</v>
      </c>
      <c r="H900" s="146">
        <v>542</v>
      </c>
      <c r="I900" s="146">
        <v>481.2</v>
      </c>
      <c r="J900" s="146">
        <v>346.8</v>
      </c>
      <c r="K900" s="145">
        <v>28</v>
      </c>
      <c r="L900" s="146">
        <f>SUM(M900:Q901)</f>
        <v>7271128.2000000002</v>
      </c>
      <c r="M900" s="146">
        <v>0</v>
      </c>
      <c r="N900" s="146">
        <v>0</v>
      </c>
      <c r="O900" s="146">
        <v>0</v>
      </c>
      <c r="P900" s="146">
        <v>7271128.2000000002</v>
      </c>
      <c r="Q900" s="146">
        <v>0</v>
      </c>
      <c r="R900" s="81" t="s">
        <v>85</v>
      </c>
      <c r="S900" s="147">
        <v>2</v>
      </c>
      <c r="T900" s="146">
        <f>L900/I900</f>
        <v>15110.407730673318</v>
      </c>
      <c r="U900" s="146">
        <f>T900</f>
        <v>15110.407730673318</v>
      </c>
      <c r="V900" s="148">
        <v>46387</v>
      </c>
    </row>
    <row r="901" spans="1:22" s="14" customFormat="1" ht="31.5" customHeight="1" x14ac:dyDescent="0.15">
      <c r="A901" s="143"/>
      <c r="B901" s="143"/>
      <c r="C901" s="144"/>
      <c r="D901" s="144"/>
      <c r="E901" s="143"/>
      <c r="F901" s="145"/>
      <c r="G901" s="145"/>
      <c r="H901" s="146"/>
      <c r="I901" s="146"/>
      <c r="J901" s="146"/>
      <c r="K901" s="145"/>
      <c r="L901" s="146"/>
      <c r="M901" s="146"/>
      <c r="N901" s="146"/>
      <c r="O901" s="146"/>
      <c r="P901" s="146"/>
      <c r="Q901" s="146"/>
      <c r="R901" s="81" t="s">
        <v>86</v>
      </c>
      <c r="S901" s="147"/>
      <c r="T901" s="146"/>
      <c r="U901" s="146"/>
      <c r="V901" s="148"/>
    </row>
    <row r="902" spans="1:22" s="14" customFormat="1" ht="17.25" customHeight="1" x14ac:dyDescent="0.15">
      <c r="A902" s="143">
        <v>9</v>
      </c>
      <c r="B902" s="143" t="s">
        <v>214</v>
      </c>
      <c r="C902" s="144">
        <v>1967</v>
      </c>
      <c r="D902" s="144"/>
      <c r="E902" s="143" t="s">
        <v>84</v>
      </c>
      <c r="F902" s="145">
        <v>2</v>
      </c>
      <c r="G902" s="145">
        <v>3</v>
      </c>
      <c r="H902" s="146">
        <v>527</v>
      </c>
      <c r="I902" s="146">
        <v>522.6</v>
      </c>
      <c r="J902" s="146">
        <v>0</v>
      </c>
      <c r="K902" s="145">
        <v>20</v>
      </c>
      <c r="L902" s="146">
        <f>SUM(M902:Q904)</f>
        <v>4207971.7</v>
      </c>
      <c r="M902" s="146">
        <v>0</v>
      </c>
      <c r="N902" s="146">
        <v>0</v>
      </c>
      <c r="O902" s="146">
        <v>0</v>
      </c>
      <c r="P902" s="146">
        <v>4207971.7</v>
      </c>
      <c r="Q902" s="146">
        <v>0</v>
      </c>
      <c r="R902" s="81" t="s">
        <v>74</v>
      </c>
      <c r="S902" s="147">
        <v>3</v>
      </c>
      <c r="T902" s="146">
        <f>L902/I902</f>
        <v>8051.9933027171837</v>
      </c>
      <c r="U902" s="146">
        <f>T902</f>
        <v>8051.9933027171837</v>
      </c>
      <c r="V902" s="148">
        <v>46387</v>
      </c>
    </row>
    <row r="903" spans="1:22" s="14" customFormat="1" ht="31.5" customHeight="1" x14ac:dyDescent="0.15">
      <c r="A903" s="143"/>
      <c r="B903" s="143"/>
      <c r="C903" s="144"/>
      <c r="D903" s="144"/>
      <c r="E903" s="143"/>
      <c r="F903" s="145"/>
      <c r="G903" s="145"/>
      <c r="H903" s="146"/>
      <c r="I903" s="146"/>
      <c r="J903" s="146"/>
      <c r="K903" s="145"/>
      <c r="L903" s="146"/>
      <c r="M903" s="146"/>
      <c r="N903" s="146"/>
      <c r="O903" s="146"/>
      <c r="P903" s="146"/>
      <c r="Q903" s="146"/>
      <c r="R903" s="81" t="s">
        <v>75</v>
      </c>
      <c r="S903" s="147"/>
      <c r="T903" s="146"/>
      <c r="U903" s="146"/>
      <c r="V903" s="148"/>
    </row>
    <row r="904" spans="1:22" s="14" customFormat="1" ht="27" customHeight="1" x14ac:dyDescent="0.15">
      <c r="A904" s="143"/>
      <c r="B904" s="143"/>
      <c r="C904" s="144"/>
      <c r="D904" s="144"/>
      <c r="E904" s="143"/>
      <c r="F904" s="145"/>
      <c r="G904" s="145"/>
      <c r="H904" s="146"/>
      <c r="I904" s="146"/>
      <c r="J904" s="146"/>
      <c r="K904" s="145"/>
      <c r="L904" s="146"/>
      <c r="M904" s="146"/>
      <c r="N904" s="146"/>
      <c r="O904" s="146"/>
      <c r="P904" s="146"/>
      <c r="Q904" s="146"/>
      <c r="R904" s="81" t="s">
        <v>76</v>
      </c>
      <c r="S904" s="147"/>
      <c r="T904" s="146"/>
      <c r="U904" s="146"/>
      <c r="V904" s="148"/>
    </row>
    <row r="905" spans="1:22" s="14" customFormat="1" ht="36.75" customHeight="1" x14ac:dyDescent="0.15">
      <c r="A905" s="143">
        <v>10</v>
      </c>
      <c r="B905" s="143" t="s">
        <v>215</v>
      </c>
      <c r="C905" s="144">
        <v>1965</v>
      </c>
      <c r="D905" s="144"/>
      <c r="E905" s="143" t="s">
        <v>84</v>
      </c>
      <c r="F905" s="145">
        <v>2</v>
      </c>
      <c r="G905" s="145">
        <v>3</v>
      </c>
      <c r="H905" s="146">
        <v>563.29999999999995</v>
      </c>
      <c r="I905" s="146">
        <v>490.8</v>
      </c>
      <c r="J905" s="146">
        <v>39.5</v>
      </c>
      <c r="K905" s="145">
        <v>13</v>
      </c>
      <c r="L905" s="146">
        <f>SUM(M905:Q910)</f>
        <v>7714854.6100000003</v>
      </c>
      <c r="M905" s="146">
        <v>0</v>
      </c>
      <c r="N905" s="146">
        <v>0</v>
      </c>
      <c r="O905" s="146">
        <v>0</v>
      </c>
      <c r="P905" s="146">
        <v>7714854.6100000003</v>
      </c>
      <c r="Q905" s="149">
        <v>0</v>
      </c>
      <c r="R905" s="81" t="s">
        <v>102</v>
      </c>
      <c r="S905" s="147">
        <v>6</v>
      </c>
      <c r="T905" s="146">
        <f>L905/I905</f>
        <v>15718.937673186634</v>
      </c>
      <c r="U905" s="146">
        <f>T905</f>
        <v>15718.937673186634</v>
      </c>
      <c r="V905" s="148">
        <v>46387</v>
      </c>
    </row>
    <row r="906" spans="1:22" s="14" customFormat="1" ht="52.5" customHeight="1" x14ac:dyDescent="0.15">
      <c r="A906" s="143"/>
      <c r="B906" s="143"/>
      <c r="C906" s="144"/>
      <c r="D906" s="144"/>
      <c r="E906" s="143"/>
      <c r="F906" s="145"/>
      <c r="G906" s="145"/>
      <c r="H906" s="146"/>
      <c r="I906" s="146"/>
      <c r="J906" s="146"/>
      <c r="K906" s="145"/>
      <c r="L906" s="146"/>
      <c r="M906" s="146"/>
      <c r="N906" s="146"/>
      <c r="O906" s="146"/>
      <c r="P906" s="146"/>
      <c r="Q906" s="149"/>
      <c r="R906" s="81" t="s">
        <v>103</v>
      </c>
      <c r="S906" s="147"/>
      <c r="T906" s="146"/>
      <c r="U906" s="146"/>
      <c r="V906" s="148"/>
    </row>
    <row r="907" spans="1:22" s="14" customFormat="1" ht="48.75" customHeight="1" x14ac:dyDescent="0.15">
      <c r="A907" s="143"/>
      <c r="B907" s="143"/>
      <c r="C907" s="144"/>
      <c r="D907" s="144"/>
      <c r="E907" s="143"/>
      <c r="F907" s="145"/>
      <c r="G907" s="145"/>
      <c r="H907" s="146"/>
      <c r="I907" s="146"/>
      <c r="J907" s="146"/>
      <c r="K907" s="145"/>
      <c r="L907" s="146"/>
      <c r="M907" s="146"/>
      <c r="N907" s="146"/>
      <c r="O907" s="146"/>
      <c r="P907" s="146"/>
      <c r="Q907" s="149"/>
      <c r="R907" s="81" t="s">
        <v>104</v>
      </c>
      <c r="S907" s="147"/>
      <c r="T907" s="146"/>
      <c r="U907" s="146"/>
      <c r="V907" s="148"/>
    </row>
    <row r="908" spans="1:22" s="14" customFormat="1" ht="22.5" customHeight="1" x14ac:dyDescent="0.15">
      <c r="A908" s="143"/>
      <c r="B908" s="143"/>
      <c r="C908" s="144"/>
      <c r="D908" s="144"/>
      <c r="E908" s="143"/>
      <c r="F908" s="145"/>
      <c r="G908" s="145"/>
      <c r="H908" s="146"/>
      <c r="I908" s="146"/>
      <c r="J908" s="146"/>
      <c r="K908" s="145"/>
      <c r="L908" s="146"/>
      <c r="M908" s="146"/>
      <c r="N908" s="146"/>
      <c r="O908" s="146"/>
      <c r="P908" s="146"/>
      <c r="Q908" s="149"/>
      <c r="R908" s="81" t="s">
        <v>85</v>
      </c>
      <c r="S908" s="147"/>
      <c r="T908" s="146"/>
      <c r="U908" s="146"/>
      <c r="V908" s="148"/>
    </row>
    <row r="909" spans="1:22" s="14" customFormat="1" ht="35.25" customHeight="1" x14ac:dyDescent="0.15">
      <c r="A909" s="143"/>
      <c r="B909" s="143"/>
      <c r="C909" s="144"/>
      <c r="D909" s="144"/>
      <c r="E909" s="143"/>
      <c r="F909" s="145"/>
      <c r="G909" s="145"/>
      <c r="H909" s="146"/>
      <c r="I909" s="146"/>
      <c r="J909" s="146"/>
      <c r="K909" s="145"/>
      <c r="L909" s="146"/>
      <c r="M909" s="146"/>
      <c r="N909" s="146"/>
      <c r="O909" s="146"/>
      <c r="P909" s="146"/>
      <c r="Q909" s="149"/>
      <c r="R909" s="81" t="s">
        <v>248</v>
      </c>
      <c r="S909" s="147"/>
      <c r="T909" s="146"/>
      <c r="U909" s="146"/>
      <c r="V909" s="148"/>
    </row>
    <row r="910" spans="1:22" s="14" customFormat="1" ht="34.5" customHeight="1" x14ac:dyDescent="0.15">
      <c r="A910" s="143"/>
      <c r="B910" s="143"/>
      <c r="C910" s="144"/>
      <c r="D910" s="144"/>
      <c r="E910" s="143"/>
      <c r="F910" s="145"/>
      <c r="G910" s="145"/>
      <c r="H910" s="146"/>
      <c r="I910" s="146"/>
      <c r="J910" s="146"/>
      <c r="K910" s="145"/>
      <c r="L910" s="146"/>
      <c r="M910" s="146"/>
      <c r="N910" s="146"/>
      <c r="O910" s="146"/>
      <c r="P910" s="146"/>
      <c r="Q910" s="149"/>
      <c r="R910" s="81" t="s">
        <v>86</v>
      </c>
      <c r="S910" s="147"/>
      <c r="T910" s="146"/>
      <c r="U910" s="146"/>
      <c r="V910" s="148"/>
    </row>
    <row r="911" spans="1:22" s="14" customFormat="1" ht="33.75" customHeight="1" x14ac:dyDescent="0.15">
      <c r="A911" s="143">
        <v>11</v>
      </c>
      <c r="B911" s="143" t="s">
        <v>216</v>
      </c>
      <c r="C911" s="144">
        <v>1956</v>
      </c>
      <c r="D911" s="144"/>
      <c r="E911" s="143" t="s">
        <v>111</v>
      </c>
      <c r="F911" s="145">
        <v>2</v>
      </c>
      <c r="G911" s="145">
        <v>1</v>
      </c>
      <c r="H911" s="146">
        <v>550.6</v>
      </c>
      <c r="I911" s="146">
        <v>505.9</v>
      </c>
      <c r="J911" s="146">
        <v>497.5</v>
      </c>
      <c r="K911" s="145">
        <v>20</v>
      </c>
      <c r="L911" s="146">
        <f>SUM(M911:Q912)</f>
        <v>3083092.25</v>
      </c>
      <c r="M911" s="146">
        <v>0</v>
      </c>
      <c r="N911" s="146">
        <v>0</v>
      </c>
      <c r="O911" s="146">
        <v>0</v>
      </c>
      <c r="P911" s="146">
        <v>3083092.25</v>
      </c>
      <c r="Q911" s="149">
        <v>0</v>
      </c>
      <c r="R911" s="81" t="s">
        <v>74</v>
      </c>
      <c r="S911" s="147">
        <v>2</v>
      </c>
      <c r="T911" s="146">
        <f>L911/I911</f>
        <v>6094.2720893457208</v>
      </c>
      <c r="U911" s="146">
        <f>T911</f>
        <v>6094.2720893457208</v>
      </c>
      <c r="V911" s="148">
        <v>46387</v>
      </c>
    </row>
    <row r="912" spans="1:22" s="14" customFormat="1" ht="35.25" customHeight="1" x14ac:dyDescent="0.15">
      <c r="A912" s="143"/>
      <c r="B912" s="143"/>
      <c r="C912" s="144"/>
      <c r="D912" s="144"/>
      <c r="E912" s="143"/>
      <c r="F912" s="145"/>
      <c r="G912" s="145"/>
      <c r="H912" s="146"/>
      <c r="I912" s="146"/>
      <c r="J912" s="146"/>
      <c r="K912" s="145"/>
      <c r="L912" s="146"/>
      <c r="M912" s="146"/>
      <c r="N912" s="146"/>
      <c r="O912" s="146"/>
      <c r="P912" s="146"/>
      <c r="Q912" s="149"/>
      <c r="R912" s="81" t="s">
        <v>76</v>
      </c>
      <c r="S912" s="147"/>
      <c r="T912" s="146"/>
      <c r="U912" s="146"/>
      <c r="V912" s="148"/>
    </row>
    <row r="913" spans="1:22" s="14" customFormat="1" ht="34.5" customHeight="1" x14ac:dyDescent="0.15">
      <c r="A913" s="143">
        <v>12</v>
      </c>
      <c r="B913" s="143" t="s">
        <v>217</v>
      </c>
      <c r="C913" s="144">
        <v>1956</v>
      </c>
      <c r="D913" s="144"/>
      <c r="E913" s="143" t="s">
        <v>111</v>
      </c>
      <c r="F913" s="145">
        <v>2</v>
      </c>
      <c r="G913" s="145">
        <v>2</v>
      </c>
      <c r="H913" s="146">
        <v>557.20000000000005</v>
      </c>
      <c r="I913" s="146">
        <v>510.6</v>
      </c>
      <c r="J913" s="146">
        <v>510.09</v>
      </c>
      <c r="K913" s="145">
        <v>18</v>
      </c>
      <c r="L913" s="146">
        <f>SUM(M913:Q914)</f>
        <v>3264482.86</v>
      </c>
      <c r="M913" s="146">
        <v>0</v>
      </c>
      <c r="N913" s="146">
        <v>0</v>
      </c>
      <c r="O913" s="146">
        <v>0</v>
      </c>
      <c r="P913" s="146">
        <v>3264482.86</v>
      </c>
      <c r="Q913" s="149">
        <v>0</v>
      </c>
      <c r="R913" s="81" t="s">
        <v>74</v>
      </c>
      <c r="S913" s="147">
        <v>2</v>
      </c>
      <c r="T913" s="146">
        <f>L913/I913</f>
        <v>6393.4251077164117</v>
      </c>
      <c r="U913" s="146">
        <f>T913</f>
        <v>6393.4251077164117</v>
      </c>
      <c r="V913" s="148">
        <v>46387</v>
      </c>
    </row>
    <row r="914" spans="1:22" s="14" customFormat="1" ht="27" customHeight="1" x14ac:dyDescent="0.15">
      <c r="A914" s="143"/>
      <c r="B914" s="143"/>
      <c r="C914" s="144"/>
      <c r="D914" s="144"/>
      <c r="E914" s="143"/>
      <c r="F914" s="145"/>
      <c r="G914" s="145"/>
      <c r="H914" s="146"/>
      <c r="I914" s="146"/>
      <c r="J914" s="146"/>
      <c r="K914" s="145"/>
      <c r="L914" s="146"/>
      <c r="M914" s="146"/>
      <c r="N914" s="146"/>
      <c r="O914" s="146"/>
      <c r="P914" s="146"/>
      <c r="Q914" s="149"/>
      <c r="R914" s="81" t="s">
        <v>76</v>
      </c>
      <c r="S914" s="147"/>
      <c r="T914" s="146"/>
      <c r="U914" s="146"/>
      <c r="V914" s="148"/>
    </row>
    <row r="915" spans="1:22" s="14" customFormat="1" ht="45" customHeight="1" x14ac:dyDescent="0.15">
      <c r="A915" s="143">
        <v>13</v>
      </c>
      <c r="B915" s="143" t="s">
        <v>218</v>
      </c>
      <c r="C915" s="144">
        <v>1959</v>
      </c>
      <c r="D915" s="144"/>
      <c r="E915" s="143" t="s">
        <v>111</v>
      </c>
      <c r="F915" s="145">
        <v>3</v>
      </c>
      <c r="G915" s="145">
        <v>4</v>
      </c>
      <c r="H915" s="146">
        <v>2030</v>
      </c>
      <c r="I915" s="146">
        <v>1866.3</v>
      </c>
      <c r="J915" s="146">
        <v>1742.09</v>
      </c>
      <c r="K915" s="145">
        <v>67</v>
      </c>
      <c r="L915" s="146">
        <f>SUM(M915:Q919)</f>
        <v>16750798.77</v>
      </c>
      <c r="M915" s="146">
        <v>0</v>
      </c>
      <c r="N915" s="146">
        <v>0</v>
      </c>
      <c r="O915" s="146">
        <v>0</v>
      </c>
      <c r="P915" s="146">
        <v>16750798.77</v>
      </c>
      <c r="Q915" s="149">
        <v>0</v>
      </c>
      <c r="R915" s="81" t="s">
        <v>68</v>
      </c>
      <c r="S915" s="147">
        <v>5</v>
      </c>
      <c r="T915" s="146">
        <f>L915/I915</f>
        <v>8975.4052242404759</v>
      </c>
      <c r="U915" s="146">
        <f>T915</f>
        <v>8975.4052242404759</v>
      </c>
      <c r="V915" s="148">
        <v>46387</v>
      </c>
    </row>
    <row r="916" spans="1:22" s="14" customFormat="1" ht="51" customHeight="1" x14ac:dyDescent="0.15">
      <c r="A916" s="143"/>
      <c r="B916" s="143"/>
      <c r="C916" s="144"/>
      <c r="D916" s="144"/>
      <c r="E916" s="143"/>
      <c r="F916" s="145"/>
      <c r="G916" s="145"/>
      <c r="H916" s="146"/>
      <c r="I916" s="146"/>
      <c r="J916" s="146"/>
      <c r="K916" s="145"/>
      <c r="L916" s="146"/>
      <c r="M916" s="146"/>
      <c r="N916" s="146"/>
      <c r="O916" s="146"/>
      <c r="P916" s="146"/>
      <c r="Q916" s="149"/>
      <c r="R916" s="81" t="s">
        <v>69</v>
      </c>
      <c r="S916" s="147"/>
      <c r="T916" s="146"/>
      <c r="U916" s="146"/>
      <c r="V916" s="148"/>
    </row>
    <row r="917" spans="1:22" s="14" customFormat="1" ht="51" customHeight="1" x14ac:dyDescent="0.15">
      <c r="A917" s="143"/>
      <c r="B917" s="143"/>
      <c r="C917" s="144"/>
      <c r="D917" s="144"/>
      <c r="E917" s="143"/>
      <c r="F917" s="145"/>
      <c r="G917" s="145"/>
      <c r="H917" s="146"/>
      <c r="I917" s="146"/>
      <c r="J917" s="146"/>
      <c r="K917" s="145"/>
      <c r="L917" s="146"/>
      <c r="M917" s="146"/>
      <c r="N917" s="146"/>
      <c r="O917" s="146"/>
      <c r="P917" s="146"/>
      <c r="Q917" s="149"/>
      <c r="R917" s="81" t="s">
        <v>70</v>
      </c>
      <c r="S917" s="147"/>
      <c r="T917" s="146"/>
      <c r="U917" s="146"/>
      <c r="V917" s="148"/>
    </row>
    <row r="918" spans="1:22" s="14" customFormat="1" ht="18.75" customHeight="1" x14ac:dyDescent="0.15">
      <c r="A918" s="143"/>
      <c r="B918" s="143"/>
      <c r="C918" s="144"/>
      <c r="D918" s="144"/>
      <c r="E918" s="143"/>
      <c r="F918" s="145"/>
      <c r="G918" s="145"/>
      <c r="H918" s="146"/>
      <c r="I918" s="146"/>
      <c r="J918" s="146"/>
      <c r="K918" s="145"/>
      <c r="L918" s="146"/>
      <c r="M918" s="146"/>
      <c r="N918" s="146"/>
      <c r="O918" s="146"/>
      <c r="P918" s="146"/>
      <c r="Q918" s="149"/>
      <c r="R918" s="81" t="s">
        <v>74</v>
      </c>
      <c r="S918" s="147"/>
      <c r="T918" s="146"/>
      <c r="U918" s="146"/>
      <c r="V918" s="148"/>
    </row>
    <row r="919" spans="1:22" s="14" customFormat="1" ht="33.75" customHeight="1" x14ac:dyDescent="0.15">
      <c r="A919" s="143"/>
      <c r="B919" s="143"/>
      <c r="C919" s="144"/>
      <c r="D919" s="144"/>
      <c r="E919" s="143"/>
      <c r="F919" s="145"/>
      <c r="G919" s="145"/>
      <c r="H919" s="146"/>
      <c r="I919" s="146"/>
      <c r="J919" s="146"/>
      <c r="K919" s="145"/>
      <c r="L919" s="146"/>
      <c r="M919" s="146"/>
      <c r="N919" s="146"/>
      <c r="O919" s="146"/>
      <c r="P919" s="146"/>
      <c r="Q919" s="149"/>
      <c r="R919" s="81" t="s">
        <v>76</v>
      </c>
      <c r="S919" s="147"/>
      <c r="T919" s="146"/>
      <c r="U919" s="146"/>
      <c r="V919" s="148"/>
    </row>
    <row r="920" spans="1:22" s="14" customFormat="1" ht="32.25" customHeight="1" x14ac:dyDescent="0.15">
      <c r="A920" s="143">
        <v>14</v>
      </c>
      <c r="B920" s="143" t="s">
        <v>1048</v>
      </c>
      <c r="C920" s="144">
        <v>1969</v>
      </c>
      <c r="D920" s="144"/>
      <c r="E920" s="143" t="s">
        <v>111</v>
      </c>
      <c r="F920" s="145">
        <v>2</v>
      </c>
      <c r="G920" s="145">
        <v>2</v>
      </c>
      <c r="H920" s="146">
        <v>520.6</v>
      </c>
      <c r="I920" s="146">
        <v>461.2</v>
      </c>
      <c r="J920" s="146">
        <v>386.91</v>
      </c>
      <c r="K920" s="145">
        <v>26</v>
      </c>
      <c r="L920" s="146">
        <f>SUM(M920:Q921)</f>
        <v>718455.35</v>
      </c>
      <c r="M920" s="146">
        <v>0</v>
      </c>
      <c r="N920" s="146">
        <v>0</v>
      </c>
      <c r="O920" s="146">
        <v>0</v>
      </c>
      <c r="P920" s="146">
        <v>718455.35</v>
      </c>
      <c r="Q920" s="149">
        <v>0</v>
      </c>
      <c r="R920" s="81" t="s">
        <v>102</v>
      </c>
      <c r="S920" s="147">
        <v>2</v>
      </c>
      <c r="T920" s="146">
        <f>L920/I920</f>
        <v>1557.7956418039896</v>
      </c>
      <c r="U920" s="146">
        <f>T920</f>
        <v>1557.7956418039896</v>
      </c>
      <c r="V920" s="148">
        <v>46387</v>
      </c>
    </row>
    <row r="921" spans="1:22" s="14" customFormat="1" ht="52.5" customHeight="1" x14ac:dyDescent="0.15">
      <c r="A921" s="143"/>
      <c r="B921" s="143"/>
      <c r="C921" s="144"/>
      <c r="D921" s="144"/>
      <c r="E921" s="143"/>
      <c r="F921" s="145"/>
      <c r="G921" s="145"/>
      <c r="H921" s="146"/>
      <c r="I921" s="146"/>
      <c r="J921" s="146"/>
      <c r="K921" s="145"/>
      <c r="L921" s="146"/>
      <c r="M921" s="146"/>
      <c r="N921" s="146"/>
      <c r="O921" s="146"/>
      <c r="P921" s="146"/>
      <c r="Q921" s="149"/>
      <c r="R921" s="81" t="s">
        <v>104</v>
      </c>
      <c r="S921" s="147"/>
      <c r="T921" s="146"/>
      <c r="U921" s="146"/>
      <c r="V921" s="148"/>
    </row>
    <row r="922" spans="1:22" s="16" customFormat="1" ht="46.5" customHeight="1" x14ac:dyDescent="0.15">
      <c r="A922" s="151" t="s">
        <v>1509</v>
      </c>
      <c r="B922" s="151"/>
      <c r="C922" s="82" t="s">
        <v>80</v>
      </c>
      <c r="D922" s="82" t="s">
        <v>80</v>
      </c>
      <c r="E922" s="82" t="s">
        <v>80</v>
      </c>
      <c r="F922" s="82" t="s">
        <v>80</v>
      </c>
      <c r="G922" s="82" t="s">
        <v>80</v>
      </c>
      <c r="H922" s="83">
        <f t="shared" ref="H922:Q922" si="42">SUM(H871:H921)</f>
        <v>10348.6</v>
      </c>
      <c r="I922" s="83">
        <f t="shared" si="42"/>
        <v>9383.4000000000015</v>
      </c>
      <c r="J922" s="83">
        <f t="shared" si="42"/>
        <v>7086.51</v>
      </c>
      <c r="K922" s="84">
        <f t="shared" si="42"/>
        <v>445</v>
      </c>
      <c r="L922" s="83">
        <f t="shared" si="42"/>
        <v>78712506.170000002</v>
      </c>
      <c r="M922" s="83">
        <f t="shared" si="42"/>
        <v>0</v>
      </c>
      <c r="N922" s="83">
        <f t="shared" si="42"/>
        <v>0</v>
      </c>
      <c r="O922" s="83">
        <f t="shared" si="42"/>
        <v>0</v>
      </c>
      <c r="P922" s="83">
        <f t="shared" si="42"/>
        <v>78712506.170000002</v>
      </c>
      <c r="Q922" s="83">
        <f t="shared" si="42"/>
        <v>0</v>
      </c>
      <c r="R922" s="83" t="s">
        <v>80</v>
      </c>
      <c r="S922" s="84">
        <f>SUM(S871:S921)</f>
        <v>51</v>
      </c>
      <c r="T922" s="82" t="s">
        <v>80</v>
      </c>
      <c r="U922" s="82" t="s">
        <v>80</v>
      </c>
      <c r="V922" s="82" t="s">
        <v>80</v>
      </c>
    </row>
    <row r="923" spans="1:22" s="14" customFormat="1" ht="29.25" customHeight="1" x14ac:dyDescent="0.15">
      <c r="A923" s="150" t="s">
        <v>219</v>
      </c>
      <c r="B923" s="150"/>
      <c r="C923" s="150"/>
      <c r="D923" s="150"/>
      <c r="E923" s="150"/>
      <c r="F923" s="150"/>
      <c r="G923" s="150"/>
      <c r="H923" s="150"/>
      <c r="I923" s="150"/>
      <c r="J923" s="150"/>
      <c r="K923" s="150"/>
      <c r="L923" s="150"/>
      <c r="M923" s="150"/>
      <c r="N923" s="150"/>
      <c r="O923" s="150"/>
      <c r="P923" s="150"/>
      <c r="Q923" s="150"/>
      <c r="R923" s="150"/>
      <c r="S923" s="150"/>
      <c r="T923" s="150"/>
      <c r="U923" s="150"/>
      <c r="V923" s="150"/>
    </row>
    <row r="924" spans="1:22" s="14" customFormat="1" ht="18" customHeight="1" x14ac:dyDescent="0.15">
      <c r="A924" s="143" t="s">
        <v>30</v>
      </c>
      <c r="B924" s="143" t="s">
        <v>220</v>
      </c>
      <c r="C924" s="144">
        <v>1996</v>
      </c>
      <c r="D924" s="144">
        <v>2013</v>
      </c>
      <c r="E924" s="143" t="s">
        <v>111</v>
      </c>
      <c r="F924" s="145">
        <v>2</v>
      </c>
      <c r="G924" s="145">
        <v>2</v>
      </c>
      <c r="H924" s="146">
        <v>626.1</v>
      </c>
      <c r="I924" s="146">
        <v>577.5</v>
      </c>
      <c r="J924" s="146">
        <v>275.89999999999998</v>
      </c>
      <c r="K924" s="145">
        <v>14</v>
      </c>
      <c r="L924" s="146">
        <f>SUM(M924:Q926)</f>
        <v>4650499.91</v>
      </c>
      <c r="M924" s="146">
        <v>0</v>
      </c>
      <c r="N924" s="146">
        <v>0</v>
      </c>
      <c r="O924" s="146">
        <v>0</v>
      </c>
      <c r="P924" s="146">
        <v>4650499.91</v>
      </c>
      <c r="Q924" s="149">
        <v>0</v>
      </c>
      <c r="R924" s="81" t="s">
        <v>74</v>
      </c>
      <c r="S924" s="147">
        <v>3</v>
      </c>
      <c r="T924" s="146">
        <f>L924/I924</f>
        <v>8052.813696969697</v>
      </c>
      <c r="U924" s="146">
        <f>T924</f>
        <v>8052.813696969697</v>
      </c>
      <c r="V924" s="148">
        <v>46387</v>
      </c>
    </row>
    <row r="925" spans="1:22" s="14" customFormat="1" ht="28.5" customHeight="1" x14ac:dyDescent="0.15">
      <c r="A925" s="143"/>
      <c r="B925" s="143"/>
      <c r="C925" s="144"/>
      <c r="D925" s="144"/>
      <c r="E925" s="143"/>
      <c r="F925" s="145"/>
      <c r="G925" s="145"/>
      <c r="H925" s="146"/>
      <c r="I925" s="146"/>
      <c r="J925" s="146"/>
      <c r="K925" s="145"/>
      <c r="L925" s="146"/>
      <c r="M925" s="146"/>
      <c r="N925" s="146"/>
      <c r="O925" s="146"/>
      <c r="P925" s="146"/>
      <c r="Q925" s="149"/>
      <c r="R925" s="81" t="s">
        <v>75</v>
      </c>
      <c r="S925" s="147"/>
      <c r="T925" s="146"/>
      <c r="U925" s="146"/>
      <c r="V925" s="148"/>
    </row>
    <row r="926" spans="1:22" s="14" customFormat="1" ht="31.5" customHeight="1" x14ac:dyDescent="0.15">
      <c r="A926" s="143"/>
      <c r="B926" s="143"/>
      <c r="C926" s="144"/>
      <c r="D926" s="144"/>
      <c r="E926" s="143"/>
      <c r="F926" s="145"/>
      <c r="G926" s="145"/>
      <c r="H926" s="146"/>
      <c r="I926" s="146"/>
      <c r="J926" s="146"/>
      <c r="K926" s="145"/>
      <c r="L926" s="146"/>
      <c r="M926" s="146"/>
      <c r="N926" s="146"/>
      <c r="O926" s="146"/>
      <c r="P926" s="146"/>
      <c r="Q926" s="149"/>
      <c r="R926" s="81" t="s">
        <v>76</v>
      </c>
      <c r="S926" s="147"/>
      <c r="T926" s="146"/>
      <c r="U926" s="146"/>
      <c r="V926" s="148"/>
    </row>
    <row r="927" spans="1:22" s="14" customFormat="1" ht="21" customHeight="1" x14ac:dyDescent="0.15">
      <c r="A927" s="143" t="s">
        <v>31</v>
      </c>
      <c r="B927" s="143" t="s">
        <v>390</v>
      </c>
      <c r="C927" s="144">
        <v>1985</v>
      </c>
      <c r="D927" s="144"/>
      <c r="E927" s="143" t="s">
        <v>111</v>
      </c>
      <c r="F927" s="145">
        <v>2</v>
      </c>
      <c r="G927" s="145">
        <v>1</v>
      </c>
      <c r="H927" s="146">
        <v>380</v>
      </c>
      <c r="I927" s="146">
        <v>344</v>
      </c>
      <c r="J927" s="146">
        <v>87</v>
      </c>
      <c r="K927" s="145">
        <v>20</v>
      </c>
      <c r="L927" s="146">
        <f t="shared" ref="L927" si="43">SUM(M927:Q929)</f>
        <v>2857749.54</v>
      </c>
      <c r="M927" s="146">
        <v>0</v>
      </c>
      <c r="N927" s="146">
        <v>0</v>
      </c>
      <c r="O927" s="146">
        <v>0</v>
      </c>
      <c r="P927" s="146">
        <v>2857749.54</v>
      </c>
      <c r="Q927" s="149">
        <v>0</v>
      </c>
      <c r="R927" s="81" t="s">
        <v>74</v>
      </c>
      <c r="S927" s="147">
        <v>3</v>
      </c>
      <c r="T927" s="146">
        <f t="shared" ref="T927" si="44">L927/I927</f>
        <v>8307.411453488372</v>
      </c>
      <c r="U927" s="146">
        <f t="shared" ref="U927" si="45">T927</f>
        <v>8307.411453488372</v>
      </c>
      <c r="V927" s="148">
        <v>46387</v>
      </c>
    </row>
    <row r="928" spans="1:22" s="14" customFormat="1" ht="33.75" customHeight="1" x14ac:dyDescent="0.15">
      <c r="A928" s="143"/>
      <c r="B928" s="143"/>
      <c r="C928" s="144"/>
      <c r="D928" s="144"/>
      <c r="E928" s="143"/>
      <c r="F928" s="145"/>
      <c r="G928" s="145"/>
      <c r="H928" s="146"/>
      <c r="I928" s="146"/>
      <c r="J928" s="146"/>
      <c r="K928" s="145"/>
      <c r="L928" s="146"/>
      <c r="M928" s="146"/>
      <c r="N928" s="146"/>
      <c r="O928" s="146"/>
      <c r="P928" s="146"/>
      <c r="Q928" s="149"/>
      <c r="R928" s="81" t="s">
        <v>75</v>
      </c>
      <c r="S928" s="147"/>
      <c r="T928" s="146"/>
      <c r="U928" s="146"/>
      <c r="V928" s="148"/>
    </row>
    <row r="929" spans="1:22" s="14" customFormat="1" ht="33.75" customHeight="1" x14ac:dyDescent="0.15">
      <c r="A929" s="143"/>
      <c r="B929" s="143"/>
      <c r="C929" s="144"/>
      <c r="D929" s="144"/>
      <c r="E929" s="143"/>
      <c r="F929" s="145"/>
      <c r="G929" s="145"/>
      <c r="H929" s="146"/>
      <c r="I929" s="146"/>
      <c r="J929" s="146"/>
      <c r="K929" s="145"/>
      <c r="L929" s="146"/>
      <c r="M929" s="146"/>
      <c r="N929" s="146"/>
      <c r="O929" s="146"/>
      <c r="P929" s="146"/>
      <c r="Q929" s="149"/>
      <c r="R929" s="81" t="s">
        <v>76</v>
      </c>
      <c r="S929" s="147"/>
      <c r="T929" s="146"/>
      <c r="U929" s="146"/>
      <c r="V929" s="148"/>
    </row>
    <row r="930" spans="1:22" s="14" customFormat="1" ht="28.5" customHeight="1" x14ac:dyDescent="0.15">
      <c r="A930" s="143">
        <v>3</v>
      </c>
      <c r="B930" s="143" t="s">
        <v>221</v>
      </c>
      <c r="C930" s="144">
        <v>1965</v>
      </c>
      <c r="D930" s="144"/>
      <c r="E930" s="143" t="s">
        <v>84</v>
      </c>
      <c r="F930" s="145">
        <v>2</v>
      </c>
      <c r="G930" s="145">
        <v>1</v>
      </c>
      <c r="H930" s="146">
        <v>349.3</v>
      </c>
      <c r="I930" s="146">
        <v>322.7</v>
      </c>
      <c r="J930" s="146">
        <v>280.5</v>
      </c>
      <c r="K930" s="145">
        <v>15</v>
      </c>
      <c r="L930" s="146">
        <f>SUM(M930:Q931)</f>
        <v>5490236.8899999997</v>
      </c>
      <c r="M930" s="146">
        <v>0</v>
      </c>
      <c r="N930" s="146">
        <v>0</v>
      </c>
      <c r="O930" s="146">
        <v>0</v>
      </c>
      <c r="P930" s="146">
        <v>5490236.8899999997</v>
      </c>
      <c r="Q930" s="146">
        <v>0</v>
      </c>
      <c r="R930" s="81" t="s">
        <v>85</v>
      </c>
      <c r="S930" s="147">
        <v>2</v>
      </c>
      <c r="T930" s="146">
        <f t="shared" ref="T930" si="46">L930/I930</f>
        <v>17013.439386427021</v>
      </c>
      <c r="U930" s="146">
        <f t="shared" ref="U930" si="47">T930</f>
        <v>17013.439386427021</v>
      </c>
      <c r="V930" s="148">
        <v>46387</v>
      </c>
    </row>
    <row r="931" spans="1:22" s="14" customFormat="1" ht="36" customHeight="1" x14ac:dyDescent="0.15">
      <c r="A931" s="143"/>
      <c r="B931" s="143"/>
      <c r="C931" s="144"/>
      <c r="D931" s="144"/>
      <c r="E931" s="143"/>
      <c r="F931" s="145"/>
      <c r="G931" s="145"/>
      <c r="H931" s="146"/>
      <c r="I931" s="146"/>
      <c r="J931" s="146"/>
      <c r="K931" s="145"/>
      <c r="L931" s="146"/>
      <c r="M931" s="146"/>
      <c r="N931" s="146"/>
      <c r="O931" s="146"/>
      <c r="P931" s="146"/>
      <c r="Q931" s="146"/>
      <c r="R931" s="81" t="s">
        <v>86</v>
      </c>
      <c r="S931" s="147"/>
      <c r="T931" s="146"/>
      <c r="U931" s="146"/>
      <c r="V931" s="148"/>
    </row>
    <row r="932" spans="1:22" s="8" customFormat="1" ht="46.5" customHeight="1" x14ac:dyDescent="0.15">
      <c r="A932" s="151" t="s">
        <v>1049</v>
      </c>
      <c r="B932" s="151"/>
      <c r="C932" s="82" t="s">
        <v>80</v>
      </c>
      <c r="D932" s="82" t="s">
        <v>80</v>
      </c>
      <c r="E932" s="82" t="s">
        <v>80</v>
      </c>
      <c r="F932" s="82" t="s">
        <v>80</v>
      </c>
      <c r="G932" s="82" t="s">
        <v>80</v>
      </c>
      <c r="H932" s="83">
        <f t="shared" ref="H932:Q932" si="48">SUM(H924:H931)</f>
        <v>1355.4</v>
      </c>
      <c r="I932" s="83">
        <f t="shared" si="48"/>
        <v>1244.2</v>
      </c>
      <c r="J932" s="83">
        <f t="shared" si="48"/>
        <v>643.4</v>
      </c>
      <c r="K932" s="84">
        <f t="shared" si="48"/>
        <v>49</v>
      </c>
      <c r="L932" s="83">
        <f t="shared" si="48"/>
        <v>12998486.34</v>
      </c>
      <c r="M932" s="83">
        <f t="shared" si="48"/>
        <v>0</v>
      </c>
      <c r="N932" s="83">
        <f t="shared" si="48"/>
        <v>0</v>
      </c>
      <c r="O932" s="83">
        <f t="shared" si="48"/>
        <v>0</v>
      </c>
      <c r="P932" s="83">
        <f t="shared" si="48"/>
        <v>12998486.34</v>
      </c>
      <c r="Q932" s="92">
        <f t="shared" si="48"/>
        <v>0</v>
      </c>
      <c r="R932" s="82" t="s">
        <v>80</v>
      </c>
      <c r="S932" s="93">
        <f>SUM(S924:S931)</f>
        <v>8</v>
      </c>
      <c r="T932" s="82" t="s">
        <v>80</v>
      </c>
      <c r="U932" s="82" t="s">
        <v>80</v>
      </c>
      <c r="V932" s="82" t="s">
        <v>80</v>
      </c>
    </row>
    <row r="933" spans="1:22" s="9" customFormat="1" ht="27.75" customHeight="1" x14ac:dyDescent="0.15">
      <c r="A933" s="150" t="s">
        <v>222</v>
      </c>
      <c r="B933" s="150"/>
      <c r="C933" s="150"/>
      <c r="D933" s="150"/>
      <c r="E933" s="150"/>
      <c r="F933" s="150"/>
      <c r="G933" s="150"/>
      <c r="H933" s="150"/>
      <c r="I933" s="150"/>
      <c r="J933" s="150"/>
      <c r="K933" s="150"/>
      <c r="L933" s="150"/>
      <c r="M933" s="150"/>
      <c r="N933" s="150"/>
      <c r="O933" s="150"/>
      <c r="P933" s="150"/>
      <c r="Q933" s="150"/>
      <c r="R933" s="150"/>
      <c r="S933" s="150"/>
      <c r="T933" s="150"/>
      <c r="U933" s="150"/>
      <c r="V933" s="150"/>
    </row>
    <row r="934" spans="1:22" s="14" customFormat="1" ht="31.5" customHeight="1" x14ac:dyDescent="0.15">
      <c r="A934" s="143" t="s">
        <v>30</v>
      </c>
      <c r="B934" s="143" t="s">
        <v>223</v>
      </c>
      <c r="C934" s="144">
        <v>1979</v>
      </c>
      <c r="D934" s="144"/>
      <c r="E934" s="143" t="s">
        <v>111</v>
      </c>
      <c r="F934" s="145">
        <v>3</v>
      </c>
      <c r="G934" s="145">
        <v>3</v>
      </c>
      <c r="H934" s="146">
        <v>1955.7</v>
      </c>
      <c r="I934" s="146">
        <v>1806.9</v>
      </c>
      <c r="J934" s="146">
        <v>1678.02</v>
      </c>
      <c r="K934" s="145">
        <v>62</v>
      </c>
      <c r="L934" s="146">
        <f>SUM(M934:Q936)</f>
        <v>5967578.2400000002</v>
      </c>
      <c r="M934" s="146">
        <v>0</v>
      </c>
      <c r="N934" s="146">
        <v>0</v>
      </c>
      <c r="O934" s="146">
        <v>0</v>
      </c>
      <c r="P934" s="146">
        <v>5967578.2400000002</v>
      </c>
      <c r="Q934" s="146">
        <v>0</v>
      </c>
      <c r="R934" s="81" t="s">
        <v>68</v>
      </c>
      <c r="S934" s="147">
        <v>3</v>
      </c>
      <c r="T934" s="146">
        <f>L934/I934</f>
        <v>3302.661043776634</v>
      </c>
      <c r="U934" s="146">
        <f>T934</f>
        <v>3302.661043776634</v>
      </c>
      <c r="V934" s="148">
        <v>46387</v>
      </c>
    </row>
    <row r="935" spans="1:22" s="14" customFormat="1" ht="48.75" customHeight="1" x14ac:dyDescent="0.15">
      <c r="A935" s="143"/>
      <c r="B935" s="143"/>
      <c r="C935" s="144"/>
      <c r="D935" s="144"/>
      <c r="E935" s="143"/>
      <c r="F935" s="145"/>
      <c r="G935" s="145"/>
      <c r="H935" s="146"/>
      <c r="I935" s="146"/>
      <c r="J935" s="146"/>
      <c r="K935" s="145"/>
      <c r="L935" s="146"/>
      <c r="M935" s="146"/>
      <c r="N935" s="146"/>
      <c r="O935" s="146"/>
      <c r="P935" s="146"/>
      <c r="Q935" s="146"/>
      <c r="R935" s="81" t="s">
        <v>69</v>
      </c>
      <c r="S935" s="147"/>
      <c r="T935" s="146"/>
      <c r="U935" s="146"/>
      <c r="V935" s="148"/>
    </row>
    <row r="936" spans="1:22" s="14" customFormat="1" ht="50.25" customHeight="1" x14ac:dyDescent="0.15">
      <c r="A936" s="143"/>
      <c r="B936" s="143"/>
      <c r="C936" s="144"/>
      <c r="D936" s="144"/>
      <c r="E936" s="143"/>
      <c r="F936" s="145"/>
      <c r="G936" s="145"/>
      <c r="H936" s="146"/>
      <c r="I936" s="146"/>
      <c r="J936" s="146"/>
      <c r="K936" s="145"/>
      <c r="L936" s="146"/>
      <c r="M936" s="146"/>
      <c r="N936" s="146"/>
      <c r="O936" s="146"/>
      <c r="P936" s="146"/>
      <c r="Q936" s="146"/>
      <c r="R936" s="81" t="s">
        <v>70</v>
      </c>
      <c r="S936" s="147"/>
      <c r="T936" s="146"/>
      <c r="U936" s="146"/>
      <c r="V936" s="148"/>
    </row>
    <row r="937" spans="1:22" s="14" customFormat="1" ht="31.5" customHeight="1" x14ac:dyDescent="0.15">
      <c r="A937" s="143">
        <v>2</v>
      </c>
      <c r="B937" s="143" t="s">
        <v>224</v>
      </c>
      <c r="C937" s="144">
        <v>1985</v>
      </c>
      <c r="D937" s="144"/>
      <c r="E937" s="143" t="s">
        <v>97</v>
      </c>
      <c r="F937" s="145">
        <v>2</v>
      </c>
      <c r="G937" s="145">
        <v>2</v>
      </c>
      <c r="H937" s="146">
        <v>630</v>
      </c>
      <c r="I937" s="146">
        <v>573.79999999999995</v>
      </c>
      <c r="J937" s="146">
        <v>572.79999999999995</v>
      </c>
      <c r="K937" s="145">
        <v>25</v>
      </c>
      <c r="L937" s="146">
        <f>SUM(M937:Q948)</f>
        <v>9268646.8000000007</v>
      </c>
      <c r="M937" s="146">
        <v>0</v>
      </c>
      <c r="N937" s="146">
        <v>0</v>
      </c>
      <c r="O937" s="146">
        <v>0</v>
      </c>
      <c r="P937" s="146">
        <v>9268646.8000000007</v>
      </c>
      <c r="Q937" s="149">
        <v>0</v>
      </c>
      <c r="R937" s="81" t="s">
        <v>62</v>
      </c>
      <c r="S937" s="147">
        <v>12</v>
      </c>
      <c r="T937" s="146">
        <f>L937/I937</f>
        <v>16153.096549320324</v>
      </c>
      <c r="U937" s="146">
        <f>T937</f>
        <v>16153.096549320324</v>
      </c>
      <c r="V937" s="148">
        <v>46387</v>
      </c>
    </row>
    <row r="938" spans="1:22" s="14" customFormat="1" ht="45" customHeight="1" x14ac:dyDescent="0.15">
      <c r="A938" s="143"/>
      <c r="B938" s="143"/>
      <c r="C938" s="144"/>
      <c r="D938" s="144"/>
      <c r="E938" s="143"/>
      <c r="F938" s="145"/>
      <c r="G938" s="145"/>
      <c r="H938" s="146"/>
      <c r="I938" s="146"/>
      <c r="J938" s="146"/>
      <c r="K938" s="145"/>
      <c r="L938" s="146"/>
      <c r="M938" s="146"/>
      <c r="N938" s="146"/>
      <c r="O938" s="146"/>
      <c r="P938" s="146"/>
      <c r="Q938" s="149"/>
      <c r="R938" s="81" t="s">
        <v>63</v>
      </c>
      <c r="S938" s="147"/>
      <c r="T938" s="146"/>
      <c r="U938" s="146"/>
      <c r="V938" s="148"/>
    </row>
    <row r="939" spans="1:22" s="14" customFormat="1" ht="45.75" customHeight="1" x14ac:dyDescent="0.15">
      <c r="A939" s="143"/>
      <c r="B939" s="143"/>
      <c r="C939" s="144"/>
      <c r="D939" s="144"/>
      <c r="E939" s="143"/>
      <c r="F939" s="145"/>
      <c r="G939" s="145"/>
      <c r="H939" s="146"/>
      <c r="I939" s="146"/>
      <c r="J939" s="146"/>
      <c r="K939" s="145"/>
      <c r="L939" s="146"/>
      <c r="M939" s="146"/>
      <c r="N939" s="146"/>
      <c r="O939" s="146"/>
      <c r="P939" s="146"/>
      <c r="Q939" s="149"/>
      <c r="R939" s="81" t="s">
        <v>64</v>
      </c>
      <c r="S939" s="147"/>
      <c r="T939" s="146"/>
      <c r="U939" s="146"/>
      <c r="V939" s="148"/>
    </row>
    <row r="940" spans="1:22" s="14" customFormat="1" ht="29.25" customHeight="1" x14ac:dyDescent="0.15">
      <c r="A940" s="143"/>
      <c r="B940" s="143"/>
      <c r="C940" s="144"/>
      <c r="D940" s="144"/>
      <c r="E940" s="143"/>
      <c r="F940" s="145"/>
      <c r="G940" s="145"/>
      <c r="H940" s="146"/>
      <c r="I940" s="146"/>
      <c r="J940" s="146"/>
      <c r="K940" s="145"/>
      <c r="L940" s="146"/>
      <c r="M940" s="146"/>
      <c r="N940" s="146"/>
      <c r="O940" s="146"/>
      <c r="P940" s="146"/>
      <c r="Q940" s="149"/>
      <c r="R940" s="81" t="s">
        <v>68</v>
      </c>
      <c r="S940" s="147"/>
      <c r="T940" s="146"/>
      <c r="U940" s="146"/>
      <c r="V940" s="148"/>
    </row>
    <row r="941" spans="1:22" s="14" customFormat="1" ht="45" customHeight="1" x14ac:dyDescent="0.15">
      <c r="A941" s="143"/>
      <c r="B941" s="143"/>
      <c r="C941" s="144"/>
      <c r="D941" s="144"/>
      <c r="E941" s="143"/>
      <c r="F941" s="145"/>
      <c r="G941" s="145"/>
      <c r="H941" s="146"/>
      <c r="I941" s="146"/>
      <c r="J941" s="146"/>
      <c r="K941" s="145"/>
      <c r="L941" s="146"/>
      <c r="M941" s="146"/>
      <c r="N941" s="146"/>
      <c r="O941" s="146"/>
      <c r="P941" s="146"/>
      <c r="Q941" s="149"/>
      <c r="R941" s="81" t="s">
        <v>69</v>
      </c>
      <c r="S941" s="147"/>
      <c r="T941" s="146"/>
      <c r="U941" s="146"/>
      <c r="V941" s="148"/>
    </row>
    <row r="942" spans="1:22" s="14" customFormat="1" ht="45.75" customHeight="1" x14ac:dyDescent="0.15">
      <c r="A942" s="143"/>
      <c r="B942" s="143"/>
      <c r="C942" s="144"/>
      <c r="D942" s="144"/>
      <c r="E942" s="143"/>
      <c r="F942" s="145"/>
      <c r="G942" s="145"/>
      <c r="H942" s="146"/>
      <c r="I942" s="146"/>
      <c r="J942" s="146"/>
      <c r="K942" s="145"/>
      <c r="L942" s="146"/>
      <c r="M942" s="146"/>
      <c r="N942" s="146"/>
      <c r="O942" s="146"/>
      <c r="P942" s="146"/>
      <c r="Q942" s="149"/>
      <c r="R942" s="81" t="s">
        <v>70</v>
      </c>
      <c r="S942" s="147"/>
      <c r="T942" s="146"/>
      <c r="U942" s="146"/>
      <c r="V942" s="148"/>
    </row>
    <row r="943" spans="1:22" s="14" customFormat="1" ht="31.5" customHeight="1" x14ac:dyDescent="0.15">
      <c r="A943" s="143"/>
      <c r="B943" s="143"/>
      <c r="C943" s="144"/>
      <c r="D943" s="144"/>
      <c r="E943" s="143"/>
      <c r="F943" s="145"/>
      <c r="G943" s="145"/>
      <c r="H943" s="146"/>
      <c r="I943" s="146"/>
      <c r="J943" s="146"/>
      <c r="K943" s="145"/>
      <c r="L943" s="146"/>
      <c r="M943" s="146"/>
      <c r="N943" s="146"/>
      <c r="O943" s="146"/>
      <c r="P943" s="146"/>
      <c r="Q943" s="149"/>
      <c r="R943" s="81" t="s">
        <v>71</v>
      </c>
      <c r="S943" s="147"/>
      <c r="T943" s="146"/>
      <c r="U943" s="146"/>
      <c r="V943" s="148"/>
    </row>
    <row r="944" spans="1:22" s="14" customFormat="1" ht="45" customHeight="1" x14ac:dyDescent="0.15">
      <c r="A944" s="143"/>
      <c r="B944" s="143"/>
      <c r="C944" s="144"/>
      <c r="D944" s="144"/>
      <c r="E944" s="143"/>
      <c r="F944" s="145"/>
      <c r="G944" s="145"/>
      <c r="H944" s="146"/>
      <c r="I944" s="146"/>
      <c r="J944" s="146"/>
      <c r="K944" s="145"/>
      <c r="L944" s="146"/>
      <c r="M944" s="146"/>
      <c r="N944" s="146"/>
      <c r="O944" s="146"/>
      <c r="P944" s="146"/>
      <c r="Q944" s="149"/>
      <c r="R944" s="81" t="s">
        <v>72</v>
      </c>
      <c r="S944" s="147"/>
      <c r="T944" s="146"/>
      <c r="U944" s="146"/>
      <c r="V944" s="148"/>
    </row>
    <row r="945" spans="1:22" s="14" customFormat="1" ht="45" customHeight="1" x14ac:dyDescent="0.15">
      <c r="A945" s="143"/>
      <c r="B945" s="143"/>
      <c r="C945" s="144"/>
      <c r="D945" s="144"/>
      <c r="E945" s="143"/>
      <c r="F945" s="145"/>
      <c r="G945" s="145"/>
      <c r="H945" s="146"/>
      <c r="I945" s="146"/>
      <c r="J945" s="146"/>
      <c r="K945" s="145"/>
      <c r="L945" s="146"/>
      <c r="M945" s="146"/>
      <c r="N945" s="146"/>
      <c r="O945" s="146"/>
      <c r="P945" s="146"/>
      <c r="Q945" s="149"/>
      <c r="R945" s="81" t="s">
        <v>73</v>
      </c>
      <c r="S945" s="147"/>
      <c r="T945" s="146"/>
      <c r="U945" s="146"/>
      <c r="V945" s="148"/>
    </row>
    <row r="946" spans="1:22" s="14" customFormat="1" ht="21.75" customHeight="1" x14ac:dyDescent="0.15">
      <c r="A946" s="143"/>
      <c r="B946" s="143"/>
      <c r="C946" s="144"/>
      <c r="D946" s="144"/>
      <c r="E946" s="143"/>
      <c r="F946" s="145"/>
      <c r="G946" s="145"/>
      <c r="H946" s="146"/>
      <c r="I946" s="146"/>
      <c r="J946" s="146"/>
      <c r="K946" s="145"/>
      <c r="L946" s="146"/>
      <c r="M946" s="146"/>
      <c r="N946" s="146"/>
      <c r="O946" s="146"/>
      <c r="P946" s="146"/>
      <c r="Q946" s="149"/>
      <c r="R946" s="81" t="s">
        <v>74</v>
      </c>
      <c r="S946" s="147"/>
      <c r="T946" s="146"/>
      <c r="U946" s="146"/>
      <c r="V946" s="148"/>
    </row>
    <row r="947" spans="1:22" s="14" customFormat="1" ht="33" customHeight="1" x14ac:dyDescent="0.15">
      <c r="A947" s="143"/>
      <c r="B947" s="143"/>
      <c r="C947" s="144"/>
      <c r="D947" s="144"/>
      <c r="E947" s="143"/>
      <c r="F947" s="145"/>
      <c r="G947" s="145"/>
      <c r="H947" s="146"/>
      <c r="I947" s="146"/>
      <c r="J947" s="146"/>
      <c r="K947" s="145"/>
      <c r="L947" s="146"/>
      <c r="M947" s="146"/>
      <c r="N947" s="146"/>
      <c r="O947" s="146"/>
      <c r="P947" s="146"/>
      <c r="Q947" s="149"/>
      <c r="R947" s="81" t="s">
        <v>75</v>
      </c>
      <c r="S947" s="147"/>
      <c r="T947" s="146"/>
      <c r="U947" s="146"/>
      <c r="V947" s="148"/>
    </row>
    <row r="948" spans="1:22" s="14" customFormat="1" ht="35.25" customHeight="1" x14ac:dyDescent="0.15">
      <c r="A948" s="143"/>
      <c r="B948" s="143"/>
      <c r="C948" s="144"/>
      <c r="D948" s="144"/>
      <c r="E948" s="143"/>
      <c r="F948" s="145"/>
      <c r="G948" s="145"/>
      <c r="H948" s="146"/>
      <c r="I948" s="146"/>
      <c r="J948" s="146"/>
      <c r="K948" s="145"/>
      <c r="L948" s="146"/>
      <c r="M948" s="146"/>
      <c r="N948" s="146"/>
      <c r="O948" s="146"/>
      <c r="P948" s="146"/>
      <c r="Q948" s="149"/>
      <c r="R948" s="81" t="s">
        <v>76</v>
      </c>
      <c r="S948" s="147"/>
      <c r="T948" s="146"/>
      <c r="U948" s="146"/>
      <c r="V948" s="148"/>
    </row>
    <row r="949" spans="1:22" s="14" customFormat="1" ht="28.5" customHeight="1" x14ac:dyDescent="0.15">
      <c r="A949" s="143">
        <v>3</v>
      </c>
      <c r="B949" s="143" t="s">
        <v>225</v>
      </c>
      <c r="C949" s="144">
        <v>1973</v>
      </c>
      <c r="D949" s="144"/>
      <c r="E949" s="143" t="s">
        <v>84</v>
      </c>
      <c r="F949" s="145">
        <v>2</v>
      </c>
      <c r="G949" s="145">
        <v>1</v>
      </c>
      <c r="H949" s="146">
        <v>389.3</v>
      </c>
      <c r="I949" s="146">
        <v>334.5</v>
      </c>
      <c r="J949" s="146">
        <v>244.3</v>
      </c>
      <c r="K949" s="145">
        <v>16</v>
      </c>
      <c r="L949" s="146">
        <f>SUM(M949:Q952)</f>
        <v>5291458.7300000004</v>
      </c>
      <c r="M949" s="146">
        <v>0</v>
      </c>
      <c r="N949" s="146">
        <v>0</v>
      </c>
      <c r="O949" s="146">
        <v>0</v>
      </c>
      <c r="P949" s="146">
        <v>5291458.7300000004</v>
      </c>
      <c r="Q949" s="149">
        <v>0</v>
      </c>
      <c r="R949" s="81" t="s">
        <v>85</v>
      </c>
      <c r="S949" s="147">
        <v>4</v>
      </c>
      <c r="T949" s="146">
        <f>L949/I949</f>
        <v>15819.00965620329</v>
      </c>
      <c r="U949" s="146">
        <f>T949</f>
        <v>15819.00965620329</v>
      </c>
      <c r="V949" s="148">
        <v>46387</v>
      </c>
    </row>
    <row r="950" spans="1:22" s="14" customFormat="1" ht="32.25" customHeight="1" x14ac:dyDescent="0.15">
      <c r="A950" s="143"/>
      <c r="B950" s="143"/>
      <c r="C950" s="144"/>
      <c r="D950" s="144"/>
      <c r="E950" s="143"/>
      <c r="F950" s="145"/>
      <c r="G950" s="145"/>
      <c r="H950" s="146"/>
      <c r="I950" s="146"/>
      <c r="J950" s="146"/>
      <c r="K950" s="145"/>
      <c r="L950" s="146"/>
      <c r="M950" s="146"/>
      <c r="N950" s="146"/>
      <c r="O950" s="146"/>
      <c r="P950" s="146"/>
      <c r="Q950" s="149"/>
      <c r="R950" s="81" t="s">
        <v>248</v>
      </c>
      <c r="S950" s="147"/>
      <c r="T950" s="146"/>
      <c r="U950" s="146"/>
      <c r="V950" s="148"/>
    </row>
    <row r="951" spans="1:22" s="14" customFormat="1" ht="36.75" customHeight="1" x14ac:dyDescent="0.15">
      <c r="A951" s="143"/>
      <c r="B951" s="143"/>
      <c r="C951" s="144"/>
      <c r="D951" s="144"/>
      <c r="E951" s="143"/>
      <c r="F951" s="145"/>
      <c r="G951" s="145"/>
      <c r="H951" s="146"/>
      <c r="I951" s="146"/>
      <c r="J951" s="146"/>
      <c r="K951" s="145"/>
      <c r="L951" s="146"/>
      <c r="M951" s="146"/>
      <c r="N951" s="146"/>
      <c r="O951" s="146"/>
      <c r="P951" s="146"/>
      <c r="Q951" s="149"/>
      <c r="R951" s="81" t="s">
        <v>86</v>
      </c>
      <c r="S951" s="147"/>
      <c r="T951" s="146"/>
      <c r="U951" s="146"/>
      <c r="V951" s="148"/>
    </row>
    <row r="952" spans="1:22" s="14" customFormat="1" ht="46.5" customHeight="1" x14ac:dyDescent="0.15">
      <c r="A952" s="143"/>
      <c r="B952" s="143"/>
      <c r="C952" s="144"/>
      <c r="D952" s="144"/>
      <c r="E952" s="143"/>
      <c r="F952" s="145"/>
      <c r="G952" s="145"/>
      <c r="H952" s="146"/>
      <c r="I952" s="146"/>
      <c r="J952" s="146"/>
      <c r="K952" s="145"/>
      <c r="L952" s="146"/>
      <c r="M952" s="146"/>
      <c r="N952" s="146"/>
      <c r="O952" s="146"/>
      <c r="P952" s="146"/>
      <c r="Q952" s="149"/>
      <c r="R952" s="81" t="s">
        <v>87</v>
      </c>
      <c r="S952" s="147"/>
      <c r="T952" s="146"/>
      <c r="U952" s="146"/>
      <c r="V952" s="148"/>
    </row>
    <row r="953" spans="1:22" s="14" customFormat="1" ht="29.25" customHeight="1" x14ac:dyDescent="0.15">
      <c r="A953" s="143">
        <v>4</v>
      </c>
      <c r="B953" s="143" t="s">
        <v>226</v>
      </c>
      <c r="C953" s="144">
        <v>1995</v>
      </c>
      <c r="D953" s="144"/>
      <c r="E953" s="143" t="s">
        <v>97</v>
      </c>
      <c r="F953" s="145">
        <v>2</v>
      </c>
      <c r="G953" s="145">
        <v>3</v>
      </c>
      <c r="H953" s="146">
        <v>953.2</v>
      </c>
      <c r="I953" s="146">
        <v>872.82</v>
      </c>
      <c r="J953" s="146">
        <v>835.81</v>
      </c>
      <c r="K953" s="145">
        <v>35</v>
      </c>
      <c r="L953" s="146">
        <f>SUM(M953:Q955)</f>
        <v>7029290.2199999997</v>
      </c>
      <c r="M953" s="146">
        <v>0</v>
      </c>
      <c r="N953" s="146">
        <v>0</v>
      </c>
      <c r="O953" s="146">
        <v>0</v>
      </c>
      <c r="P953" s="146">
        <v>7029290.2199999997</v>
      </c>
      <c r="Q953" s="149">
        <v>0</v>
      </c>
      <c r="R953" s="81" t="s">
        <v>74</v>
      </c>
      <c r="S953" s="147">
        <v>3</v>
      </c>
      <c r="T953" s="146">
        <f>L953/I953</f>
        <v>8053.5393551935103</v>
      </c>
      <c r="U953" s="146">
        <f>T953</f>
        <v>8053.5393551935103</v>
      </c>
      <c r="V953" s="148">
        <v>46387</v>
      </c>
    </row>
    <row r="954" spans="1:22" s="14" customFormat="1" ht="30.75" customHeight="1" x14ac:dyDescent="0.15">
      <c r="A954" s="143"/>
      <c r="B954" s="143"/>
      <c r="C954" s="144"/>
      <c r="D954" s="144"/>
      <c r="E954" s="143"/>
      <c r="F954" s="145"/>
      <c r="G954" s="145"/>
      <c r="H954" s="146"/>
      <c r="I954" s="146"/>
      <c r="J954" s="146"/>
      <c r="K954" s="145"/>
      <c r="L954" s="146"/>
      <c r="M954" s="146"/>
      <c r="N954" s="146"/>
      <c r="O954" s="146"/>
      <c r="P954" s="146"/>
      <c r="Q954" s="149"/>
      <c r="R954" s="81" t="s">
        <v>75</v>
      </c>
      <c r="S954" s="147"/>
      <c r="T954" s="146"/>
      <c r="U954" s="146"/>
      <c r="V954" s="148"/>
    </row>
    <row r="955" spans="1:22" s="14" customFormat="1" ht="31.5" customHeight="1" x14ac:dyDescent="0.15">
      <c r="A955" s="143"/>
      <c r="B955" s="143"/>
      <c r="C955" s="144"/>
      <c r="D955" s="144"/>
      <c r="E955" s="143"/>
      <c r="F955" s="145"/>
      <c r="G955" s="145"/>
      <c r="H955" s="146"/>
      <c r="I955" s="146"/>
      <c r="J955" s="146"/>
      <c r="K955" s="145"/>
      <c r="L955" s="146"/>
      <c r="M955" s="146"/>
      <c r="N955" s="146"/>
      <c r="O955" s="146"/>
      <c r="P955" s="146"/>
      <c r="Q955" s="149"/>
      <c r="R955" s="81" t="s">
        <v>76</v>
      </c>
      <c r="S955" s="147"/>
      <c r="T955" s="146"/>
      <c r="U955" s="146"/>
      <c r="V955" s="148"/>
    </row>
    <row r="956" spans="1:22" s="14" customFormat="1" ht="31.5" customHeight="1" x14ac:dyDescent="0.15">
      <c r="A956" s="143">
        <v>5</v>
      </c>
      <c r="B956" s="143" t="s">
        <v>227</v>
      </c>
      <c r="C956" s="144">
        <v>1980</v>
      </c>
      <c r="D956" s="144"/>
      <c r="E956" s="143" t="s">
        <v>111</v>
      </c>
      <c r="F956" s="145">
        <v>3</v>
      </c>
      <c r="G956" s="145">
        <v>2</v>
      </c>
      <c r="H956" s="146">
        <v>2805.2</v>
      </c>
      <c r="I956" s="146">
        <v>2434.8000000000002</v>
      </c>
      <c r="J956" s="146">
        <v>2122.83</v>
      </c>
      <c r="K956" s="145">
        <v>103</v>
      </c>
      <c r="L956" s="146">
        <f>SUM(M956:Q966)</f>
        <v>14959411.57</v>
      </c>
      <c r="M956" s="146">
        <v>0</v>
      </c>
      <c r="N956" s="146">
        <v>0</v>
      </c>
      <c r="O956" s="146">
        <v>0</v>
      </c>
      <c r="P956" s="146">
        <v>14959411.57</v>
      </c>
      <c r="Q956" s="146">
        <v>0</v>
      </c>
      <c r="R956" s="81" t="s">
        <v>62</v>
      </c>
      <c r="S956" s="147">
        <v>11</v>
      </c>
      <c r="T956" s="146">
        <f>L956/I956</f>
        <v>6144.0001519631996</v>
      </c>
      <c r="U956" s="146">
        <f>T956</f>
        <v>6144.0001519631996</v>
      </c>
      <c r="V956" s="148">
        <v>46387</v>
      </c>
    </row>
    <row r="957" spans="1:22" s="14" customFormat="1" ht="45" customHeight="1" x14ac:dyDescent="0.15">
      <c r="A957" s="143"/>
      <c r="B957" s="143"/>
      <c r="C957" s="144"/>
      <c r="D957" s="144"/>
      <c r="E957" s="143"/>
      <c r="F957" s="145"/>
      <c r="G957" s="145"/>
      <c r="H957" s="146"/>
      <c r="I957" s="146"/>
      <c r="J957" s="146"/>
      <c r="K957" s="145"/>
      <c r="L957" s="146"/>
      <c r="M957" s="146"/>
      <c r="N957" s="146"/>
      <c r="O957" s="146"/>
      <c r="P957" s="146"/>
      <c r="Q957" s="146"/>
      <c r="R957" s="81" t="s">
        <v>63</v>
      </c>
      <c r="S957" s="147"/>
      <c r="T957" s="146"/>
      <c r="U957" s="146"/>
      <c r="V957" s="148"/>
    </row>
    <row r="958" spans="1:22" s="14" customFormat="1" ht="45.75" customHeight="1" x14ac:dyDescent="0.15">
      <c r="A958" s="143"/>
      <c r="B958" s="143"/>
      <c r="C958" s="144"/>
      <c r="D958" s="144"/>
      <c r="E958" s="143"/>
      <c r="F958" s="145"/>
      <c r="G958" s="145"/>
      <c r="H958" s="146"/>
      <c r="I958" s="146"/>
      <c r="J958" s="146"/>
      <c r="K958" s="145"/>
      <c r="L958" s="146"/>
      <c r="M958" s="146"/>
      <c r="N958" s="146"/>
      <c r="O958" s="146"/>
      <c r="P958" s="146"/>
      <c r="Q958" s="146"/>
      <c r="R958" s="81" t="s">
        <v>64</v>
      </c>
      <c r="S958" s="147"/>
      <c r="T958" s="146"/>
      <c r="U958" s="146"/>
      <c r="V958" s="148"/>
    </row>
    <row r="959" spans="1:22" s="14" customFormat="1" ht="29.25" customHeight="1" x14ac:dyDescent="0.15">
      <c r="A959" s="143"/>
      <c r="B959" s="143"/>
      <c r="C959" s="144"/>
      <c r="D959" s="144"/>
      <c r="E959" s="143"/>
      <c r="F959" s="145"/>
      <c r="G959" s="145"/>
      <c r="H959" s="146"/>
      <c r="I959" s="146"/>
      <c r="J959" s="146"/>
      <c r="K959" s="145"/>
      <c r="L959" s="146"/>
      <c r="M959" s="146"/>
      <c r="N959" s="146"/>
      <c r="O959" s="146"/>
      <c r="P959" s="146"/>
      <c r="Q959" s="146"/>
      <c r="R959" s="81" t="s">
        <v>68</v>
      </c>
      <c r="S959" s="147"/>
      <c r="T959" s="146"/>
      <c r="U959" s="146"/>
      <c r="V959" s="148"/>
    </row>
    <row r="960" spans="1:22" s="14" customFormat="1" ht="45" customHeight="1" x14ac:dyDescent="0.15">
      <c r="A960" s="143"/>
      <c r="B960" s="143"/>
      <c r="C960" s="144"/>
      <c r="D960" s="144"/>
      <c r="E960" s="143"/>
      <c r="F960" s="145"/>
      <c r="G960" s="145"/>
      <c r="H960" s="146"/>
      <c r="I960" s="146"/>
      <c r="J960" s="146"/>
      <c r="K960" s="145"/>
      <c r="L960" s="146"/>
      <c r="M960" s="146"/>
      <c r="N960" s="146"/>
      <c r="O960" s="146"/>
      <c r="P960" s="146"/>
      <c r="Q960" s="146"/>
      <c r="R960" s="81" t="s">
        <v>69</v>
      </c>
      <c r="S960" s="147"/>
      <c r="T960" s="146"/>
      <c r="U960" s="146"/>
      <c r="V960" s="148"/>
    </row>
    <row r="961" spans="1:23" s="14" customFormat="1" ht="45.75" customHeight="1" x14ac:dyDescent="0.15">
      <c r="A961" s="143"/>
      <c r="B961" s="143"/>
      <c r="C961" s="144"/>
      <c r="D961" s="144"/>
      <c r="E961" s="143"/>
      <c r="F961" s="145"/>
      <c r="G961" s="145"/>
      <c r="H961" s="146"/>
      <c r="I961" s="146"/>
      <c r="J961" s="146"/>
      <c r="K961" s="145"/>
      <c r="L961" s="146"/>
      <c r="M961" s="146"/>
      <c r="N961" s="146"/>
      <c r="O961" s="146"/>
      <c r="P961" s="146"/>
      <c r="Q961" s="146"/>
      <c r="R961" s="81" t="s">
        <v>70</v>
      </c>
      <c r="S961" s="147"/>
      <c r="T961" s="146"/>
      <c r="U961" s="146"/>
      <c r="V961" s="148"/>
    </row>
    <row r="962" spans="1:23" s="14" customFormat="1" ht="31.5" customHeight="1" x14ac:dyDescent="0.15">
      <c r="A962" s="143"/>
      <c r="B962" s="143"/>
      <c r="C962" s="144"/>
      <c r="D962" s="144"/>
      <c r="E962" s="143"/>
      <c r="F962" s="145"/>
      <c r="G962" s="145"/>
      <c r="H962" s="146"/>
      <c r="I962" s="146"/>
      <c r="J962" s="146"/>
      <c r="K962" s="145"/>
      <c r="L962" s="146"/>
      <c r="M962" s="146"/>
      <c r="N962" s="146"/>
      <c r="O962" s="146"/>
      <c r="P962" s="146"/>
      <c r="Q962" s="146"/>
      <c r="R962" s="81" t="s">
        <v>71</v>
      </c>
      <c r="S962" s="147"/>
      <c r="T962" s="146"/>
      <c r="U962" s="146"/>
      <c r="V962" s="148"/>
    </row>
    <row r="963" spans="1:23" s="14" customFormat="1" ht="45" customHeight="1" x14ac:dyDescent="0.15">
      <c r="A963" s="143"/>
      <c r="B963" s="143"/>
      <c r="C963" s="144"/>
      <c r="D963" s="144"/>
      <c r="E963" s="143"/>
      <c r="F963" s="145"/>
      <c r="G963" s="145"/>
      <c r="H963" s="146"/>
      <c r="I963" s="146"/>
      <c r="J963" s="146"/>
      <c r="K963" s="145"/>
      <c r="L963" s="146"/>
      <c r="M963" s="146"/>
      <c r="N963" s="146"/>
      <c r="O963" s="146"/>
      <c r="P963" s="146"/>
      <c r="Q963" s="146"/>
      <c r="R963" s="81" t="s">
        <v>72</v>
      </c>
      <c r="S963" s="147"/>
      <c r="T963" s="146"/>
      <c r="U963" s="146"/>
      <c r="V963" s="148"/>
    </row>
    <row r="964" spans="1:23" s="14" customFormat="1" ht="45" customHeight="1" x14ac:dyDescent="0.15">
      <c r="A964" s="143"/>
      <c r="B964" s="143"/>
      <c r="C964" s="144"/>
      <c r="D964" s="144"/>
      <c r="E964" s="143"/>
      <c r="F964" s="145"/>
      <c r="G964" s="145"/>
      <c r="H964" s="146"/>
      <c r="I964" s="146"/>
      <c r="J964" s="146"/>
      <c r="K964" s="145"/>
      <c r="L964" s="146"/>
      <c r="M964" s="146"/>
      <c r="N964" s="146"/>
      <c r="O964" s="146"/>
      <c r="P964" s="146"/>
      <c r="Q964" s="146"/>
      <c r="R964" s="81" t="s">
        <v>73</v>
      </c>
      <c r="S964" s="147"/>
      <c r="T964" s="146"/>
      <c r="U964" s="146"/>
      <c r="V964" s="148"/>
    </row>
    <row r="965" spans="1:23" s="14" customFormat="1" ht="33" customHeight="1" x14ac:dyDescent="0.15">
      <c r="A965" s="143"/>
      <c r="B965" s="143"/>
      <c r="C965" s="144"/>
      <c r="D965" s="144"/>
      <c r="E965" s="143"/>
      <c r="F965" s="145"/>
      <c r="G965" s="145"/>
      <c r="H965" s="146"/>
      <c r="I965" s="146"/>
      <c r="J965" s="146"/>
      <c r="K965" s="145"/>
      <c r="L965" s="146"/>
      <c r="M965" s="146"/>
      <c r="N965" s="146"/>
      <c r="O965" s="146"/>
      <c r="P965" s="146"/>
      <c r="Q965" s="146"/>
      <c r="R965" s="81" t="s">
        <v>102</v>
      </c>
      <c r="S965" s="147"/>
      <c r="T965" s="146"/>
      <c r="U965" s="146"/>
      <c r="V965" s="148"/>
    </row>
    <row r="966" spans="1:23" s="14" customFormat="1" ht="48.75" customHeight="1" x14ac:dyDescent="0.15">
      <c r="A966" s="143"/>
      <c r="B966" s="143"/>
      <c r="C966" s="144"/>
      <c r="D966" s="144"/>
      <c r="E966" s="143"/>
      <c r="F966" s="145"/>
      <c r="G966" s="145"/>
      <c r="H966" s="146"/>
      <c r="I966" s="146"/>
      <c r="J966" s="146"/>
      <c r="K966" s="145"/>
      <c r="L966" s="146"/>
      <c r="M966" s="146"/>
      <c r="N966" s="146"/>
      <c r="O966" s="146"/>
      <c r="P966" s="146"/>
      <c r="Q966" s="146"/>
      <c r="R966" s="81" t="s">
        <v>104</v>
      </c>
      <c r="S966" s="147"/>
      <c r="T966" s="146"/>
      <c r="U966" s="146"/>
      <c r="V966" s="148"/>
    </row>
    <row r="967" spans="1:23" s="14" customFormat="1" ht="42" customHeight="1" x14ac:dyDescent="0.15">
      <c r="A967" s="151" t="s">
        <v>228</v>
      </c>
      <c r="B967" s="151"/>
      <c r="C967" s="82" t="s">
        <v>80</v>
      </c>
      <c r="D967" s="82" t="s">
        <v>80</v>
      </c>
      <c r="E967" s="82" t="s">
        <v>80</v>
      </c>
      <c r="F967" s="82" t="s">
        <v>80</v>
      </c>
      <c r="G967" s="82" t="s">
        <v>80</v>
      </c>
      <c r="H967" s="83">
        <f>SUM(H934:H966)</f>
        <v>6733.4</v>
      </c>
      <c r="I967" s="83">
        <f>SUM(I934:I966)</f>
        <v>6022.82</v>
      </c>
      <c r="J967" s="83">
        <f>SUM(J934:J966)</f>
        <v>5453.76</v>
      </c>
      <c r="K967" s="84">
        <f>SUM(K934:K966)</f>
        <v>241</v>
      </c>
      <c r="L967" s="83">
        <f>SUM(L934:L966)</f>
        <v>42516385.560000002</v>
      </c>
      <c r="M967" s="83">
        <f>SUM(M937:M955)</f>
        <v>0</v>
      </c>
      <c r="N967" s="83">
        <f>SUM(N937:N955)</f>
        <v>0</v>
      </c>
      <c r="O967" s="83">
        <f>SUM(O937:O955)</f>
        <v>0</v>
      </c>
      <c r="P967" s="83">
        <f>SUM(P934:P966)</f>
        <v>42516385.560000002</v>
      </c>
      <c r="Q967" s="92">
        <f>SUM(Q937:Q955)</f>
        <v>0</v>
      </c>
      <c r="R967" s="82" t="s">
        <v>80</v>
      </c>
      <c r="S967" s="93">
        <f>SUM(S934:S966)</f>
        <v>33</v>
      </c>
      <c r="T967" s="82" t="s">
        <v>80</v>
      </c>
      <c r="U967" s="82" t="s">
        <v>80</v>
      </c>
      <c r="V967" s="82" t="s">
        <v>80</v>
      </c>
    </row>
    <row r="968" spans="1:23" s="14" customFormat="1" ht="29.25" customHeight="1" x14ac:dyDescent="0.15">
      <c r="A968" s="150" t="s">
        <v>229</v>
      </c>
      <c r="B968" s="150"/>
      <c r="C968" s="150"/>
      <c r="D968" s="150"/>
      <c r="E968" s="150"/>
      <c r="F968" s="150"/>
      <c r="G968" s="150"/>
      <c r="H968" s="150"/>
      <c r="I968" s="150"/>
      <c r="J968" s="150"/>
      <c r="K968" s="150"/>
      <c r="L968" s="150"/>
      <c r="M968" s="150"/>
      <c r="N968" s="150"/>
      <c r="O968" s="150"/>
      <c r="P968" s="150"/>
      <c r="Q968" s="150"/>
      <c r="R968" s="150"/>
      <c r="S968" s="150"/>
      <c r="T968" s="150"/>
      <c r="U968" s="150"/>
      <c r="V968" s="150"/>
    </row>
    <row r="969" spans="1:23" s="14" customFormat="1" ht="39" customHeight="1" x14ac:dyDescent="0.15">
      <c r="A969" s="143" t="s">
        <v>30</v>
      </c>
      <c r="B969" s="143" t="s">
        <v>230</v>
      </c>
      <c r="C969" s="144">
        <v>1973</v>
      </c>
      <c r="D969" s="144"/>
      <c r="E969" s="143" t="s">
        <v>111</v>
      </c>
      <c r="F969" s="145">
        <v>2</v>
      </c>
      <c r="G969" s="145">
        <v>3</v>
      </c>
      <c r="H969" s="146">
        <v>612.9</v>
      </c>
      <c r="I969" s="146">
        <v>592.70000000000005</v>
      </c>
      <c r="J969" s="146">
        <v>550.5</v>
      </c>
      <c r="K969" s="145">
        <v>36</v>
      </c>
      <c r="L969" s="146">
        <f>SUM(M969:Q971)</f>
        <v>2492878.23</v>
      </c>
      <c r="M969" s="146">
        <v>0</v>
      </c>
      <c r="N969" s="146">
        <v>0</v>
      </c>
      <c r="O969" s="146">
        <v>0</v>
      </c>
      <c r="P969" s="146">
        <v>2492878.23</v>
      </c>
      <c r="Q969" s="149">
        <v>0</v>
      </c>
      <c r="R969" s="81" t="s">
        <v>68</v>
      </c>
      <c r="S969" s="147">
        <v>3</v>
      </c>
      <c r="T969" s="146">
        <f>L969/I969</f>
        <v>4205.9696811202966</v>
      </c>
      <c r="U969" s="146">
        <f>T969</f>
        <v>4205.9696811202966</v>
      </c>
      <c r="V969" s="148">
        <v>46387</v>
      </c>
      <c r="W969" s="58"/>
    </row>
    <row r="970" spans="1:23" s="14" customFormat="1" ht="46.5" customHeight="1" x14ac:dyDescent="0.15">
      <c r="A970" s="143"/>
      <c r="B970" s="143"/>
      <c r="C970" s="144"/>
      <c r="D970" s="144"/>
      <c r="E970" s="143"/>
      <c r="F970" s="145"/>
      <c r="G970" s="145"/>
      <c r="H970" s="146"/>
      <c r="I970" s="146"/>
      <c r="J970" s="146"/>
      <c r="K970" s="145"/>
      <c r="L970" s="146"/>
      <c r="M970" s="146"/>
      <c r="N970" s="146"/>
      <c r="O970" s="146"/>
      <c r="P970" s="146"/>
      <c r="Q970" s="149"/>
      <c r="R970" s="81" t="s">
        <v>69</v>
      </c>
      <c r="S970" s="147"/>
      <c r="T970" s="146"/>
      <c r="U970" s="146"/>
      <c r="V970" s="148"/>
      <c r="W970" s="58"/>
    </row>
    <row r="971" spans="1:23" s="14" customFormat="1" ht="46.5" customHeight="1" x14ac:dyDescent="0.15">
      <c r="A971" s="143"/>
      <c r="B971" s="143"/>
      <c r="C971" s="144"/>
      <c r="D971" s="144"/>
      <c r="E971" s="143"/>
      <c r="F971" s="145"/>
      <c r="G971" s="145"/>
      <c r="H971" s="146"/>
      <c r="I971" s="146"/>
      <c r="J971" s="146"/>
      <c r="K971" s="145"/>
      <c r="L971" s="146"/>
      <c r="M971" s="146"/>
      <c r="N971" s="146"/>
      <c r="O971" s="146"/>
      <c r="P971" s="146"/>
      <c r="Q971" s="149"/>
      <c r="R971" s="81" t="s">
        <v>70</v>
      </c>
      <c r="S971" s="147"/>
      <c r="T971" s="146"/>
      <c r="U971" s="146"/>
      <c r="V971" s="148"/>
      <c r="W971" s="58"/>
    </row>
    <row r="972" spans="1:23" s="14" customFormat="1" ht="35.25" customHeight="1" x14ac:dyDescent="0.15">
      <c r="A972" s="143" t="s">
        <v>31</v>
      </c>
      <c r="B972" s="143" t="s">
        <v>231</v>
      </c>
      <c r="C972" s="144">
        <v>1989</v>
      </c>
      <c r="D972" s="144"/>
      <c r="E972" s="143" t="s">
        <v>111</v>
      </c>
      <c r="F972" s="145">
        <v>2</v>
      </c>
      <c r="G972" s="145">
        <v>2</v>
      </c>
      <c r="H972" s="146">
        <v>801</v>
      </c>
      <c r="I972" s="146">
        <v>780.8</v>
      </c>
      <c r="J972" s="146">
        <v>664.8</v>
      </c>
      <c r="K972" s="145">
        <v>48</v>
      </c>
      <c r="L972" s="146">
        <f>SUM(M972:Q974)</f>
        <v>3284160.56</v>
      </c>
      <c r="M972" s="146">
        <v>0</v>
      </c>
      <c r="N972" s="146">
        <v>0</v>
      </c>
      <c r="O972" s="146">
        <v>0</v>
      </c>
      <c r="P972" s="146">
        <v>3284160.56</v>
      </c>
      <c r="Q972" s="149">
        <v>0</v>
      </c>
      <c r="R972" s="81" t="s">
        <v>68</v>
      </c>
      <c r="S972" s="147">
        <v>3</v>
      </c>
      <c r="T972" s="146">
        <f>L972/I972</f>
        <v>4206.1482581967221</v>
      </c>
      <c r="U972" s="146">
        <f>T972</f>
        <v>4206.1482581967221</v>
      </c>
      <c r="V972" s="148">
        <v>46387</v>
      </c>
    </row>
    <row r="973" spans="1:23" s="14" customFormat="1" ht="46.5" customHeight="1" x14ac:dyDescent="0.15">
      <c r="A973" s="143"/>
      <c r="B973" s="143"/>
      <c r="C973" s="144"/>
      <c r="D973" s="144"/>
      <c r="E973" s="143"/>
      <c r="F973" s="145"/>
      <c r="G973" s="145"/>
      <c r="H973" s="146"/>
      <c r="I973" s="146"/>
      <c r="J973" s="146"/>
      <c r="K973" s="145"/>
      <c r="L973" s="146"/>
      <c r="M973" s="146"/>
      <c r="N973" s="146"/>
      <c r="O973" s="146"/>
      <c r="P973" s="146"/>
      <c r="Q973" s="149"/>
      <c r="R973" s="81" t="s">
        <v>69</v>
      </c>
      <c r="S973" s="147"/>
      <c r="T973" s="146"/>
      <c r="U973" s="146"/>
      <c r="V973" s="148"/>
    </row>
    <row r="974" spans="1:23" s="14" customFormat="1" ht="46.5" customHeight="1" x14ac:dyDescent="0.15">
      <c r="A974" s="143"/>
      <c r="B974" s="143"/>
      <c r="C974" s="144"/>
      <c r="D974" s="144"/>
      <c r="E974" s="143"/>
      <c r="F974" s="145"/>
      <c r="G974" s="145"/>
      <c r="H974" s="146"/>
      <c r="I974" s="146"/>
      <c r="J974" s="146"/>
      <c r="K974" s="145"/>
      <c r="L974" s="146"/>
      <c r="M974" s="146"/>
      <c r="N974" s="146"/>
      <c r="O974" s="146"/>
      <c r="P974" s="146"/>
      <c r="Q974" s="149"/>
      <c r="R974" s="81" t="s">
        <v>70</v>
      </c>
      <c r="S974" s="147"/>
      <c r="T974" s="146"/>
      <c r="U974" s="146"/>
      <c r="V974" s="148"/>
    </row>
    <row r="975" spans="1:23" s="78" customFormat="1" ht="36.75" customHeight="1" x14ac:dyDescent="0.15">
      <c r="A975" s="138" t="s">
        <v>32</v>
      </c>
      <c r="B975" s="138" t="s">
        <v>396</v>
      </c>
      <c r="C975" s="139">
        <v>1982</v>
      </c>
      <c r="D975" s="139"/>
      <c r="E975" s="138" t="s">
        <v>111</v>
      </c>
      <c r="F975" s="132">
        <v>2</v>
      </c>
      <c r="G975" s="132">
        <v>1</v>
      </c>
      <c r="H975" s="133">
        <v>797.2</v>
      </c>
      <c r="I975" s="133">
        <v>733.8</v>
      </c>
      <c r="J975" s="133">
        <v>338</v>
      </c>
      <c r="K975" s="132">
        <v>24</v>
      </c>
      <c r="L975" s="133">
        <v>5908688.1799999997</v>
      </c>
      <c r="M975" s="133">
        <v>0</v>
      </c>
      <c r="N975" s="133">
        <v>0</v>
      </c>
      <c r="O975" s="133">
        <v>0</v>
      </c>
      <c r="P975" s="133">
        <v>5908688.1799999997</v>
      </c>
      <c r="Q975" s="133">
        <v>0</v>
      </c>
      <c r="R975" s="66" t="s">
        <v>74</v>
      </c>
      <c r="S975" s="134">
        <v>3</v>
      </c>
      <c r="T975" s="133">
        <v>8052.18</v>
      </c>
      <c r="U975" s="133">
        <v>8052.18</v>
      </c>
      <c r="V975" s="136">
        <v>46387</v>
      </c>
    </row>
    <row r="976" spans="1:23" s="78" customFormat="1" ht="36.75" customHeight="1" x14ac:dyDescent="0.15">
      <c r="A976" s="138"/>
      <c r="B976" s="138"/>
      <c r="C976" s="139"/>
      <c r="D976" s="139"/>
      <c r="E976" s="138"/>
      <c r="F976" s="132"/>
      <c r="G976" s="132"/>
      <c r="H976" s="133"/>
      <c r="I976" s="133"/>
      <c r="J976" s="133"/>
      <c r="K976" s="132"/>
      <c r="L976" s="133"/>
      <c r="M976" s="133"/>
      <c r="N976" s="133"/>
      <c r="O976" s="133"/>
      <c r="P976" s="133"/>
      <c r="Q976" s="133"/>
      <c r="R976" s="66" t="s">
        <v>75</v>
      </c>
      <c r="S976" s="135"/>
      <c r="T976" s="133"/>
      <c r="U976" s="133"/>
      <c r="V976" s="136"/>
    </row>
    <row r="977" spans="1:22" s="78" customFormat="1" ht="36.75" customHeight="1" x14ac:dyDescent="0.15">
      <c r="A977" s="138"/>
      <c r="B977" s="138"/>
      <c r="C977" s="139"/>
      <c r="D977" s="139"/>
      <c r="E977" s="138"/>
      <c r="F977" s="132"/>
      <c r="G977" s="132"/>
      <c r="H977" s="133"/>
      <c r="I977" s="133"/>
      <c r="J977" s="133"/>
      <c r="K977" s="132"/>
      <c r="L977" s="133"/>
      <c r="M977" s="133"/>
      <c r="N977" s="133"/>
      <c r="O977" s="133"/>
      <c r="P977" s="133"/>
      <c r="Q977" s="133"/>
      <c r="R977" s="66" t="s">
        <v>76</v>
      </c>
      <c r="S977" s="135"/>
      <c r="T977" s="133"/>
      <c r="U977" s="133"/>
      <c r="V977" s="136"/>
    </row>
    <row r="978" spans="1:22" s="14" customFormat="1" ht="50.25" customHeight="1" x14ac:dyDescent="0.15">
      <c r="A978" s="143">
        <v>4</v>
      </c>
      <c r="B978" s="143" t="s">
        <v>232</v>
      </c>
      <c r="C978" s="144">
        <v>1967</v>
      </c>
      <c r="D978" s="144"/>
      <c r="E978" s="143" t="s">
        <v>111</v>
      </c>
      <c r="F978" s="145">
        <v>2</v>
      </c>
      <c r="G978" s="145">
        <v>2</v>
      </c>
      <c r="H978" s="146">
        <v>477.9</v>
      </c>
      <c r="I978" s="146">
        <v>457.7</v>
      </c>
      <c r="J978" s="146">
        <v>338.6</v>
      </c>
      <c r="K978" s="145">
        <v>36</v>
      </c>
      <c r="L978" s="146">
        <f>SUM(M978:Q980)</f>
        <v>1924794.81</v>
      </c>
      <c r="M978" s="146">
        <v>0</v>
      </c>
      <c r="N978" s="146">
        <v>0</v>
      </c>
      <c r="O978" s="146">
        <v>0</v>
      </c>
      <c r="P978" s="146">
        <v>1924794.81</v>
      </c>
      <c r="Q978" s="149">
        <v>0</v>
      </c>
      <c r="R978" s="81" t="s">
        <v>68</v>
      </c>
      <c r="S978" s="147">
        <v>3</v>
      </c>
      <c r="T978" s="146">
        <f>L978/I978</f>
        <v>4205.363360279659</v>
      </c>
      <c r="U978" s="146">
        <f>T978</f>
        <v>4205.363360279659</v>
      </c>
      <c r="V978" s="148">
        <v>46387</v>
      </c>
    </row>
    <row r="979" spans="1:22" s="14" customFormat="1" ht="54.75" customHeight="1" x14ac:dyDescent="0.15">
      <c r="A979" s="143"/>
      <c r="B979" s="143"/>
      <c r="C979" s="144"/>
      <c r="D979" s="144"/>
      <c r="E979" s="143"/>
      <c r="F979" s="145"/>
      <c r="G979" s="145"/>
      <c r="H979" s="146"/>
      <c r="I979" s="146"/>
      <c r="J979" s="146"/>
      <c r="K979" s="145"/>
      <c r="L979" s="146"/>
      <c r="M979" s="146"/>
      <c r="N979" s="146"/>
      <c r="O979" s="146"/>
      <c r="P979" s="146"/>
      <c r="Q979" s="149"/>
      <c r="R979" s="81" t="s">
        <v>69</v>
      </c>
      <c r="S979" s="147"/>
      <c r="T979" s="146"/>
      <c r="U979" s="146"/>
      <c r="V979" s="148"/>
    </row>
    <row r="980" spans="1:22" s="14" customFormat="1" ht="54.75" customHeight="1" x14ac:dyDescent="0.15">
      <c r="A980" s="143"/>
      <c r="B980" s="143"/>
      <c r="C980" s="144"/>
      <c r="D980" s="144"/>
      <c r="E980" s="143"/>
      <c r="F980" s="145"/>
      <c r="G980" s="145"/>
      <c r="H980" s="146"/>
      <c r="I980" s="146"/>
      <c r="J980" s="146"/>
      <c r="K980" s="145"/>
      <c r="L980" s="146"/>
      <c r="M980" s="146"/>
      <c r="N980" s="146"/>
      <c r="O980" s="146"/>
      <c r="P980" s="146"/>
      <c r="Q980" s="149"/>
      <c r="R980" s="81" t="s">
        <v>70</v>
      </c>
      <c r="S980" s="147"/>
      <c r="T980" s="146"/>
      <c r="U980" s="146"/>
      <c r="V980" s="148"/>
    </row>
    <row r="981" spans="1:22" s="14" customFormat="1" ht="52.5" customHeight="1" x14ac:dyDescent="0.15">
      <c r="A981" s="143">
        <v>5</v>
      </c>
      <c r="B981" s="143" t="s">
        <v>233</v>
      </c>
      <c r="C981" s="144">
        <v>1967</v>
      </c>
      <c r="D981" s="144"/>
      <c r="E981" s="143" t="s">
        <v>111</v>
      </c>
      <c r="F981" s="145">
        <v>2</v>
      </c>
      <c r="G981" s="145">
        <v>2</v>
      </c>
      <c r="H981" s="146">
        <v>452.1</v>
      </c>
      <c r="I981" s="146">
        <v>431.9</v>
      </c>
      <c r="J981" s="146">
        <v>430.8</v>
      </c>
      <c r="K981" s="145">
        <v>36</v>
      </c>
      <c r="L981" s="146">
        <f t="shared" ref="L981" si="49">SUM(M981:Q983)</f>
        <v>1816146.18</v>
      </c>
      <c r="M981" s="146">
        <v>0</v>
      </c>
      <c r="N981" s="146">
        <v>0</v>
      </c>
      <c r="O981" s="146">
        <v>0</v>
      </c>
      <c r="P981" s="146">
        <v>1816146.18</v>
      </c>
      <c r="Q981" s="149">
        <v>0</v>
      </c>
      <c r="R981" s="81" t="s">
        <v>68</v>
      </c>
      <c r="S981" s="147">
        <v>3</v>
      </c>
      <c r="T981" s="146">
        <f t="shared" ref="T981" si="50">L981/I981</f>
        <v>4205.015466543181</v>
      </c>
      <c r="U981" s="146">
        <f t="shared" ref="U981" si="51">T981</f>
        <v>4205.015466543181</v>
      </c>
      <c r="V981" s="148">
        <v>46387</v>
      </c>
    </row>
    <row r="982" spans="1:22" s="14" customFormat="1" ht="52.5" customHeight="1" x14ac:dyDescent="0.15">
      <c r="A982" s="143"/>
      <c r="B982" s="143"/>
      <c r="C982" s="144"/>
      <c r="D982" s="144"/>
      <c r="E982" s="143"/>
      <c r="F982" s="145"/>
      <c r="G982" s="145"/>
      <c r="H982" s="146"/>
      <c r="I982" s="146"/>
      <c r="J982" s="146"/>
      <c r="K982" s="145"/>
      <c r="L982" s="146"/>
      <c r="M982" s="146"/>
      <c r="N982" s="146"/>
      <c r="O982" s="146"/>
      <c r="P982" s="146"/>
      <c r="Q982" s="149"/>
      <c r="R982" s="81" t="s">
        <v>69</v>
      </c>
      <c r="S982" s="147"/>
      <c r="T982" s="146"/>
      <c r="U982" s="146"/>
      <c r="V982" s="148"/>
    </row>
    <row r="983" spans="1:22" s="14" customFormat="1" ht="52.5" customHeight="1" x14ac:dyDescent="0.15">
      <c r="A983" s="143"/>
      <c r="B983" s="143"/>
      <c r="C983" s="144"/>
      <c r="D983" s="144"/>
      <c r="E983" s="143"/>
      <c r="F983" s="145"/>
      <c r="G983" s="145"/>
      <c r="H983" s="146"/>
      <c r="I983" s="146"/>
      <c r="J983" s="146"/>
      <c r="K983" s="145"/>
      <c r="L983" s="146"/>
      <c r="M983" s="146"/>
      <c r="N983" s="146"/>
      <c r="O983" s="146"/>
      <c r="P983" s="146"/>
      <c r="Q983" s="149"/>
      <c r="R983" s="81" t="s">
        <v>70</v>
      </c>
      <c r="S983" s="147"/>
      <c r="T983" s="146"/>
      <c r="U983" s="146"/>
      <c r="V983" s="148"/>
    </row>
    <row r="984" spans="1:22" s="14" customFormat="1" ht="48.75" customHeight="1" x14ac:dyDescent="0.15">
      <c r="A984" s="143">
        <v>6</v>
      </c>
      <c r="B984" s="143" t="s">
        <v>234</v>
      </c>
      <c r="C984" s="144">
        <v>1983</v>
      </c>
      <c r="D984" s="144"/>
      <c r="E984" s="143" t="s">
        <v>111</v>
      </c>
      <c r="F984" s="145">
        <v>2</v>
      </c>
      <c r="G984" s="145">
        <v>2</v>
      </c>
      <c r="H984" s="146">
        <v>777.5</v>
      </c>
      <c r="I984" s="146">
        <v>757.3</v>
      </c>
      <c r="J984" s="146">
        <v>704.7</v>
      </c>
      <c r="K984" s="145">
        <v>42</v>
      </c>
      <c r="L984" s="146">
        <f t="shared" ref="L984" si="52">SUM(M984:Q986)</f>
        <v>3185276.35</v>
      </c>
      <c r="M984" s="146">
        <v>0</v>
      </c>
      <c r="N984" s="146">
        <v>0</v>
      </c>
      <c r="O984" s="146">
        <v>0</v>
      </c>
      <c r="P984" s="146">
        <v>3185276.35</v>
      </c>
      <c r="Q984" s="149">
        <v>0</v>
      </c>
      <c r="R984" s="81" t="s">
        <v>68</v>
      </c>
      <c r="S984" s="147">
        <v>3</v>
      </c>
      <c r="T984" s="146">
        <f t="shared" ref="T984" si="53">L984/I984</f>
        <v>4206.0958008715179</v>
      </c>
      <c r="U984" s="146">
        <f t="shared" ref="U984" si="54">T984</f>
        <v>4206.0958008715179</v>
      </c>
      <c r="V984" s="148">
        <v>46387</v>
      </c>
    </row>
    <row r="985" spans="1:22" s="14" customFormat="1" ht="48.75" customHeight="1" x14ac:dyDescent="0.15">
      <c r="A985" s="143"/>
      <c r="B985" s="143"/>
      <c r="C985" s="144"/>
      <c r="D985" s="144"/>
      <c r="E985" s="143"/>
      <c r="F985" s="145"/>
      <c r="G985" s="145"/>
      <c r="H985" s="146"/>
      <c r="I985" s="146"/>
      <c r="J985" s="146"/>
      <c r="K985" s="145"/>
      <c r="L985" s="146"/>
      <c r="M985" s="146"/>
      <c r="N985" s="146"/>
      <c r="O985" s="146"/>
      <c r="P985" s="146"/>
      <c r="Q985" s="149"/>
      <c r="R985" s="81" t="s">
        <v>69</v>
      </c>
      <c r="S985" s="147"/>
      <c r="T985" s="146"/>
      <c r="U985" s="146"/>
      <c r="V985" s="148"/>
    </row>
    <row r="986" spans="1:22" s="14" customFormat="1" ht="57.75" customHeight="1" x14ac:dyDescent="0.15">
      <c r="A986" s="143"/>
      <c r="B986" s="143"/>
      <c r="C986" s="144"/>
      <c r="D986" s="144"/>
      <c r="E986" s="143"/>
      <c r="F986" s="145"/>
      <c r="G986" s="145"/>
      <c r="H986" s="146"/>
      <c r="I986" s="146"/>
      <c r="J986" s="146"/>
      <c r="K986" s="145"/>
      <c r="L986" s="146"/>
      <c r="M986" s="146"/>
      <c r="N986" s="146"/>
      <c r="O986" s="146"/>
      <c r="P986" s="146"/>
      <c r="Q986" s="149"/>
      <c r="R986" s="81" t="s">
        <v>70</v>
      </c>
      <c r="S986" s="147"/>
      <c r="T986" s="146"/>
      <c r="U986" s="146"/>
      <c r="V986" s="148"/>
    </row>
    <row r="987" spans="1:22" s="16" customFormat="1" ht="55.5" customHeight="1" x14ac:dyDescent="0.15">
      <c r="A987" s="151" t="s">
        <v>235</v>
      </c>
      <c r="B987" s="151"/>
      <c r="C987" s="82" t="s">
        <v>80</v>
      </c>
      <c r="D987" s="82" t="s">
        <v>80</v>
      </c>
      <c r="E987" s="82" t="s">
        <v>80</v>
      </c>
      <c r="F987" s="82" t="s">
        <v>80</v>
      </c>
      <c r="G987" s="82" t="s">
        <v>80</v>
      </c>
      <c r="H987" s="83">
        <f t="shared" ref="H987:Q987" si="55">SUM(H969:H986)</f>
        <v>3918.6000000000004</v>
      </c>
      <c r="I987" s="83">
        <f t="shared" si="55"/>
        <v>3754.2</v>
      </c>
      <c r="J987" s="83">
        <f t="shared" si="55"/>
        <v>3027.4000000000005</v>
      </c>
      <c r="K987" s="84">
        <f t="shared" si="55"/>
        <v>222</v>
      </c>
      <c r="L987" s="83">
        <f t="shared" si="55"/>
        <v>18611944.309999999</v>
      </c>
      <c r="M987" s="83">
        <f t="shared" si="55"/>
        <v>0</v>
      </c>
      <c r="N987" s="83">
        <f t="shared" si="55"/>
        <v>0</v>
      </c>
      <c r="O987" s="83">
        <f t="shared" si="55"/>
        <v>0</v>
      </c>
      <c r="P987" s="83">
        <f t="shared" si="55"/>
        <v>18611944.309999999</v>
      </c>
      <c r="Q987" s="92">
        <f t="shared" si="55"/>
        <v>0</v>
      </c>
      <c r="R987" s="82" t="s">
        <v>80</v>
      </c>
      <c r="S987" s="93">
        <f>SUM(S969:S986)</f>
        <v>18</v>
      </c>
      <c r="T987" s="82" t="s">
        <v>80</v>
      </c>
      <c r="U987" s="82" t="s">
        <v>80</v>
      </c>
      <c r="V987" s="82" t="s">
        <v>80</v>
      </c>
    </row>
    <row r="988" spans="1:22" s="14" customFormat="1" ht="35.25" customHeight="1" x14ac:dyDescent="0.15">
      <c r="A988" s="150" t="s">
        <v>236</v>
      </c>
      <c r="B988" s="150"/>
      <c r="C988" s="150"/>
      <c r="D988" s="150"/>
      <c r="E988" s="150"/>
      <c r="F988" s="150"/>
      <c r="G988" s="150"/>
      <c r="H988" s="150"/>
      <c r="I988" s="150"/>
      <c r="J988" s="150"/>
      <c r="K988" s="150"/>
      <c r="L988" s="150"/>
      <c r="M988" s="150"/>
      <c r="N988" s="150"/>
      <c r="O988" s="150"/>
      <c r="P988" s="150"/>
      <c r="Q988" s="150"/>
      <c r="R988" s="150"/>
      <c r="S988" s="150"/>
      <c r="T988" s="150"/>
      <c r="U988" s="150"/>
      <c r="V988" s="150"/>
    </row>
    <row r="989" spans="1:22" s="14" customFormat="1" ht="45.75" customHeight="1" x14ac:dyDescent="0.15">
      <c r="A989" s="143" t="s">
        <v>30</v>
      </c>
      <c r="B989" s="143" t="s">
        <v>237</v>
      </c>
      <c r="C989" s="144">
        <v>1995</v>
      </c>
      <c r="D989" s="144"/>
      <c r="E989" s="143" t="s">
        <v>84</v>
      </c>
      <c r="F989" s="145">
        <v>2</v>
      </c>
      <c r="G989" s="145">
        <v>3</v>
      </c>
      <c r="H989" s="146">
        <v>814.8</v>
      </c>
      <c r="I989" s="146">
        <v>712.3</v>
      </c>
      <c r="J989" s="146">
        <v>644.29999999999995</v>
      </c>
      <c r="K989" s="145">
        <v>28</v>
      </c>
      <c r="L989" s="146">
        <f>SUM(M989:Q992)</f>
        <v>11276833.439999999</v>
      </c>
      <c r="M989" s="146">
        <v>0</v>
      </c>
      <c r="N989" s="146">
        <v>0</v>
      </c>
      <c r="O989" s="146">
        <v>0</v>
      </c>
      <c r="P989" s="146">
        <v>11276833.439999999</v>
      </c>
      <c r="Q989" s="149">
        <v>0</v>
      </c>
      <c r="R989" s="81" t="s">
        <v>85</v>
      </c>
      <c r="S989" s="147">
        <v>4</v>
      </c>
      <c r="T989" s="146">
        <f>L989/I989</f>
        <v>15831.578604520568</v>
      </c>
      <c r="U989" s="146">
        <f>T989</f>
        <v>15831.578604520568</v>
      </c>
      <c r="V989" s="148">
        <v>46387</v>
      </c>
    </row>
    <row r="990" spans="1:22" s="14" customFormat="1" ht="45.75" customHeight="1" x14ac:dyDescent="0.15">
      <c r="A990" s="143"/>
      <c r="B990" s="143"/>
      <c r="C990" s="144"/>
      <c r="D990" s="144"/>
      <c r="E990" s="143"/>
      <c r="F990" s="145"/>
      <c r="G990" s="145"/>
      <c r="H990" s="146"/>
      <c r="I990" s="146"/>
      <c r="J990" s="146"/>
      <c r="K990" s="145"/>
      <c r="L990" s="146"/>
      <c r="M990" s="146"/>
      <c r="N990" s="146"/>
      <c r="O990" s="146"/>
      <c r="P990" s="146"/>
      <c r="Q990" s="149"/>
      <c r="R990" s="81" t="s">
        <v>248</v>
      </c>
      <c r="S990" s="147"/>
      <c r="T990" s="146"/>
      <c r="U990" s="146"/>
      <c r="V990" s="148"/>
    </row>
    <row r="991" spans="1:22" s="14" customFormat="1" ht="45.75" customHeight="1" x14ac:dyDescent="0.15">
      <c r="A991" s="143"/>
      <c r="B991" s="143"/>
      <c r="C991" s="144"/>
      <c r="D991" s="144"/>
      <c r="E991" s="143"/>
      <c r="F991" s="145"/>
      <c r="G991" s="145"/>
      <c r="H991" s="146"/>
      <c r="I991" s="146"/>
      <c r="J991" s="146"/>
      <c r="K991" s="145"/>
      <c r="L991" s="146"/>
      <c r="M991" s="146"/>
      <c r="N991" s="146"/>
      <c r="O991" s="146"/>
      <c r="P991" s="146"/>
      <c r="Q991" s="149"/>
      <c r="R991" s="81" t="s">
        <v>86</v>
      </c>
      <c r="S991" s="147"/>
      <c r="T991" s="146"/>
      <c r="U991" s="146"/>
      <c r="V991" s="148"/>
    </row>
    <row r="992" spans="1:22" s="14" customFormat="1" ht="60" customHeight="1" x14ac:dyDescent="0.15">
      <c r="A992" s="143"/>
      <c r="B992" s="143"/>
      <c r="C992" s="144"/>
      <c r="D992" s="144"/>
      <c r="E992" s="143"/>
      <c r="F992" s="145"/>
      <c r="G992" s="145"/>
      <c r="H992" s="146"/>
      <c r="I992" s="146"/>
      <c r="J992" s="146"/>
      <c r="K992" s="145"/>
      <c r="L992" s="146"/>
      <c r="M992" s="146"/>
      <c r="N992" s="146"/>
      <c r="O992" s="146"/>
      <c r="P992" s="146"/>
      <c r="Q992" s="149"/>
      <c r="R992" s="81" t="s">
        <v>87</v>
      </c>
      <c r="S992" s="147"/>
      <c r="T992" s="146"/>
      <c r="U992" s="146"/>
      <c r="V992" s="148"/>
    </row>
    <row r="993" spans="1:22" s="14" customFormat="1" ht="43.5" customHeight="1" x14ac:dyDescent="0.15">
      <c r="A993" s="143" t="s">
        <v>31</v>
      </c>
      <c r="B993" s="143" t="s">
        <v>238</v>
      </c>
      <c r="C993" s="144">
        <v>1984</v>
      </c>
      <c r="D993" s="144"/>
      <c r="E993" s="143" t="s">
        <v>111</v>
      </c>
      <c r="F993" s="145">
        <v>2</v>
      </c>
      <c r="G993" s="145">
        <v>3</v>
      </c>
      <c r="H993" s="146">
        <v>723.3</v>
      </c>
      <c r="I993" s="146">
        <v>623.79999999999995</v>
      </c>
      <c r="J993" s="146">
        <v>574.20000000000005</v>
      </c>
      <c r="K993" s="145">
        <v>27</v>
      </c>
      <c r="L993" s="146">
        <f t="shared" ref="L993" si="56">SUM(M993:Q995)</f>
        <v>5022765.66</v>
      </c>
      <c r="M993" s="146">
        <v>0</v>
      </c>
      <c r="N993" s="146">
        <v>0</v>
      </c>
      <c r="O993" s="146">
        <v>0</v>
      </c>
      <c r="P993" s="146">
        <v>5022765.66</v>
      </c>
      <c r="Q993" s="149">
        <v>0</v>
      </c>
      <c r="R993" s="81" t="s">
        <v>74</v>
      </c>
      <c r="S993" s="147">
        <v>3</v>
      </c>
      <c r="T993" s="146">
        <f t="shared" ref="T993" si="57">L993/I993</f>
        <v>8051.8846745751853</v>
      </c>
      <c r="U993" s="146">
        <f t="shared" ref="U993" si="58">T993</f>
        <v>8051.8846745751853</v>
      </c>
      <c r="V993" s="148">
        <v>46387</v>
      </c>
    </row>
    <row r="994" spans="1:22" s="14" customFormat="1" ht="43.5" customHeight="1" x14ac:dyDescent="0.15">
      <c r="A994" s="143"/>
      <c r="B994" s="143"/>
      <c r="C994" s="144"/>
      <c r="D994" s="144"/>
      <c r="E994" s="143"/>
      <c r="F994" s="145"/>
      <c r="G994" s="145"/>
      <c r="H994" s="146"/>
      <c r="I994" s="146"/>
      <c r="J994" s="146"/>
      <c r="K994" s="145"/>
      <c r="L994" s="146"/>
      <c r="M994" s="146"/>
      <c r="N994" s="146"/>
      <c r="O994" s="146"/>
      <c r="P994" s="146"/>
      <c r="Q994" s="149"/>
      <c r="R994" s="81" t="s">
        <v>75</v>
      </c>
      <c r="S994" s="147"/>
      <c r="T994" s="146"/>
      <c r="U994" s="146"/>
      <c r="V994" s="148"/>
    </row>
    <row r="995" spans="1:22" s="14" customFormat="1" ht="43.5" customHeight="1" x14ac:dyDescent="0.15">
      <c r="A995" s="143"/>
      <c r="B995" s="143"/>
      <c r="C995" s="144"/>
      <c r="D995" s="144"/>
      <c r="E995" s="143"/>
      <c r="F995" s="145"/>
      <c r="G995" s="145"/>
      <c r="H995" s="146"/>
      <c r="I995" s="146"/>
      <c r="J995" s="146"/>
      <c r="K995" s="145"/>
      <c r="L995" s="146"/>
      <c r="M995" s="146"/>
      <c r="N995" s="146"/>
      <c r="O995" s="146"/>
      <c r="P995" s="146"/>
      <c r="Q995" s="149"/>
      <c r="R995" s="81" t="s">
        <v>76</v>
      </c>
      <c r="S995" s="147"/>
      <c r="T995" s="146"/>
      <c r="U995" s="146"/>
      <c r="V995" s="148"/>
    </row>
    <row r="996" spans="1:22" s="14" customFormat="1" ht="51.75" customHeight="1" x14ac:dyDescent="0.15">
      <c r="A996" s="143" t="s">
        <v>32</v>
      </c>
      <c r="B996" s="143" t="s">
        <v>239</v>
      </c>
      <c r="C996" s="144">
        <v>1970</v>
      </c>
      <c r="D996" s="144"/>
      <c r="E996" s="143" t="s">
        <v>84</v>
      </c>
      <c r="F996" s="145">
        <v>2</v>
      </c>
      <c r="G996" s="145">
        <v>3</v>
      </c>
      <c r="H996" s="146">
        <v>571</v>
      </c>
      <c r="I996" s="146">
        <v>502.21</v>
      </c>
      <c r="J996" s="146">
        <v>461.11</v>
      </c>
      <c r="K996" s="145">
        <v>18</v>
      </c>
      <c r="L996" s="146">
        <f t="shared" ref="L996" si="59">SUM(M996:Q998)</f>
        <v>4165848.06</v>
      </c>
      <c r="M996" s="146">
        <v>0</v>
      </c>
      <c r="N996" s="146">
        <v>0</v>
      </c>
      <c r="O996" s="146">
        <v>0</v>
      </c>
      <c r="P996" s="146">
        <v>4165848.06</v>
      </c>
      <c r="Q996" s="149">
        <v>0</v>
      </c>
      <c r="R996" s="81" t="s">
        <v>74</v>
      </c>
      <c r="S996" s="147">
        <v>3</v>
      </c>
      <c r="T996" s="146">
        <f t="shared" ref="T996" si="60">L996/I996</f>
        <v>8295.0320782142935</v>
      </c>
      <c r="U996" s="146">
        <f t="shared" ref="U996" si="61">T996</f>
        <v>8295.0320782142935</v>
      </c>
      <c r="V996" s="148">
        <v>46387</v>
      </c>
    </row>
    <row r="997" spans="1:22" s="14" customFormat="1" ht="51.75" customHeight="1" x14ac:dyDescent="0.15">
      <c r="A997" s="143"/>
      <c r="B997" s="143"/>
      <c r="C997" s="144"/>
      <c r="D997" s="144"/>
      <c r="E997" s="143"/>
      <c r="F997" s="145"/>
      <c r="G997" s="145"/>
      <c r="H997" s="146"/>
      <c r="I997" s="146"/>
      <c r="J997" s="146"/>
      <c r="K997" s="145"/>
      <c r="L997" s="146"/>
      <c r="M997" s="146"/>
      <c r="N997" s="146"/>
      <c r="O997" s="146"/>
      <c r="P997" s="146"/>
      <c r="Q997" s="149"/>
      <c r="R997" s="81" t="s">
        <v>75</v>
      </c>
      <c r="S997" s="147"/>
      <c r="T997" s="146"/>
      <c r="U997" s="146"/>
      <c r="V997" s="148"/>
    </row>
    <row r="998" spans="1:22" s="14" customFormat="1" ht="59.25" customHeight="1" x14ac:dyDescent="0.15">
      <c r="A998" s="143"/>
      <c r="B998" s="143"/>
      <c r="C998" s="144"/>
      <c r="D998" s="144"/>
      <c r="E998" s="143"/>
      <c r="F998" s="145"/>
      <c r="G998" s="145"/>
      <c r="H998" s="146"/>
      <c r="I998" s="146"/>
      <c r="J998" s="146"/>
      <c r="K998" s="145"/>
      <c r="L998" s="146"/>
      <c r="M998" s="146"/>
      <c r="N998" s="146"/>
      <c r="O998" s="146"/>
      <c r="P998" s="146"/>
      <c r="Q998" s="149"/>
      <c r="R998" s="81" t="s">
        <v>76</v>
      </c>
      <c r="S998" s="147"/>
      <c r="T998" s="146"/>
      <c r="U998" s="146"/>
      <c r="V998" s="148"/>
    </row>
    <row r="999" spans="1:22" s="14" customFormat="1" ht="19.5" customHeight="1" x14ac:dyDescent="0.15">
      <c r="A999" s="143" t="s">
        <v>33</v>
      </c>
      <c r="B999" s="143" t="s">
        <v>240</v>
      </c>
      <c r="C999" s="144">
        <v>1982</v>
      </c>
      <c r="D999" s="144"/>
      <c r="E999" s="143" t="s">
        <v>111</v>
      </c>
      <c r="F999" s="145">
        <v>2</v>
      </c>
      <c r="G999" s="145">
        <v>2</v>
      </c>
      <c r="H999" s="146">
        <v>668.7</v>
      </c>
      <c r="I999" s="146">
        <v>585.5</v>
      </c>
      <c r="J999" s="146">
        <v>332.8</v>
      </c>
      <c r="K999" s="145">
        <v>27</v>
      </c>
      <c r="L999" s="146">
        <f t="shared" ref="L999" si="62">SUM(M999:Q1001)</f>
        <v>4714249.87</v>
      </c>
      <c r="M999" s="146">
        <v>0</v>
      </c>
      <c r="N999" s="146">
        <v>0</v>
      </c>
      <c r="O999" s="146">
        <v>0</v>
      </c>
      <c r="P999" s="146">
        <v>4714249.87</v>
      </c>
      <c r="Q999" s="149">
        <v>0</v>
      </c>
      <c r="R999" s="81" t="s">
        <v>74</v>
      </c>
      <c r="S999" s="147">
        <v>3</v>
      </c>
      <c r="T999" s="146">
        <f t="shared" ref="T999" si="63">L999/I999</f>
        <v>8051.665021349274</v>
      </c>
      <c r="U999" s="146">
        <f t="shared" ref="U999" si="64">T999</f>
        <v>8051.665021349274</v>
      </c>
      <c r="V999" s="148">
        <v>46387</v>
      </c>
    </row>
    <row r="1000" spans="1:22" s="14" customFormat="1" ht="28.5" customHeight="1" x14ac:dyDescent="0.15">
      <c r="A1000" s="143"/>
      <c r="B1000" s="143"/>
      <c r="C1000" s="144"/>
      <c r="D1000" s="144"/>
      <c r="E1000" s="143"/>
      <c r="F1000" s="145"/>
      <c r="G1000" s="145"/>
      <c r="H1000" s="146"/>
      <c r="I1000" s="146"/>
      <c r="J1000" s="146"/>
      <c r="K1000" s="145"/>
      <c r="L1000" s="146"/>
      <c r="M1000" s="146"/>
      <c r="N1000" s="146"/>
      <c r="O1000" s="146"/>
      <c r="P1000" s="146"/>
      <c r="Q1000" s="149"/>
      <c r="R1000" s="81" t="s">
        <v>75</v>
      </c>
      <c r="S1000" s="147"/>
      <c r="T1000" s="146"/>
      <c r="U1000" s="146"/>
      <c r="V1000" s="148"/>
    </row>
    <row r="1001" spans="1:22" s="14" customFormat="1" ht="30.75" customHeight="1" x14ac:dyDescent="0.15">
      <c r="A1001" s="143"/>
      <c r="B1001" s="143"/>
      <c r="C1001" s="144"/>
      <c r="D1001" s="144"/>
      <c r="E1001" s="143"/>
      <c r="F1001" s="145"/>
      <c r="G1001" s="145"/>
      <c r="H1001" s="146"/>
      <c r="I1001" s="146"/>
      <c r="J1001" s="146"/>
      <c r="K1001" s="145"/>
      <c r="L1001" s="146"/>
      <c r="M1001" s="146"/>
      <c r="N1001" s="146"/>
      <c r="O1001" s="146"/>
      <c r="P1001" s="146"/>
      <c r="Q1001" s="149"/>
      <c r="R1001" s="81" t="s">
        <v>76</v>
      </c>
      <c r="S1001" s="147"/>
      <c r="T1001" s="146"/>
      <c r="U1001" s="146"/>
      <c r="V1001" s="148"/>
    </row>
    <row r="1002" spans="1:22" s="14" customFormat="1" ht="24" customHeight="1" x14ac:dyDescent="0.15">
      <c r="A1002" s="143">
        <v>5</v>
      </c>
      <c r="B1002" s="143" t="s">
        <v>241</v>
      </c>
      <c r="C1002" s="144">
        <v>1978</v>
      </c>
      <c r="D1002" s="144"/>
      <c r="E1002" s="143" t="s">
        <v>111</v>
      </c>
      <c r="F1002" s="145">
        <v>2</v>
      </c>
      <c r="G1002" s="145">
        <v>2</v>
      </c>
      <c r="H1002" s="146">
        <v>795.6</v>
      </c>
      <c r="I1002" s="146">
        <v>731.2</v>
      </c>
      <c r="J1002" s="146">
        <v>540.02</v>
      </c>
      <c r="K1002" s="145">
        <v>35</v>
      </c>
      <c r="L1002" s="146">
        <f>SUM(M1002:Q1003)</f>
        <v>13017369.66</v>
      </c>
      <c r="M1002" s="146">
        <v>0</v>
      </c>
      <c r="N1002" s="146">
        <v>0</v>
      </c>
      <c r="O1002" s="146">
        <v>0</v>
      </c>
      <c r="P1002" s="146">
        <v>13017369.66</v>
      </c>
      <c r="Q1002" s="146">
        <v>0</v>
      </c>
      <c r="R1002" s="81" t="s">
        <v>74</v>
      </c>
      <c r="S1002" s="147">
        <v>2</v>
      </c>
      <c r="T1002" s="146">
        <f>L1002/I1002</f>
        <v>17802.748440919037</v>
      </c>
      <c r="U1002" s="146">
        <f t="shared" ref="U1002" si="65">T1002</f>
        <v>17802.748440919037</v>
      </c>
      <c r="V1002" s="148">
        <v>46387</v>
      </c>
    </row>
    <row r="1003" spans="1:22" s="14" customFormat="1" ht="30" customHeight="1" x14ac:dyDescent="0.15">
      <c r="A1003" s="143"/>
      <c r="B1003" s="143"/>
      <c r="C1003" s="144"/>
      <c r="D1003" s="144"/>
      <c r="E1003" s="143"/>
      <c r="F1003" s="145"/>
      <c r="G1003" s="145"/>
      <c r="H1003" s="146"/>
      <c r="I1003" s="146"/>
      <c r="J1003" s="146"/>
      <c r="K1003" s="145"/>
      <c r="L1003" s="146"/>
      <c r="M1003" s="146"/>
      <c r="N1003" s="146"/>
      <c r="O1003" s="146"/>
      <c r="P1003" s="146"/>
      <c r="Q1003" s="146"/>
      <c r="R1003" s="81" t="s">
        <v>76</v>
      </c>
      <c r="S1003" s="147"/>
      <c r="T1003" s="146"/>
      <c r="U1003" s="146"/>
      <c r="V1003" s="148"/>
    </row>
    <row r="1004" spans="1:22" s="16" customFormat="1" ht="42.75" customHeight="1" x14ac:dyDescent="0.15">
      <c r="A1004" s="151" t="s">
        <v>242</v>
      </c>
      <c r="B1004" s="151"/>
      <c r="C1004" s="82" t="s">
        <v>80</v>
      </c>
      <c r="D1004" s="82" t="s">
        <v>80</v>
      </c>
      <c r="E1004" s="82" t="s">
        <v>80</v>
      </c>
      <c r="F1004" s="82" t="s">
        <v>80</v>
      </c>
      <c r="G1004" s="82" t="s">
        <v>80</v>
      </c>
      <c r="H1004" s="83">
        <f t="shared" ref="H1004:Q1004" si="66">SUM(H989:H1003)</f>
        <v>3573.4</v>
      </c>
      <c r="I1004" s="83">
        <f t="shared" si="66"/>
        <v>3155.01</v>
      </c>
      <c r="J1004" s="83">
        <f t="shared" si="66"/>
        <v>2552.4300000000003</v>
      </c>
      <c r="K1004" s="84">
        <f t="shared" si="66"/>
        <v>135</v>
      </c>
      <c r="L1004" s="83">
        <f t="shared" si="66"/>
        <v>38197066.689999998</v>
      </c>
      <c r="M1004" s="83">
        <f t="shared" si="66"/>
        <v>0</v>
      </c>
      <c r="N1004" s="83">
        <f t="shared" si="66"/>
        <v>0</v>
      </c>
      <c r="O1004" s="83">
        <f t="shared" si="66"/>
        <v>0</v>
      </c>
      <c r="P1004" s="83">
        <f t="shared" si="66"/>
        <v>38197066.689999998</v>
      </c>
      <c r="Q1004" s="92">
        <f t="shared" si="66"/>
        <v>0</v>
      </c>
      <c r="R1004" s="82"/>
      <c r="S1004" s="93">
        <f>SUM(S989:S1003)</f>
        <v>15</v>
      </c>
      <c r="T1004" s="82" t="s">
        <v>80</v>
      </c>
      <c r="U1004" s="82" t="s">
        <v>80</v>
      </c>
      <c r="V1004" s="82" t="s">
        <v>80</v>
      </c>
    </row>
    <row r="1005" spans="1:22" s="14" customFormat="1" ht="30" customHeight="1" x14ac:dyDescent="0.15">
      <c r="A1005" s="150" t="s">
        <v>243</v>
      </c>
      <c r="B1005" s="150"/>
      <c r="C1005" s="150"/>
      <c r="D1005" s="150"/>
      <c r="E1005" s="150"/>
      <c r="F1005" s="150"/>
      <c r="G1005" s="150"/>
      <c r="H1005" s="150"/>
      <c r="I1005" s="150"/>
      <c r="J1005" s="150"/>
      <c r="K1005" s="150"/>
      <c r="L1005" s="150"/>
      <c r="M1005" s="150"/>
      <c r="N1005" s="150"/>
      <c r="O1005" s="150"/>
      <c r="P1005" s="150"/>
      <c r="Q1005" s="150"/>
      <c r="R1005" s="150"/>
      <c r="S1005" s="150"/>
      <c r="T1005" s="150"/>
      <c r="U1005" s="150"/>
      <c r="V1005" s="150"/>
    </row>
    <row r="1006" spans="1:22" s="14" customFormat="1" ht="30.75" customHeight="1" x14ac:dyDescent="0.15">
      <c r="A1006" s="143" t="s">
        <v>30</v>
      </c>
      <c r="B1006" s="143" t="s">
        <v>244</v>
      </c>
      <c r="C1006" s="144">
        <v>1970</v>
      </c>
      <c r="D1006" s="144"/>
      <c r="E1006" s="143" t="s">
        <v>111</v>
      </c>
      <c r="F1006" s="145">
        <v>5</v>
      </c>
      <c r="G1006" s="145">
        <v>2</v>
      </c>
      <c r="H1006" s="146">
        <v>1961.9</v>
      </c>
      <c r="I1006" s="146">
        <v>1806.3</v>
      </c>
      <c r="J1006" s="146">
        <v>1765.1</v>
      </c>
      <c r="K1006" s="145">
        <v>64</v>
      </c>
      <c r="L1006" s="146">
        <f>SUM(M1006:Q1020)</f>
        <v>21247381.41</v>
      </c>
      <c r="M1006" s="146">
        <v>0</v>
      </c>
      <c r="N1006" s="146">
        <v>0</v>
      </c>
      <c r="O1006" s="146">
        <v>0</v>
      </c>
      <c r="P1006" s="146">
        <v>21247381.41</v>
      </c>
      <c r="Q1006" s="149">
        <v>0</v>
      </c>
      <c r="R1006" s="81" t="s">
        <v>62</v>
      </c>
      <c r="S1006" s="147">
        <v>15</v>
      </c>
      <c r="T1006" s="146">
        <f>L1006/I1006</f>
        <v>11762.930526490616</v>
      </c>
      <c r="U1006" s="146">
        <f>T1006</f>
        <v>11762.930526490616</v>
      </c>
      <c r="V1006" s="148">
        <v>46387</v>
      </c>
    </row>
    <row r="1007" spans="1:22" s="14" customFormat="1" ht="43.5" customHeight="1" x14ac:dyDescent="0.15">
      <c r="A1007" s="143"/>
      <c r="B1007" s="143"/>
      <c r="C1007" s="144"/>
      <c r="D1007" s="144"/>
      <c r="E1007" s="143"/>
      <c r="F1007" s="145"/>
      <c r="G1007" s="145"/>
      <c r="H1007" s="146"/>
      <c r="I1007" s="146"/>
      <c r="J1007" s="146"/>
      <c r="K1007" s="145"/>
      <c r="L1007" s="146"/>
      <c r="M1007" s="146"/>
      <c r="N1007" s="146"/>
      <c r="O1007" s="146"/>
      <c r="P1007" s="146"/>
      <c r="Q1007" s="149"/>
      <c r="R1007" s="81" t="s">
        <v>63</v>
      </c>
      <c r="S1007" s="147"/>
      <c r="T1007" s="146"/>
      <c r="U1007" s="146"/>
      <c r="V1007" s="148"/>
    </row>
    <row r="1008" spans="1:22" s="14" customFormat="1" ht="43.5" customHeight="1" x14ac:dyDescent="0.15">
      <c r="A1008" s="143"/>
      <c r="B1008" s="143"/>
      <c r="C1008" s="144"/>
      <c r="D1008" s="144"/>
      <c r="E1008" s="143"/>
      <c r="F1008" s="145"/>
      <c r="G1008" s="145"/>
      <c r="H1008" s="146"/>
      <c r="I1008" s="146"/>
      <c r="J1008" s="146"/>
      <c r="K1008" s="145"/>
      <c r="L1008" s="146"/>
      <c r="M1008" s="146"/>
      <c r="N1008" s="146"/>
      <c r="O1008" s="146"/>
      <c r="P1008" s="146"/>
      <c r="Q1008" s="149"/>
      <c r="R1008" s="81" t="s">
        <v>64</v>
      </c>
      <c r="S1008" s="147"/>
      <c r="T1008" s="146"/>
      <c r="U1008" s="146"/>
      <c r="V1008" s="148"/>
    </row>
    <row r="1009" spans="1:22" s="14" customFormat="1" ht="34.5" customHeight="1" x14ac:dyDescent="0.15">
      <c r="A1009" s="143"/>
      <c r="B1009" s="143"/>
      <c r="C1009" s="144"/>
      <c r="D1009" s="144"/>
      <c r="E1009" s="143"/>
      <c r="F1009" s="145"/>
      <c r="G1009" s="145"/>
      <c r="H1009" s="146"/>
      <c r="I1009" s="146"/>
      <c r="J1009" s="146"/>
      <c r="K1009" s="145"/>
      <c r="L1009" s="146"/>
      <c r="M1009" s="146"/>
      <c r="N1009" s="146"/>
      <c r="O1009" s="146"/>
      <c r="P1009" s="146"/>
      <c r="Q1009" s="149"/>
      <c r="R1009" s="81" t="s">
        <v>65</v>
      </c>
      <c r="S1009" s="147"/>
      <c r="T1009" s="146"/>
      <c r="U1009" s="146"/>
      <c r="V1009" s="148"/>
    </row>
    <row r="1010" spans="1:22" s="14" customFormat="1" ht="43.5" customHeight="1" x14ac:dyDescent="0.15">
      <c r="A1010" s="143"/>
      <c r="B1010" s="143"/>
      <c r="C1010" s="144"/>
      <c r="D1010" s="144"/>
      <c r="E1010" s="143"/>
      <c r="F1010" s="145"/>
      <c r="G1010" s="145"/>
      <c r="H1010" s="146"/>
      <c r="I1010" s="146"/>
      <c r="J1010" s="146"/>
      <c r="K1010" s="145"/>
      <c r="L1010" s="146"/>
      <c r="M1010" s="146"/>
      <c r="N1010" s="146"/>
      <c r="O1010" s="146"/>
      <c r="P1010" s="146"/>
      <c r="Q1010" s="149"/>
      <c r="R1010" s="81" t="s">
        <v>66</v>
      </c>
      <c r="S1010" s="147"/>
      <c r="T1010" s="146"/>
      <c r="U1010" s="146"/>
      <c r="V1010" s="148"/>
    </row>
    <row r="1011" spans="1:22" s="14" customFormat="1" ht="50.25" customHeight="1" x14ac:dyDescent="0.15">
      <c r="A1011" s="143"/>
      <c r="B1011" s="143"/>
      <c r="C1011" s="144"/>
      <c r="D1011" s="144"/>
      <c r="E1011" s="143"/>
      <c r="F1011" s="145"/>
      <c r="G1011" s="145"/>
      <c r="H1011" s="146"/>
      <c r="I1011" s="146"/>
      <c r="J1011" s="146"/>
      <c r="K1011" s="145"/>
      <c r="L1011" s="146"/>
      <c r="M1011" s="146"/>
      <c r="N1011" s="146"/>
      <c r="O1011" s="146"/>
      <c r="P1011" s="146"/>
      <c r="Q1011" s="149"/>
      <c r="R1011" s="81" t="s">
        <v>67</v>
      </c>
      <c r="S1011" s="147"/>
      <c r="T1011" s="146"/>
      <c r="U1011" s="146"/>
      <c r="V1011" s="148"/>
    </row>
    <row r="1012" spans="1:22" s="14" customFormat="1" ht="28.5" customHeight="1" x14ac:dyDescent="0.15">
      <c r="A1012" s="143"/>
      <c r="B1012" s="143"/>
      <c r="C1012" s="144"/>
      <c r="D1012" s="144"/>
      <c r="E1012" s="143"/>
      <c r="F1012" s="145"/>
      <c r="G1012" s="145"/>
      <c r="H1012" s="146"/>
      <c r="I1012" s="146"/>
      <c r="J1012" s="146"/>
      <c r="K1012" s="145"/>
      <c r="L1012" s="146"/>
      <c r="M1012" s="146"/>
      <c r="N1012" s="146"/>
      <c r="O1012" s="146"/>
      <c r="P1012" s="146"/>
      <c r="Q1012" s="149"/>
      <c r="R1012" s="81" t="s">
        <v>68</v>
      </c>
      <c r="S1012" s="147"/>
      <c r="T1012" s="146"/>
      <c r="U1012" s="146"/>
      <c r="V1012" s="148"/>
    </row>
    <row r="1013" spans="1:22" s="14" customFormat="1" ht="42" customHeight="1" x14ac:dyDescent="0.15">
      <c r="A1013" s="143"/>
      <c r="B1013" s="143"/>
      <c r="C1013" s="144"/>
      <c r="D1013" s="144"/>
      <c r="E1013" s="143"/>
      <c r="F1013" s="145"/>
      <c r="G1013" s="145"/>
      <c r="H1013" s="146"/>
      <c r="I1013" s="146"/>
      <c r="J1013" s="146"/>
      <c r="K1013" s="145"/>
      <c r="L1013" s="146"/>
      <c r="M1013" s="146"/>
      <c r="N1013" s="146"/>
      <c r="O1013" s="146"/>
      <c r="P1013" s="146"/>
      <c r="Q1013" s="149"/>
      <c r="R1013" s="81" t="s">
        <v>69</v>
      </c>
      <c r="S1013" s="147"/>
      <c r="T1013" s="146"/>
      <c r="U1013" s="146"/>
      <c r="V1013" s="148"/>
    </row>
    <row r="1014" spans="1:22" s="14" customFormat="1" ht="47.25" customHeight="1" x14ac:dyDescent="0.15">
      <c r="A1014" s="143"/>
      <c r="B1014" s="143"/>
      <c r="C1014" s="144"/>
      <c r="D1014" s="144"/>
      <c r="E1014" s="143"/>
      <c r="F1014" s="145"/>
      <c r="G1014" s="145"/>
      <c r="H1014" s="146"/>
      <c r="I1014" s="146"/>
      <c r="J1014" s="146"/>
      <c r="K1014" s="145"/>
      <c r="L1014" s="146"/>
      <c r="M1014" s="146"/>
      <c r="N1014" s="146"/>
      <c r="O1014" s="146"/>
      <c r="P1014" s="146"/>
      <c r="Q1014" s="149"/>
      <c r="R1014" s="81" t="s">
        <v>70</v>
      </c>
      <c r="S1014" s="147"/>
      <c r="T1014" s="146"/>
      <c r="U1014" s="146"/>
      <c r="V1014" s="148"/>
    </row>
    <row r="1015" spans="1:22" s="14" customFormat="1" ht="30" customHeight="1" x14ac:dyDescent="0.15">
      <c r="A1015" s="143"/>
      <c r="B1015" s="143"/>
      <c r="C1015" s="144"/>
      <c r="D1015" s="144"/>
      <c r="E1015" s="143"/>
      <c r="F1015" s="145"/>
      <c r="G1015" s="145"/>
      <c r="H1015" s="146"/>
      <c r="I1015" s="146"/>
      <c r="J1015" s="146"/>
      <c r="K1015" s="145"/>
      <c r="L1015" s="146"/>
      <c r="M1015" s="146"/>
      <c r="N1015" s="146"/>
      <c r="O1015" s="146"/>
      <c r="P1015" s="146"/>
      <c r="Q1015" s="149"/>
      <c r="R1015" s="81" t="s">
        <v>71</v>
      </c>
      <c r="S1015" s="147"/>
      <c r="T1015" s="146"/>
      <c r="U1015" s="146"/>
      <c r="V1015" s="148"/>
    </row>
    <row r="1016" spans="1:22" s="14" customFormat="1" ht="49.5" customHeight="1" x14ac:dyDescent="0.15">
      <c r="A1016" s="143"/>
      <c r="B1016" s="143"/>
      <c r="C1016" s="144"/>
      <c r="D1016" s="144"/>
      <c r="E1016" s="143"/>
      <c r="F1016" s="145"/>
      <c r="G1016" s="145"/>
      <c r="H1016" s="146"/>
      <c r="I1016" s="146"/>
      <c r="J1016" s="146"/>
      <c r="K1016" s="145"/>
      <c r="L1016" s="146"/>
      <c r="M1016" s="146"/>
      <c r="N1016" s="146"/>
      <c r="O1016" s="146"/>
      <c r="P1016" s="146"/>
      <c r="Q1016" s="149"/>
      <c r="R1016" s="81" t="s">
        <v>72</v>
      </c>
      <c r="S1016" s="147"/>
      <c r="T1016" s="146"/>
      <c r="U1016" s="146"/>
      <c r="V1016" s="148"/>
    </row>
    <row r="1017" spans="1:22" s="14" customFormat="1" ht="48" customHeight="1" x14ac:dyDescent="0.15">
      <c r="A1017" s="143"/>
      <c r="B1017" s="143"/>
      <c r="C1017" s="144"/>
      <c r="D1017" s="144"/>
      <c r="E1017" s="143"/>
      <c r="F1017" s="145"/>
      <c r="G1017" s="145"/>
      <c r="H1017" s="146"/>
      <c r="I1017" s="146"/>
      <c r="J1017" s="146"/>
      <c r="K1017" s="145"/>
      <c r="L1017" s="146"/>
      <c r="M1017" s="146"/>
      <c r="N1017" s="146"/>
      <c r="O1017" s="146"/>
      <c r="P1017" s="146"/>
      <c r="Q1017" s="149"/>
      <c r="R1017" s="81" t="s">
        <v>73</v>
      </c>
      <c r="S1017" s="147"/>
      <c r="T1017" s="146"/>
      <c r="U1017" s="146"/>
      <c r="V1017" s="148"/>
    </row>
    <row r="1018" spans="1:22" s="14" customFormat="1" ht="20.25" customHeight="1" x14ac:dyDescent="0.15">
      <c r="A1018" s="143"/>
      <c r="B1018" s="143"/>
      <c r="C1018" s="144"/>
      <c r="D1018" s="144"/>
      <c r="E1018" s="143"/>
      <c r="F1018" s="145"/>
      <c r="G1018" s="145"/>
      <c r="H1018" s="146"/>
      <c r="I1018" s="146"/>
      <c r="J1018" s="146"/>
      <c r="K1018" s="145"/>
      <c r="L1018" s="146"/>
      <c r="M1018" s="146"/>
      <c r="N1018" s="146"/>
      <c r="O1018" s="146"/>
      <c r="P1018" s="146"/>
      <c r="Q1018" s="149"/>
      <c r="R1018" s="81" t="s">
        <v>105</v>
      </c>
      <c r="S1018" s="147"/>
      <c r="T1018" s="146"/>
      <c r="U1018" s="146"/>
      <c r="V1018" s="148"/>
    </row>
    <row r="1019" spans="1:22" s="14" customFormat="1" ht="30.75" customHeight="1" x14ac:dyDescent="0.15">
      <c r="A1019" s="143"/>
      <c r="B1019" s="143"/>
      <c r="C1019" s="144"/>
      <c r="D1019" s="144"/>
      <c r="E1019" s="143"/>
      <c r="F1019" s="145"/>
      <c r="G1019" s="145"/>
      <c r="H1019" s="146"/>
      <c r="I1019" s="146"/>
      <c r="J1019" s="146"/>
      <c r="K1019" s="145"/>
      <c r="L1019" s="146"/>
      <c r="M1019" s="146"/>
      <c r="N1019" s="146"/>
      <c r="O1019" s="146"/>
      <c r="P1019" s="146"/>
      <c r="Q1019" s="149"/>
      <c r="R1019" s="81" t="s">
        <v>106</v>
      </c>
      <c r="S1019" s="147"/>
      <c r="T1019" s="146"/>
      <c r="U1019" s="146"/>
      <c r="V1019" s="148"/>
    </row>
    <row r="1020" spans="1:22" s="14" customFormat="1" ht="33" customHeight="1" x14ac:dyDescent="0.15">
      <c r="A1020" s="143"/>
      <c r="B1020" s="143"/>
      <c r="C1020" s="144"/>
      <c r="D1020" s="144"/>
      <c r="E1020" s="143"/>
      <c r="F1020" s="145"/>
      <c r="G1020" s="145"/>
      <c r="H1020" s="146"/>
      <c r="I1020" s="146"/>
      <c r="J1020" s="146"/>
      <c r="K1020" s="145"/>
      <c r="L1020" s="146"/>
      <c r="M1020" s="146"/>
      <c r="N1020" s="146"/>
      <c r="O1020" s="146"/>
      <c r="P1020" s="146"/>
      <c r="Q1020" s="149"/>
      <c r="R1020" s="81" t="s">
        <v>107</v>
      </c>
      <c r="S1020" s="147"/>
      <c r="T1020" s="146"/>
      <c r="U1020" s="146"/>
      <c r="V1020" s="148"/>
    </row>
    <row r="1021" spans="1:22" s="91" customFormat="1" ht="20.25" customHeight="1" x14ac:dyDescent="0.15">
      <c r="A1021" s="138" t="s">
        <v>31</v>
      </c>
      <c r="B1021" s="138" t="s">
        <v>512</v>
      </c>
      <c r="C1021" s="139">
        <v>1982</v>
      </c>
      <c r="D1021" s="139"/>
      <c r="E1021" s="138" t="s">
        <v>111</v>
      </c>
      <c r="F1021" s="132">
        <v>3</v>
      </c>
      <c r="G1021" s="132">
        <v>3</v>
      </c>
      <c r="H1021" s="133">
        <v>2062.1</v>
      </c>
      <c r="I1021" s="133">
        <v>1828.48</v>
      </c>
      <c r="J1021" s="133">
        <v>1829.08</v>
      </c>
      <c r="K1021" s="132">
        <v>67</v>
      </c>
      <c r="L1021" s="133">
        <v>10368712.640000001</v>
      </c>
      <c r="M1021" s="133">
        <v>0</v>
      </c>
      <c r="N1021" s="133">
        <v>0</v>
      </c>
      <c r="O1021" s="133">
        <v>0</v>
      </c>
      <c r="P1021" s="133">
        <v>10368712.640000001</v>
      </c>
      <c r="Q1021" s="133">
        <v>0</v>
      </c>
      <c r="R1021" s="66" t="s">
        <v>74</v>
      </c>
      <c r="S1021" s="134">
        <v>3</v>
      </c>
      <c r="T1021" s="133">
        <v>5670.67</v>
      </c>
      <c r="U1021" s="133">
        <v>5670.67</v>
      </c>
      <c r="V1021" s="136">
        <v>46387</v>
      </c>
    </row>
    <row r="1022" spans="1:22" s="91" customFormat="1" ht="35.25" customHeight="1" x14ac:dyDescent="0.15">
      <c r="A1022" s="138"/>
      <c r="B1022" s="138"/>
      <c r="C1022" s="139"/>
      <c r="D1022" s="139"/>
      <c r="E1022" s="138"/>
      <c r="F1022" s="132"/>
      <c r="G1022" s="132"/>
      <c r="H1022" s="133"/>
      <c r="I1022" s="133"/>
      <c r="J1022" s="133"/>
      <c r="K1022" s="132"/>
      <c r="L1022" s="133"/>
      <c r="M1022" s="133"/>
      <c r="N1022" s="133"/>
      <c r="O1022" s="133"/>
      <c r="P1022" s="133"/>
      <c r="Q1022" s="133"/>
      <c r="R1022" s="66" t="s">
        <v>75</v>
      </c>
      <c r="S1022" s="135"/>
      <c r="T1022" s="133"/>
      <c r="U1022" s="133"/>
      <c r="V1022" s="136"/>
    </row>
    <row r="1023" spans="1:22" s="91" customFormat="1" ht="27.75" customHeight="1" x14ac:dyDescent="0.15">
      <c r="A1023" s="138"/>
      <c r="B1023" s="138"/>
      <c r="C1023" s="139"/>
      <c r="D1023" s="139"/>
      <c r="E1023" s="138"/>
      <c r="F1023" s="132"/>
      <c r="G1023" s="132"/>
      <c r="H1023" s="133"/>
      <c r="I1023" s="133"/>
      <c r="J1023" s="133"/>
      <c r="K1023" s="132"/>
      <c r="L1023" s="133"/>
      <c r="M1023" s="133"/>
      <c r="N1023" s="133"/>
      <c r="O1023" s="133"/>
      <c r="P1023" s="133"/>
      <c r="Q1023" s="133"/>
      <c r="R1023" s="66" t="s">
        <v>76</v>
      </c>
      <c r="S1023" s="135"/>
      <c r="T1023" s="133"/>
      <c r="U1023" s="133"/>
      <c r="V1023" s="136"/>
    </row>
    <row r="1024" spans="1:22" s="14" customFormat="1" ht="27.75" customHeight="1" x14ac:dyDescent="0.15">
      <c r="A1024" s="143">
        <v>3</v>
      </c>
      <c r="B1024" s="143" t="s">
        <v>245</v>
      </c>
      <c r="C1024" s="144">
        <v>1993</v>
      </c>
      <c r="D1024" s="144"/>
      <c r="E1024" s="143" t="s">
        <v>84</v>
      </c>
      <c r="F1024" s="145">
        <v>2</v>
      </c>
      <c r="G1024" s="145">
        <v>3</v>
      </c>
      <c r="H1024" s="146">
        <v>1134</v>
      </c>
      <c r="I1024" s="146">
        <v>1044.8</v>
      </c>
      <c r="J1024" s="146">
        <v>984.5</v>
      </c>
      <c r="K1024" s="145">
        <v>32</v>
      </c>
      <c r="L1024" s="146">
        <f>SUM(M1024:Q1038)</f>
        <v>11783599.25</v>
      </c>
      <c r="M1024" s="146">
        <v>0</v>
      </c>
      <c r="N1024" s="146">
        <v>0</v>
      </c>
      <c r="O1024" s="146">
        <v>0</v>
      </c>
      <c r="P1024" s="146">
        <v>11783599.25</v>
      </c>
      <c r="Q1024" s="149">
        <v>0</v>
      </c>
      <c r="R1024" s="81" t="s">
        <v>62</v>
      </c>
      <c r="S1024" s="147">
        <v>15</v>
      </c>
      <c r="T1024" s="146">
        <f>L1024/I1024</f>
        <v>11278.330063169986</v>
      </c>
      <c r="U1024" s="146">
        <f>T1024</f>
        <v>11278.330063169986</v>
      </c>
      <c r="V1024" s="148">
        <v>46387</v>
      </c>
    </row>
    <row r="1025" spans="1:22" s="14" customFormat="1" ht="44.25" customHeight="1" x14ac:dyDescent="0.15">
      <c r="A1025" s="143"/>
      <c r="B1025" s="143"/>
      <c r="C1025" s="144"/>
      <c r="D1025" s="144"/>
      <c r="E1025" s="143"/>
      <c r="F1025" s="145"/>
      <c r="G1025" s="145"/>
      <c r="H1025" s="146"/>
      <c r="I1025" s="146"/>
      <c r="J1025" s="146"/>
      <c r="K1025" s="145"/>
      <c r="L1025" s="146"/>
      <c r="M1025" s="146"/>
      <c r="N1025" s="146"/>
      <c r="O1025" s="146"/>
      <c r="P1025" s="146"/>
      <c r="Q1025" s="149"/>
      <c r="R1025" s="81" t="s">
        <v>63</v>
      </c>
      <c r="S1025" s="147"/>
      <c r="T1025" s="146"/>
      <c r="U1025" s="146"/>
      <c r="V1025" s="148"/>
    </row>
    <row r="1026" spans="1:22" s="14" customFormat="1" ht="45.75" customHeight="1" x14ac:dyDescent="0.15">
      <c r="A1026" s="143"/>
      <c r="B1026" s="143"/>
      <c r="C1026" s="144"/>
      <c r="D1026" s="144"/>
      <c r="E1026" s="143"/>
      <c r="F1026" s="145"/>
      <c r="G1026" s="145"/>
      <c r="H1026" s="146"/>
      <c r="I1026" s="146"/>
      <c r="J1026" s="146"/>
      <c r="K1026" s="145"/>
      <c r="L1026" s="146"/>
      <c r="M1026" s="146"/>
      <c r="N1026" s="146"/>
      <c r="O1026" s="146"/>
      <c r="P1026" s="146"/>
      <c r="Q1026" s="149"/>
      <c r="R1026" s="81" t="s">
        <v>64</v>
      </c>
      <c r="S1026" s="147"/>
      <c r="T1026" s="146"/>
      <c r="U1026" s="146"/>
      <c r="V1026" s="148"/>
    </row>
    <row r="1027" spans="1:22" s="14" customFormat="1" ht="27" customHeight="1" x14ac:dyDescent="0.15">
      <c r="A1027" s="143"/>
      <c r="B1027" s="143"/>
      <c r="C1027" s="144"/>
      <c r="D1027" s="144"/>
      <c r="E1027" s="143"/>
      <c r="F1027" s="145"/>
      <c r="G1027" s="145"/>
      <c r="H1027" s="146"/>
      <c r="I1027" s="146"/>
      <c r="J1027" s="146"/>
      <c r="K1027" s="145"/>
      <c r="L1027" s="146"/>
      <c r="M1027" s="146"/>
      <c r="N1027" s="146"/>
      <c r="O1027" s="146"/>
      <c r="P1027" s="146"/>
      <c r="Q1027" s="149"/>
      <c r="R1027" s="81" t="s">
        <v>65</v>
      </c>
      <c r="S1027" s="147"/>
      <c r="T1027" s="146"/>
      <c r="U1027" s="146"/>
      <c r="V1027" s="148"/>
    </row>
    <row r="1028" spans="1:22" s="14" customFormat="1" ht="45.75" customHeight="1" x14ac:dyDescent="0.15">
      <c r="A1028" s="143"/>
      <c r="B1028" s="143"/>
      <c r="C1028" s="144"/>
      <c r="D1028" s="144"/>
      <c r="E1028" s="143"/>
      <c r="F1028" s="145"/>
      <c r="G1028" s="145"/>
      <c r="H1028" s="146"/>
      <c r="I1028" s="146"/>
      <c r="J1028" s="146"/>
      <c r="K1028" s="145"/>
      <c r="L1028" s="146"/>
      <c r="M1028" s="146"/>
      <c r="N1028" s="146"/>
      <c r="O1028" s="146"/>
      <c r="P1028" s="146"/>
      <c r="Q1028" s="149"/>
      <c r="R1028" s="81" t="s">
        <v>66</v>
      </c>
      <c r="S1028" s="147"/>
      <c r="T1028" s="146"/>
      <c r="U1028" s="146"/>
      <c r="V1028" s="148"/>
    </row>
    <row r="1029" spans="1:22" s="14" customFormat="1" ht="45.75" customHeight="1" x14ac:dyDescent="0.15">
      <c r="A1029" s="143"/>
      <c r="B1029" s="143"/>
      <c r="C1029" s="144"/>
      <c r="D1029" s="144"/>
      <c r="E1029" s="143"/>
      <c r="F1029" s="145"/>
      <c r="G1029" s="145"/>
      <c r="H1029" s="146"/>
      <c r="I1029" s="146"/>
      <c r="J1029" s="146"/>
      <c r="K1029" s="145"/>
      <c r="L1029" s="146"/>
      <c r="M1029" s="146"/>
      <c r="N1029" s="146"/>
      <c r="O1029" s="146"/>
      <c r="P1029" s="146"/>
      <c r="Q1029" s="149"/>
      <c r="R1029" s="81" t="s">
        <v>67</v>
      </c>
      <c r="S1029" s="147"/>
      <c r="T1029" s="146"/>
      <c r="U1029" s="146"/>
      <c r="V1029" s="148"/>
    </row>
    <row r="1030" spans="1:22" s="14" customFormat="1" ht="33.75" customHeight="1" x14ac:dyDescent="0.15">
      <c r="A1030" s="143"/>
      <c r="B1030" s="143"/>
      <c r="C1030" s="144"/>
      <c r="D1030" s="144"/>
      <c r="E1030" s="143"/>
      <c r="F1030" s="145"/>
      <c r="G1030" s="145"/>
      <c r="H1030" s="146"/>
      <c r="I1030" s="146"/>
      <c r="J1030" s="146"/>
      <c r="K1030" s="145"/>
      <c r="L1030" s="146"/>
      <c r="M1030" s="146"/>
      <c r="N1030" s="146"/>
      <c r="O1030" s="146"/>
      <c r="P1030" s="146"/>
      <c r="Q1030" s="149"/>
      <c r="R1030" s="81" t="s">
        <v>68</v>
      </c>
      <c r="S1030" s="147"/>
      <c r="T1030" s="146"/>
      <c r="U1030" s="146"/>
      <c r="V1030" s="148"/>
    </row>
    <row r="1031" spans="1:22" s="14" customFormat="1" ht="45.75" customHeight="1" x14ac:dyDescent="0.15">
      <c r="A1031" s="143"/>
      <c r="B1031" s="143"/>
      <c r="C1031" s="144"/>
      <c r="D1031" s="144"/>
      <c r="E1031" s="143"/>
      <c r="F1031" s="145"/>
      <c r="G1031" s="145"/>
      <c r="H1031" s="146"/>
      <c r="I1031" s="146"/>
      <c r="J1031" s="146"/>
      <c r="K1031" s="145"/>
      <c r="L1031" s="146"/>
      <c r="M1031" s="146"/>
      <c r="N1031" s="146"/>
      <c r="O1031" s="146"/>
      <c r="P1031" s="146"/>
      <c r="Q1031" s="149"/>
      <c r="R1031" s="81" t="s">
        <v>69</v>
      </c>
      <c r="S1031" s="147"/>
      <c r="T1031" s="146"/>
      <c r="U1031" s="146"/>
      <c r="V1031" s="148"/>
    </row>
    <row r="1032" spans="1:22" s="14" customFormat="1" ht="45.75" customHeight="1" x14ac:dyDescent="0.15">
      <c r="A1032" s="143"/>
      <c r="B1032" s="143"/>
      <c r="C1032" s="144"/>
      <c r="D1032" s="144"/>
      <c r="E1032" s="143"/>
      <c r="F1032" s="145"/>
      <c r="G1032" s="145"/>
      <c r="H1032" s="146"/>
      <c r="I1032" s="146"/>
      <c r="J1032" s="146"/>
      <c r="K1032" s="145"/>
      <c r="L1032" s="146"/>
      <c r="M1032" s="146"/>
      <c r="N1032" s="146"/>
      <c r="O1032" s="146"/>
      <c r="P1032" s="146"/>
      <c r="Q1032" s="149"/>
      <c r="R1032" s="81" t="s">
        <v>70</v>
      </c>
      <c r="S1032" s="147"/>
      <c r="T1032" s="146"/>
      <c r="U1032" s="146"/>
      <c r="V1032" s="148"/>
    </row>
    <row r="1033" spans="1:22" s="14" customFormat="1" ht="28.5" customHeight="1" x14ac:dyDescent="0.15">
      <c r="A1033" s="143"/>
      <c r="B1033" s="143"/>
      <c r="C1033" s="144"/>
      <c r="D1033" s="144"/>
      <c r="E1033" s="143"/>
      <c r="F1033" s="145"/>
      <c r="G1033" s="145"/>
      <c r="H1033" s="146"/>
      <c r="I1033" s="146"/>
      <c r="J1033" s="146"/>
      <c r="K1033" s="145"/>
      <c r="L1033" s="146"/>
      <c r="M1033" s="146"/>
      <c r="N1033" s="146"/>
      <c r="O1033" s="146"/>
      <c r="P1033" s="146"/>
      <c r="Q1033" s="149"/>
      <c r="R1033" s="81" t="s">
        <v>71</v>
      </c>
      <c r="S1033" s="147"/>
      <c r="T1033" s="146"/>
      <c r="U1033" s="146"/>
      <c r="V1033" s="148"/>
    </row>
    <row r="1034" spans="1:22" s="14" customFormat="1" ht="45.75" customHeight="1" x14ac:dyDescent="0.15">
      <c r="A1034" s="143"/>
      <c r="B1034" s="143"/>
      <c r="C1034" s="144"/>
      <c r="D1034" s="144"/>
      <c r="E1034" s="143"/>
      <c r="F1034" s="145"/>
      <c r="G1034" s="145"/>
      <c r="H1034" s="146"/>
      <c r="I1034" s="146"/>
      <c r="J1034" s="146"/>
      <c r="K1034" s="145"/>
      <c r="L1034" s="146"/>
      <c r="M1034" s="146"/>
      <c r="N1034" s="146"/>
      <c r="O1034" s="146"/>
      <c r="P1034" s="146"/>
      <c r="Q1034" s="149"/>
      <c r="R1034" s="81" t="s">
        <v>72</v>
      </c>
      <c r="S1034" s="147"/>
      <c r="T1034" s="146"/>
      <c r="U1034" s="146"/>
      <c r="V1034" s="148"/>
    </row>
    <row r="1035" spans="1:22" s="14" customFormat="1" ht="45.75" customHeight="1" x14ac:dyDescent="0.15">
      <c r="A1035" s="143"/>
      <c r="B1035" s="143"/>
      <c r="C1035" s="144"/>
      <c r="D1035" s="144"/>
      <c r="E1035" s="143"/>
      <c r="F1035" s="145"/>
      <c r="G1035" s="145"/>
      <c r="H1035" s="146"/>
      <c r="I1035" s="146"/>
      <c r="J1035" s="146"/>
      <c r="K1035" s="145"/>
      <c r="L1035" s="146"/>
      <c r="M1035" s="146"/>
      <c r="N1035" s="146"/>
      <c r="O1035" s="146"/>
      <c r="P1035" s="146"/>
      <c r="Q1035" s="149"/>
      <c r="R1035" s="81" t="s">
        <v>73</v>
      </c>
      <c r="S1035" s="147"/>
      <c r="T1035" s="146"/>
      <c r="U1035" s="146"/>
      <c r="V1035" s="148"/>
    </row>
    <row r="1036" spans="1:22" s="14" customFormat="1" ht="34.5" customHeight="1" x14ac:dyDescent="0.15">
      <c r="A1036" s="143"/>
      <c r="B1036" s="143"/>
      <c r="C1036" s="144"/>
      <c r="D1036" s="144"/>
      <c r="E1036" s="143"/>
      <c r="F1036" s="145"/>
      <c r="G1036" s="145"/>
      <c r="H1036" s="146"/>
      <c r="I1036" s="146"/>
      <c r="J1036" s="146"/>
      <c r="K1036" s="145"/>
      <c r="L1036" s="146"/>
      <c r="M1036" s="146"/>
      <c r="N1036" s="146"/>
      <c r="O1036" s="146"/>
      <c r="P1036" s="146"/>
      <c r="Q1036" s="149"/>
      <c r="R1036" s="81" t="s">
        <v>102</v>
      </c>
      <c r="S1036" s="147"/>
      <c r="T1036" s="146"/>
      <c r="U1036" s="146"/>
      <c r="V1036" s="148"/>
    </row>
    <row r="1037" spans="1:22" s="14" customFormat="1" ht="45.75" customHeight="1" x14ac:dyDescent="0.15">
      <c r="A1037" s="143"/>
      <c r="B1037" s="143"/>
      <c r="C1037" s="144"/>
      <c r="D1037" s="144"/>
      <c r="E1037" s="143"/>
      <c r="F1037" s="145"/>
      <c r="G1037" s="145"/>
      <c r="H1037" s="146"/>
      <c r="I1037" s="146"/>
      <c r="J1037" s="146"/>
      <c r="K1037" s="145"/>
      <c r="L1037" s="146"/>
      <c r="M1037" s="146"/>
      <c r="N1037" s="146"/>
      <c r="O1037" s="146"/>
      <c r="P1037" s="146"/>
      <c r="Q1037" s="149"/>
      <c r="R1037" s="81" t="s">
        <v>103</v>
      </c>
      <c r="S1037" s="147"/>
      <c r="T1037" s="146"/>
      <c r="U1037" s="146"/>
      <c r="V1037" s="148"/>
    </row>
    <row r="1038" spans="1:22" s="14" customFormat="1" ht="45.75" customHeight="1" x14ac:dyDescent="0.15">
      <c r="A1038" s="143"/>
      <c r="B1038" s="143"/>
      <c r="C1038" s="144"/>
      <c r="D1038" s="144"/>
      <c r="E1038" s="143"/>
      <c r="F1038" s="145"/>
      <c r="G1038" s="145"/>
      <c r="H1038" s="146"/>
      <c r="I1038" s="146"/>
      <c r="J1038" s="146"/>
      <c r="K1038" s="145"/>
      <c r="L1038" s="146"/>
      <c r="M1038" s="146"/>
      <c r="N1038" s="146"/>
      <c r="O1038" s="146"/>
      <c r="P1038" s="146"/>
      <c r="Q1038" s="149"/>
      <c r="R1038" s="81" t="s">
        <v>104</v>
      </c>
      <c r="S1038" s="147"/>
      <c r="T1038" s="146"/>
      <c r="U1038" s="146"/>
      <c r="V1038" s="148"/>
    </row>
    <row r="1039" spans="1:22" s="78" customFormat="1" ht="40.5" customHeight="1" x14ac:dyDescent="0.15">
      <c r="A1039" s="138" t="s">
        <v>33</v>
      </c>
      <c r="B1039" s="138" t="s">
        <v>935</v>
      </c>
      <c r="C1039" s="139">
        <v>1982</v>
      </c>
      <c r="D1039" s="139"/>
      <c r="E1039" s="138" t="s">
        <v>111</v>
      </c>
      <c r="F1039" s="132">
        <v>2</v>
      </c>
      <c r="G1039" s="132">
        <v>2</v>
      </c>
      <c r="H1039" s="133">
        <v>510.7</v>
      </c>
      <c r="I1039" s="133">
        <v>431.79</v>
      </c>
      <c r="J1039" s="133">
        <v>373.99</v>
      </c>
      <c r="K1039" s="132">
        <v>24</v>
      </c>
      <c r="L1039" s="133">
        <v>2812344.93</v>
      </c>
      <c r="M1039" s="133">
        <v>0</v>
      </c>
      <c r="N1039" s="133">
        <v>0</v>
      </c>
      <c r="O1039" s="133">
        <v>0</v>
      </c>
      <c r="P1039" s="133">
        <v>2812344.93</v>
      </c>
      <c r="Q1039" s="133">
        <v>0</v>
      </c>
      <c r="R1039" s="66" t="s">
        <v>74</v>
      </c>
      <c r="S1039" s="134">
        <v>2</v>
      </c>
      <c r="T1039" s="133">
        <v>6513.22</v>
      </c>
      <c r="U1039" s="133">
        <v>6513.22</v>
      </c>
      <c r="V1039" s="136">
        <v>46387</v>
      </c>
    </row>
    <row r="1040" spans="1:22" s="78" customFormat="1" ht="40.5" customHeight="1" x14ac:dyDescent="0.15">
      <c r="A1040" s="138"/>
      <c r="B1040" s="138"/>
      <c r="C1040" s="139"/>
      <c r="D1040" s="139"/>
      <c r="E1040" s="138"/>
      <c r="F1040" s="132"/>
      <c r="G1040" s="132"/>
      <c r="H1040" s="133"/>
      <c r="I1040" s="133"/>
      <c r="J1040" s="133"/>
      <c r="K1040" s="132"/>
      <c r="L1040" s="133"/>
      <c r="M1040" s="133"/>
      <c r="N1040" s="133"/>
      <c r="O1040" s="133"/>
      <c r="P1040" s="133"/>
      <c r="Q1040" s="133"/>
      <c r="R1040" s="66" t="s">
        <v>76</v>
      </c>
      <c r="S1040" s="135"/>
      <c r="T1040" s="133"/>
      <c r="U1040" s="133"/>
      <c r="V1040" s="136"/>
    </row>
    <row r="1041" spans="1:22" s="16" customFormat="1" ht="46.5" customHeight="1" x14ac:dyDescent="0.15">
      <c r="A1041" s="151" t="s">
        <v>1470</v>
      </c>
      <c r="B1041" s="151"/>
      <c r="C1041" s="82" t="s">
        <v>80</v>
      </c>
      <c r="D1041" s="82" t="s">
        <v>80</v>
      </c>
      <c r="E1041" s="82" t="s">
        <v>80</v>
      </c>
      <c r="F1041" s="82" t="s">
        <v>80</v>
      </c>
      <c r="G1041" s="82" t="s">
        <v>80</v>
      </c>
      <c r="H1041" s="83">
        <f>SUM(H1006:H1040)</f>
        <v>5668.7</v>
      </c>
      <c r="I1041" s="83">
        <f t="shared" ref="I1041:S1041" si="67">SUM(I1006:I1040)</f>
        <v>5111.37</v>
      </c>
      <c r="J1041" s="83">
        <f t="shared" si="67"/>
        <v>4952.67</v>
      </c>
      <c r="K1041" s="84">
        <f t="shared" si="67"/>
        <v>187</v>
      </c>
      <c r="L1041" s="83">
        <f t="shared" si="67"/>
        <v>46212038.229999997</v>
      </c>
      <c r="M1041" s="83">
        <f t="shared" si="67"/>
        <v>0</v>
      </c>
      <c r="N1041" s="83">
        <f t="shared" si="67"/>
        <v>0</v>
      </c>
      <c r="O1041" s="83">
        <f t="shared" si="67"/>
        <v>0</v>
      </c>
      <c r="P1041" s="83">
        <f t="shared" si="67"/>
        <v>46212038.229999997</v>
      </c>
      <c r="Q1041" s="83">
        <f t="shared" si="67"/>
        <v>0</v>
      </c>
      <c r="R1041" s="83" t="s">
        <v>80</v>
      </c>
      <c r="S1041" s="84">
        <f t="shared" si="67"/>
        <v>35</v>
      </c>
      <c r="T1041" s="82" t="s">
        <v>80</v>
      </c>
      <c r="U1041" s="82" t="s">
        <v>80</v>
      </c>
      <c r="V1041" s="82" t="s">
        <v>80</v>
      </c>
    </row>
    <row r="1042" spans="1:22" s="14" customFormat="1" ht="23.25" customHeight="1" x14ac:dyDescent="0.15">
      <c r="A1042" s="150" t="s">
        <v>246</v>
      </c>
      <c r="B1042" s="150"/>
      <c r="C1042" s="150"/>
      <c r="D1042" s="150"/>
      <c r="E1042" s="150"/>
      <c r="F1042" s="150"/>
      <c r="G1042" s="150"/>
      <c r="H1042" s="150"/>
      <c r="I1042" s="150"/>
      <c r="J1042" s="150"/>
      <c r="K1042" s="150"/>
      <c r="L1042" s="150"/>
      <c r="M1042" s="150"/>
      <c r="N1042" s="150"/>
      <c r="O1042" s="150"/>
      <c r="P1042" s="150"/>
      <c r="Q1042" s="150"/>
      <c r="R1042" s="150"/>
      <c r="S1042" s="150"/>
      <c r="T1042" s="150"/>
      <c r="U1042" s="150"/>
      <c r="V1042" s="150"/>
    </row>
    <row r="1043" spans="1:22" s="14" customFormat="1" ht="33" customHeight="1" x14ac:dyDescent="0.15">
      <c r="A1043" s="143" t="s">
        <v>30</v>
      </c>
      <c r="B1043" s="143" t="s">
        <v>247</v>
      </c>
      <c r="C1043" s="144">
        <v>1954</v>
      </c>
      <c r="D1043" s="144"/>
      <c r="E1043" s="143" t="s">
        <v>84</v>
      </c>
      <c r="F1043" s="145">
        <v>2</v>
      </c>
      <c r="G1043" s="145">
        <v>1</v>
      </c>
      <c r="H1043" s="146">
        <v>333.8</v>
      </c>
      <c r="I1043" s="146">
        <v>333.8</v>
      </c>
      <c r="J1043" s="146">
        <v>157.5</v>
      </c>
      <c r="K1043" s="145">
        <v>23</v>
      </c>
      <c r="L1043" s="146">
        <f>SUM(M1043:Q1046)</f>
        <v>5090446.33</v>
      </c>
      <c r="M1043" s="146">
        <v>0</v>
      </c>
      <c r="N1043" s="146">
        <v>0</v>
      </c>
      <c r="O1043" s="146">
        <v>0</v>
      </c>
      <c r="P1043" s="146">
        <v>5090446.33</v>
      </c>
      <c r="Q1043" s="149">
        <v>0</v>
      </c>
      <c r="R1043" s="81" t="s">
        <v>85</v>
      </c>
      <c r="S1043" s="147">
        <v>4</v>
      </c>
      <c r="T1043" s="146">
        <f>L1043/I1043</f>
        <v>15249.98900539245</v>
      </c>
      <c r="U1043" s="146">
        <f>T1043</f>
        <v>15249.98900539245</v>
      </c>
      <c r="V1043" s="148">
        <v>46387</v>
      </c>
    </row>
    <row r="1044" spans="1:22" s="14" customFormat="1" ht="39.75" customHeight="1" x14ac:dyDescent="0.15">
      <c r="A1044" s="143"/>
      <c r="B1044" s="143"/>
      <c r="C1044" s="144"/>
      <c r="D1044" s="144"/>
      <c r="E1044" s="143"/>
      <c r="F1044" s="145"/>
      <c r="G1044" s="145"/>
      <c r="H1044" s="146"/>
      <c r="I1044" s="146"/>
      <c r="J1044" s="146"/>
      <c r="K1044" s="145"/>
      <c r="L1044" s="146"/>
      <c r="M1044" s="146"/>
      <c r="N1044" s="146"/>
      <c r="O1044" s="146"/>
      <c r="P1044" s="146"/>
      <c r="Q1044" s="149"/>
      <c r="R1044" s="81" t="s">
        <v>248</v>
      </c>
      <c r="S1044" s="147"/>
      <c r="T1044" s="146"/>
      <c r="U1044" s="146"/>
      <c r="V1044" s="148"/>
    </row>
    <row r="1045" spans="1:22" s="14" customFormat="1" ht="45" customHeight="1" x14ac:dyDescent="0.15">
      <c r="A1045" s="143"/>
      <c r="B1045" s="143"/>
      <c r="C1045" s="144"/>
      <c r="D1045" s="144"/>
      <c r="E1045" s="143"/>
      <c r="F1045" s="145"/>
      <c r="G1045" s="145"/>
      <c r="H1045" s="146"/>
      <c r="I1045" s="146"/>
      <c r="J1045" s="146"/>
      <c r="K1045" s="145"/>
      <c r="L1045" s="146"/>
      <c r="M1045" s="146"/>
      <c r="N1045" s="146"/>
      <c r="O1045" s="146"/>
      <c r="P1045" s="146"/>
      <c r="Q1045" s="149"/>
      <c r="R1045" s="81" t="s">
        <v>86</v>
      </c>
      <c r="S1045" s="147"/>
      <c r="T1045" s="146"/>
      <c r="U1045" s="146"/>
      <c r="V1045" s="148"/>
    </row>
    <row r="1046" spans="1:22" s="14" customFormat="1" ht="55.5" customHeight="1" x14ac:dyDescent="0.15">
      <c r="A1046" s="143"/>
      <c r="B1046" s="143"/>
      <c r="C1046" s="144"/>
      <c r="D1046" s="144"/>
      <c r="E1046" s="143"/>
      <c r="F1046" s="145"/>
      <c r="G1046" s="145"/>
      <c r="H1046" s="146"/>
      <c r="I1046" s="146"/>
      <c r="J1046" s="146"/>
      <c r="K1046" s="145"/>
      <c r="L1046" s="146"/>
      <c r="M1046" s="146"/>
      <c r="N1046" s="146"/>
      <c r="O1046" s="146"/>
      <c r="P1046" s="146"/>
      <c r="Q1046" s="149"/>
      <c r="R1046" s="81" t="s">
        <v>87</v>
      </c>
      <c r="S1046" s="147"/>
      <c r="T1046" s="146"/>
      <c r="U1046" s="146"/>
      <c r="V1046" s="148"/>
    </row>
    <row r="1047" spans="1:22" s="14" customFormat="1" ht="25.5" customHeight="1" x14ac:dyDescent="0.15">
      <c r="A1047" s="143" t="s">
        <v>31</v>
      </c>
      <c r="B1047" s="143" t="s">
        <v>249</v>
      </c>
      <c r="C1047" s="144">
        <v>1960</v>
      </c>
      <c r="D1047" s="144"/>
      <c r="E1047" s="143" t="s">
        <v>84</v>
      </c>
      <c r="F1047" s="145">
        <v>2</v>
      </c>
      <c r="G1047" s="145">
        <v>1</v>
      </c>
      <c r="H1047" s="146">
        <v>368.1</v>
      </c>
      <c r="I1047" s="146">
        <v>325.5</v>
      </c>
      <c r="J1047" s="146">
        <v>276.5</v>
      </c>
      <c r="K1047" s="145">
        <v>9</v>
      </c>
      <c r="L1047" s="146">
        <f>SUM(M1047:Q1050)</f>
        <v>5252699.32</v>
      </c>
      <c r="M1047" s="146">
        <v>0</v>
      </c>
      <c r="N1047" s="146">
        <v>0</v>
      </c>
      <c r="O1047" s="146">
        <v>0</v>
      </c>
      <c r="P1047" s="146">
        <v>5252699.32</v>
      </c>
      <c r="Q1047" s="149">
        <v>0</v>
      </c>
      <c r="R1047" s="81" t="s">
        <v>85</v>
      </c>
      <c r="S1047" s="147">
        <v>4</v>
      </c>
      <c r="T1047" s="146">
        <f>L1047/I1047</f>
        <v>16137.325099846392</v>
      </c>
      <c r="U1047" s="146">
        <f>T1047</f>
        <v>16137.325099846392</v>
      </c>
      <c r="V1047" s="148">
        <v>46387</v>
      </c>
    </row>
    <row r="1048" spans="1:22" s="14" customFormat="1" ht="39" customHeight="1" x14ac:dyDescent="0.15">
      <c r="A1048" s="143"/>
      <c r="B1048" s="143"/>
      <c r="C1048" s="144"/>
      <c r="D1048" s="144"/>
      <c r="E1048" s="143"/>
      <c r="F1048" s="145"/>
      <c r="G1048" s="145"/>
      <c r="H1048" s="146"/>
      <c r="I1048" s="146"/>
      <c r="J1048" s="146"/>
      <c r="K1048" s="145"/>
      <c r="L1048" s="146"/>
      <c r="M1048" s="146"/>
      <c r="N1048" s="146"/>
      <c r="O1048" s="146"/>
      <c r="P1048" s="146"/>
      <c r="Q1048" s="149"/>
      <c r="R1048" s="81" t="s">
        <v>248</v>
      </c>
      <c r="S1048" s="147"/>
      <c r="T1048" s="146"/>
      <c r="U1048" s="146"/>
      <c r="V1048" s="148"/>
    </row>
    <row r="1049" spans="1:22" s="14" customFormat="1" ht="36.75" customHeight="1" x14ac:dyDescent="0.15">
      <c r="A1049" s="143"/>
      <c r="B1049" s="143"/>
      <c r="C1049" s="144"/>
      <c r="D1049" s="144"/>
      <c r="E1049" s="143"/>
      <c r="F1049" s="145"/>
      <c r="G1049" s="145"/>
      <c r="H1049" s="146"/>
      <c r="I1049" s="146"/>
      <c r="J1049" s="146"/>
      <c r="K1049" s="145"/>
      <c r="L1049" s="146"/>
      <c r="M1049" s="146"/>
      <c r="N1049" s="146"/>
      <c r="O1049" s="146"/>
      <c r="P1049" s="146"/>
      <c r="Q1049" s="149"/>
      <c r="R1049" s="81" t="s">
        <v>86</v>
      </c>
      <c r="S1049" s="147"/>
      <c r="T1049" s="146"/>
      <c r="U1049" s="146"/>
      <c r="V1049" s="148"/>
    </row>
    <row r="1050" spans="1:22" s="14" customFormat="1" ht="49.5" customHeight="1" x14ac:dyDescent="0.15">
      <c r="A1050" s="143"/>
      <c r="B1050" s="143"/>
      <c r="C1050" s="144"/>
      <c r="D1050" s="144"/>
      <c r="E1050" s="143"/>
      <c r="F1050" s="145"/>
      <c r="G1050" s="145"/>
      <c r="H1050" s="146"/>
      <c r="I1050" s="146"/>
      <c r="J1050" s="146"/>
      <c r="K1050" s="145"/>
      <c r="L1050" s="146"/>
      <c r="M1050" s="146"/>
      <c r="N1050" s="146"/>
      <c r="O1050" s="146"/>
      <c r="P1050" s="146"/>
      <c r="Q1050" s="149"/>
      <c r="R1050" s="81" t="s">
        <v>87</v>
      </c>
      <c r="S1050" s="147"/>
      <c r="T1050" s="146"/>
      <c r="U1050" s="146"/>
      <c r="V1050" s="148"/>
    </row>
    <row r="1051" spans="1:22" s="14" customFormat="1" ht="21" customHeight="1" x14ac:dyDescent="0.15">
      <c r="A1051" s="143" t="s">
        <v>32</v>
      </c>
      <c r="B1051" s="143" t="s">
        <v>250</v>
      </c>
      <c r="C1051" s="144">
        <v>1920</v>
      </c>
      <c r="D1051" s="144"/>
      <c r="E1051" s="143" t="s">
        <v>84</v>
      </c>
      <c r="F1051" s="145">
        <v>1</v>
      </c>
      <c r="G1051" s="145">
        <v>1</v>
      </c>
      <c r="H1051" s="146">
        <v>175.92</v>
      </c>
      <c r="I1051" s="146">
        <v>175.92</v>
      </c>
      <c r="J1051" s="146">
        <v>86.82</v>
      </c>
      <c r="K1051" s="145">
        <v>9</v>
      </c>
      <c r="L1051" s="146">
        <f t="shared" ref="L1051" si="68">SUM(M1051:Q1054)</f>
        <v>4838658.8099999996</v>
      </c>
      <c r="M1051" s="146">
        <v>0</v>
      </c>
      <c r="N1051" s="146">
        <v>0</v>
      </c>
      <c r="O1051" s="146">
        <v>0</v>
      </c>
      <c r="P1051" s="146">
        <v>4838658.8099999996</v>
      </c>
      <c r="Q1051" s="149">
        <v>0</v>
      </c>
      <c r="R1051" s="81" t="s">
        <v>85</v>
      </c>
      <c r="S1051" s="147">
        <v>4</v>
      </c>
      <c r="T1051" s="146">
        <f t="shared" ref="T1051" si="69">L1051/I1051</f>
        <v>27504.881821282401</v>
      </c>
      <c r="U1051" s="146">
        <f t="shared" ref="U1051" si="70">T1051</f>
        <v>27504.881821282401</v>
      </c>
      <c r="V1051" s="148">
        <v>46387</v>
      </c>
    </row>
    <row r="1052" spans="1:22" s="14" customFormat="1" ht="32.25" customHeight="1" x14ac:dyDescent="0.15">
      <c r="A1052" s="143"/>
      <c r="B1052" s="143"/>
      <c r="C1052" s="144"/>
      <c r="D1052" s="144"/>
      <c r="E1052" s="143"/>
      <c r="F1052" s="145"/>
      <c r="G1052" s="145"/>
      <c r="H1052" s="146"/>
      <c r="I1052" s="146"/>
      <c r="J1052" s="146"/>
      <c r="K1052" s="145"/>
      <c r="L1052" s="146"/>
      <c r="M1052" s="146"/>
      <c r="N1052" s="146"/>
      <c r="O1052" s="146"/>
      <c r="P1052" s="146"/>
      <c r="Q1052" s="149"/>
      <c r="R1052" s="81" t="s">
        <v>248</v>
      </c>
      <c r="S1052" s="147"/>
      <c r="T1052" s="146"/>
      <c r="U1052" s="146"/>
      <c r="V1052" s="148"/>
    </row>
    <row r="1053" spans="1:22" s="14" customFormat="1" ht="40.5" customHeight="1" x14ac:dyDescent="0.15">
      <c r="A1053" s="143"/>
      <c r="B1053" s="143"/>
      <c r="C1053" s="144"/>
      <c r="D1053" s="144"/>
      <c r="E1053" s="143"/>
      <c r="F1053" s="145"/>
      <c r="G1053" s="145"/>
      <c r="H1053" s="146"/>
      <c r="I1053" s="146"/>
      <c r="J1053" s="146"/>
      <c r="K1053" s="145"/>
      <c r="L1053" s="146"/>
      <c r="M1053" s="146"/>
      <c r="N1053" s="146"/>
      <c r="O1053" s="146"/>
      <c r="P1053" s="146"/>
      <c r="Q1053" s="149"/>
      <c r="R1053" s="81" t="s">
        <v>86</v>
      </c>
      <c r="S1053" s="147"/>
      <c r="T1053" s="146"/>
      <c r="U1053" s="146"/>
      <c r="V1053" s="148"/>
    </row>
    <row r="1054" spans="1:22" s="14" customFormat="1" ht="49.5" customHeight="1" x14ac:dyDescent="0.15">
      <c r="A1054" s="143"/>
      <c r="B1054" s="143"/>
      <c r="C1054" s="144"/>
      <c r="D1054" s="144"/>
      <c r="E1054" s="143"/>
      <c r="F1054" s="145"/>
      <c r="G1054" s="145"/>
      <c r="H1054" s="146"/>
      <c r="I1054" s="146"/>
      <c r="J1054" s="146"/>
      <c r="K1054" s="145"/>
      <c r="L1054" s="146"/>
      <c r="M1054" s="146"/>
      <c r="N1054" s="146"/>
      <c r="O1054" s="146"/>
      <c r="P1054" s="146"/>
      <c r="Q1054" s="149"/>
      <c r="R1054" s="81" t="s">
        <v>87</v>
      </c>
      <c r="S1054" s="147"/>
      <c r="T1054" s="146"/>
      <c r="U1054" s="146"/>
      <c r="V1054" s="148"/>
    </row>
    <row r="1055" spans="1:22" s="16" customFormat="1" ht="31.5" customHeight="1" x14ac:dyDescent="0.15">
      <c r="A1055" s="151" t="s">
        <v>1471</v>
      </c>
      <c r="B1055" s="151"/>
      <c r="C1055" s="82" t="s">
        <v>80</v>
      </c>
      <c r="D1055" s="82" t="s">
        <v>80</v>
      </c>
      <c r="E1055" s="82" t="s">
        <v>80</v>
      </c>
      <c r="F1055" s="82" t="s">
        <v>80</v>
      </c>
      <c r="G1055" s="82" t="s">
        <v>80</v>
      </c>
      <c r="H1055" s="83">
        <f t="shared" ref="H1055:Q1055" si="71">SUM(H1043:H1054)</f>
        <v>877.82</v>
      </c>
      <c r="I1055" s="83">
        <f t="shared" si="71"/>
        <v>835.21999999999991</v>
      </c>
      <c r="J1055" s="83">
        <f t="shared" si="71"/>
        <v>520.81999999999994</v>
      </c>
      <c r="K1055" s="84">
        <f t="shared" si="71"/>
        <v>41</v>
      </c>
      <c r="L1055" s="83">
        <f t="shared" si="71"/>
        <v>15181804.460000001</v>
      </c>
      <c r="M1055" s="83">
        <f t="shared" si="71"/>
        <v>0</v>
      </c>
      <c r="N1055" s="83">
        <f t="shared" si="71"/>
        <v>0</v>
      </c>
      <c r="O1055" s="83">
        <f t="shared" si="71"/>
        <v>0</v>
      </c>
      <c r="P1055" s="83">
        <f t="shared" si="71"/>
        <v>15181804.460000001</v>
      </c>
      <c r="Q1055" s="92">
        <f t="shared" si="71"/>
        <v>0</v>
      </c>
      <c r="R1055" s="82" t="s">
        <v>80</v>
      </c>
      <c r="S1055" s="93">
        <f>SUM(S1043:S1054)</f>
        <v>12</v>
      </c>
      <c r="T1055" s="94" t="s">
        <v>80</v>
      </c>
      <c r="U1055" s="94" t="s">
        <v>80</v>
      </c>
      <c r="V1055" s="94" t="s">
        <v>80</v>
      </c>
    </row>
    <row r="1056" spans="1:22" s="14" customFormat="1" ht="25.5" customHeight="1" x14ac:dyDescent="0.15">
      <c r="A1056" s="150" t="s">
        <v>251</v>
      </c>
      <c r="B1056" s="150"/>
      <c r="C1056" s="150"/>
      <c r="D1056" s="150"/>
      <c r="E1056" s="150"/>
      <c r="F1056" s="150"/>
      <c r="G1056" s="150"/>
      <c r="H1056" s="150"/>
      <c r="I1056" s="150"/>
      <c r="J1056" s="150"/>
      <c r="K1056" s="150"/>
      <c r="L1056" s="150"/>
      <c r="M1056" s="150"/>
      <c r="N1056" s="150"/>
      <c r="O1056" s="150"/>
      <c r="P1056" s="150"/>
      <c r="Q1056" s="150"/>
      <c r="R1056" s="150"/>
      <c r="S1056" s="150"/>
      <c r="T1056" s="150"/>
      <c r="U1056" s="150"/>
      <c r="V1056" s="150"/>
    </row>
    <row r="1057" spans="1:23" s="14" customFormat="1" ht="29.25" customHeight="1" x14ac:dyDescent="0.15">
      <c r="A1057" s="143" t="s">
        <v>30</v>
      </c>
      <c r="B1057" s="143" t="s">
        <v>252</v>
      </c>
      <c r="C1057" s="144">
        <v>1987</v>
      </c>
      <c r="D1057" s="144"/>
      <c r="E1057" s="143" t="s">
        <v>111</v>
      </c>
      <c r="F1057" s="145">
        <v>2</v>
      </c>
      <c r="G1057" s="145">
        <v>3</v>
      </c>
      <c r="H1057" s="146">
        <v>1025</v>
      </c>
      <c r="I1057" s="146">
        <v>874</v>
      </c>
      <c r="J1057" s="146">
        <v>821.9</v>
      </c>
      <c r="K1057" s="145">
        <v>42</v>
      </c>
      <c r="L1057" s="146">
        <f>SUM(M1057:Q1059)</f>
        <v>7038736.2400000002</v>
      </c>
      <c r="M1057" s="146">
        <v>0</v>
      </c>
      <c r="N1057" s="146">
        <v>0</v>
      </c>
      <c r="O1057" s="146">
        <v>0</v>
      </c>
      <c r="P1057" s="146">
        <v>7038736.2400000002</v>
      </c>
      <c r="Q1057" s="149">
        <v>0</v>
      </c>
      <c r="R1057" s="81" t="s">
        <v>74</v>
      </c>
      <c r="S1057" s="147">
        <v>3</v>
      </c>
      <c r="T1057" s="146">
        <f>L1057/I1057</f>
        <v>8053.4739588100692</v>
      </c>
      <c r="U1057" s="146">
        <f>T1057</f>
        <v>8053.4739588100692</v>
      </c>
      <c r="V1057" s="148">
        <v>46387</v>
      </c>
    </row>
    <row r="1058" spans="1:23" s="14" customFormat="1" ht="32.25" customHeight="1" x14ac:dyDescent="0.15">
      <c r="A1058" s="143"/>
      <c r="B1058" s="143"/>
      <c r="C1058" s="144"/>
      <c r="D1058" s="144"/>
      <c r="E1058" s="143"/>
      <c r="F1058" s="145"/>
      <c r="G1058" s="145"/>
      <c r="H1058" s="146"/>
      <c r="I1058" s="146"/>
      <c r="J1058" s="146"/>
      <c r="K1058" s="145"/>
      <c r="L1058" s="146"/>
      <c r="M1058" s="146"/>
      <c r="N1058" s="146"/>
      <c r="O1058" s="146"/>
      <c r="P1058" s="146"/>
      <c r="Q1058" s="149"/>
      <c r="R1058" s="81" t="s">
        <v>75</v>
      </c>
      <c r="S1058" s="147"/>
      <c r="T1058" s="146"/>
      <c r="U1058" s="146"/>
      <c r="V1058" s="148"/>
    </row>
    <row r="1059" spans="1:23" s="14" customFormat="1" ht="36" customHeight="1" x14ac:dyDescent="0.15">
      <c r="A1059" s="143"/>
      <c r="B1059" s="143"/>
      <c r="C1059" s="144"/>
      <c r="D1059" s="144"/>
      <c r="E1059" s="143"/>
      <c r="F1059" s="145"/>
      <c r="G1059" s="145"/>
      <c r="H1059" s="146"/>
      <c r="I1059" s="146"/>
      <c r="J1059" s="146"/>
      <c r="K1059" s="145"/>
      <c r="L1059" s="146"/>
      <c r="M1059" s="146"/>
      <c r="N1059" s="146"/>
      <c r="O1059" s="146"/>
      <c r="P1059" s="146"/>
      <c r="Q1059" s="149"/>
      <c r="R1059" s="81" t="s">
        <v>76</v>
      </c>
      <c r="S1059" s="147"/>
      <c r="T1059" s="146"/>
      <c r="U1059" s="146"/>
      <c r="V1059" s="148"/>
    </row>
    <row r="1060" spans="1:23" s="14" customFormat="1" ht="24.75" customHeight="1" x14ac:dyDescent="0.15">
      <c r="A1060" s="143">
        <v>2</v>
      </c>
      <c r="B1060" s="143" t="s">
        <v>253</v>
      </c>
      <c r="C1060" s="144">
        <v>1976</v>
      </c>
      <c r="D1060" s="144"/>
      <c r="E1060" s="143" t="s">
        <v>111</v>
      </c>
      <c r="F1060" s="145">
        <v>5</v>
      </c>
      <c r="G1060" s="145">
        <v>2</v>
      </c>
      <c r="H1060" s="146">
        <v>1954.9</v>
      </c>
      <c r="I1060" s="146">
        <v>1776.8</v>
      </c>
      <c r="J1060" s="146">
        <v>1776.81</v>
      </c>
      <c r="K1060" s="145">
        <v>60</v>
      </c>
      <c r="L1060" s="146">
        <f>SUM(M1060:Q1062)</f>
        <v>9578881.5199999996</v>
      </c>
      <c r="M1060" s="146">
        <v>0</v>
      </c>
      <c r="N1060" s="146">
        <v>0</v>
      </c>
      <c r="O1060" s="146">
        <v>0</v>
      </c>
      <c r="P1060" s="146">
        <v>9578881.5199999996</v>
      </c>
      <c r="Q1060" s="146">
        <v>0</v>
      </c>
      <c r="R1060" s="81" t="s">
        <v>74</v>
      </c>
      <c r="S1060" s="147">
        <v>3</v>
      </c>
      <c r="T1060" s="146">
        <f>L1060/I1060</f>
        <v>5391.0859522737501</v>
      </c>
      <c r="U1060" s="146">
        <f>T1060</f>
        <v>5391.0859522737501</v>
      </c>
      <c r="V1060" s="148">
        <v>46387</v>
      </c>
    </row>
    <row r="1061" spans="1:23" s="14" customFormat="1" ht="32.25" customHeight="1" x14ac:dyDescent="0.15">
      <c r="A1061" s="143"/>
      <c r="B1061" s="143"/>
      <c r="C1061" s="144"/>
      <c r="D1061" s="144"/>
      <c r="E1061" s="143"/>
      <c r="F1061" s="145"/>
      <c r="G1061" s="145"/>
      <c r="H1061" s="146"/>
      <c r="I1061" s="146"/>
      <c r="J1061" s="146"/>
      <c r="K1061" s="145"/>
      <c r="L1061" s="146"/>
      <c r="M1061" s="146"/>
      <c r="N1061" s="146"/>
      <c r="O1061" s="146"/>
      <c r="P1061" s="146"/>
      <c r="Q1061" s="146"/>
      <c r="R1061" s="81" t="s">
        <v>75</v>
      </c>
      <c r="S1061" s="147"/>
      <c r="T1061" s="146"/>
      <c r="U1061" s="146"/>
      <c r="V1061" s="148"/>
    </row>
    <row r="1062" spans="1:23" s="14" customFormat="1" ht="30" customHeight="1" x14ac:dyDescent="0.15">
      <c r="A1062" s="143"/>
      <c r="B1062" s="143"/>
      <c r="C1062" s="144"/>
      <c r="D1062" s="144"/>
      <c r="E1062" s="143"/>
      <c r="F1062" s="145"/>
      <c r="G1062" s="145"/>
      <c r="H1062" s="146"/>
      <c r="I1062" s="146"/>
      <c r="J1062" s="146"/>
      <c r="K1062" s="145"/>
      <c r="L1062" s="146"/>
      <c r="M1062" s="146"/>
      <c r="N1062" s="146"/>
      <c r="O1062" s="146"/>
      <c r="P1062" s="146"/>
      <c r="Q1062" s="146"/>
      <c r="R1062" s="81" t="s">
        <v>76</v>
      </c>
      <c r="S1062" s="147"/>
      <c r="T1062" s="146"/>
      <c r="U1062" s="146"/>
      <c r="V1062" s="148"/>
    </row>
    <row r="1063" spans="1:23" s="14" customFormat="1" ht="36.75" customHeight="1" x14ac:dyDescent="0.15">
      <c r="A1063" s="143">
        <v>3</v>
      </c>
      <c r="B1063" s="143" t="s">
        <v>254</v>
      </c>
      <c r="C1063" s="144">
        <v>1985</v>
      </c>
      <c r="D1063" s="144"/>
      <c r="E1063" s="143" t="s">
        <v>111</v>
      </c>
      <c r="F1063" s="145">
        <v>2</v>
      </c>
      <c r="G1063" s="145">
        <v>2</v>
      </c>
      <c r="H1063" s="146">
        <v>514.20000000000005</v>
      </c>
      <c r="I1063" s="146">
        <v>449.8</v>
      </c>
      <c r="J1063" s="146">
        <v>364.41</v>
      </c>
      <c r="K1063" s="145">
        <v>23</v>
      </c>
      <c r="L1063" s="146">
        <f>SUM(M1063:Q1068)</f>
        <v>1751988.15</v>
      </c>
      <c r="M1063" s="146">
        <v>0</v>
      </c>
      <c r="N1063" s="146">
        <v>0</v>
      </c>
      <c r="O1063" s="146">
        <v>0</v>
      </c>
      <c r="P1063" s="146">
        <v>1751988.15</v>
      </c>
      <c r="Q1063" s="146">
        <v>0</v>
      </c>
      <c r="R1063" s="81" t="s">
        <v>62</v>
      </c>
      <c r="S1063" s="147">
        <v>6</v>
      </c>
      <c r="T1063" s="146">
        <f>L1063/I1063</f>
        <v>3895.038128056914</v>
      </c>
      <c r="U1063" s="146">
        <f>T1063</f>
        <v>3895.038128056914</v>
      </c>
      <c r="V1063" s="148">
        <v>46387</v>
      </c>
    </row>
    <row r="1064" spans="1:23" s="14" customFormat="1" ht="48.75" customHeight="1" x14ac:dyDescent="0.15">
      <c r="A1064" s="143"/>
      <c r="B1064" s="143"/>
      <c r="C1064" s="144"/>
      <c r="D1064" s="144"/>
      <c r="E1064" s="143"/>
      <c r="F1064" s="145"/>
      <c r="G1064" s="145"/>
      <c r="H1064" s="146"/>
      <c r="I1064" s="146"/>
      <c r="J1064" s="146"/>
      <c r="K1064" s="145"/>
      <c r="L1064" s="146"/>
      <c r="M1064" s="146"/>
      <c r="N1064" s="146"/>
      <c r="O1064" s="146"/>
      <c r="P1064" s="146"/>
      <c r="Q1064" s="146"/>
      <c r="R1064" s="81" t="s">
        <v>63</v>
      </c>
      <c r="S1064" s="147"/>
      <c r="T1064" s="146"/>
      <c r="U1064" s="146"/>
      <c r="V1064" s="148"/>
    </row>
    <row r="1065" spans="1:23" s="14" customFormat="1" ht="50.25" customHeight="1" x14ac:dyDescent="0.15">
      <c r="A1065" s="143"/>
      <c r="B1065" s="143"/>
      <c r="C1065" s="144"/>
      <c r="D1065" s="144"/>
      <c r="E1065" s="143"/>
      <c r="F1065" s="145"/>
      <c r="G1065" s="145"/>
      <c r="H1065" s="146"/>
      <c r="I1065" s="146"/>
      <c r="J1065" s="146"/>
      <c r="K1065" s="145"/>
      <c r="L1065" s="146"/>
      <c r="M1065" s="146"/>
      <c r="N1065" s="146"/>
      <c r="O1065" s="146"/>
      <c r="P1065" s="146"/>
      <c r="Q1065" s="146"/>
      <c r="R1065" s="81" t="s">
        <v>64</v>
      </c>
      <c r="S1065" s="147"/>
      <c r="T1065" s="146"/>
      <c r="U1065" s="146"/>
      <c r="V1065" s="148"/>
    </row>
    <row r="1066" spans="1:23" s="14" customFormat="1" ht="36.75" customHeight="1" x14ac:dyDescent="0.15">
      <c r="A1066" s="143"/>
      <c r="B1066" s="143"/>
      <c r="C1066" s="144"/>
      <c r="D1066" s="144"/>
      <c r="E1066" s="143"/>
      <c r="F1066" s="145"/>
      <c r="G1066" s="145"/>
      <c r="H1066" s="146"/>
      <c r="I1066" s="146"/>
      <c r="J1066" s="146"/>
      <c r="K1066" s="145"/>
      <c r="L1066" s="146"/>
      <c r="M1066" s="146"/>
      <c r="N1066" s="146"/>
      <c r="O1066" s="146"/>
      <c r="P1066" s="146"/>
      <c r="Q1066" s="146"/>
      <c r="R1066" s="81" t="s">
        <v>71</v>
      </c>
      <c r="S1066" s="147"/>
      <c r="T1066" s="146"/>
      <c r="U1066" s="146"/>
      <c r="V1066" s="148"/>
    </row>
    <row r="1067" spans="1:23" s="14" customFormat="1" ht="52.5" customHeight="1" x14ac:dyDescent="0.15">
      <c r="A1067" s="143"/>
      <c r="B1067" s="143"/>
      <c r="C1067" s="144"/>
      <c r="D1067" s="144"/>
      <c r="E1067" s="143"/>
      <c r="F1067" s="145"/>
      <c r="G1067" s="145"/>
      <c r="H1067" s="146"/>
      <c r="I1067" s="146"/>
      <c r="J1067" s="146"/>
      <c r="K1067" s="145"/>
      <c r="L1067" s="146"/>
      <c r="M1067" s="146"/>
      <c r="N1067" s="146"/>
      <c r="O1067" s="146"/>
      <c r="P1067" s="146"/>
      <c r="Q1067" s="146"/>
      <c r="R1067" s="81" t="s">
        <v>72</v>
      </c>
      <c r="S1067" s="147"/>
      <c r="T1067" s="146"/>
      <c r="U1067" s="146"/>
      <c r="V1067" s="148"/>
    </row>
    <row r="1068" spans="1:23" s="14" customFormat="1" ht="49.5" customHeight="1" x14ac:dyDescent="0.15">
      <c r="A1068" s="143"/>
      <c r="B1068" s="143"/>
      <c r="C1068" s="144"/>
      <c r="D1068" s="144"/>
      <c r="E1068" s="143"/>
      <c r="F1068" s="145"/>
      <c r="G1068" s="145"/>
      <c r="H1068" s="146"/>
      <c r="I1068" s="146"/>
      <c r="J1068" s="146"/>
      <c r="K1068" s="145"/>
      <c r="L1068" s="146"/>
      <c r="M1068" s="146"/>
      <c r="N1068" s="146"/>
      <c r="O1068" s="146"/>
      <c r="P1068" s="146"/>
      <c r="Q1068" s="146"/>
      <c r="R1068" s="81" t="s">
        <v>73</v>
      </c>
      <c r="S1068" s="147"/>
      <c r="T1068" s="146"/>
      <c r="U1068" s="146"/>
      <c r="V1068" s="148"/>
    </row>
    <row r="1069" spans="1:23" s="16" customFormat="1" ht="48" customHeight="1" x14ac:dyDescent="0.2">
      <c r="A1069" s="168" t="s">
        <v>255</v>
      </c>
      <c r="B1069" s="168"/>
      <c r="C1069" s="82" t="s">
        <v>80</v>
      </c>
      <c r="D1069" s="82" t="s">
        <v>80</v>
      </c>
      <c r="E1069" s="82" t="s">
        <v>80</v>
      </c>
      <c r="F1069" s="82" t="s">
        <v>80</v>
      </c>
      <c r="G1069" s="82" t="s">
        <v>80</v>
      </c>
      <c r="H1069" s="83">
        <f>SUM(H1057:H1068)</f>
        <v>3494.1000000000004</v>
      </c>
      <c r="I1069" s="83">
        <f>SUM(I1057:I1068)</f>
        <v>3100.6000000000004</v>
      </c>
      <c r="J1069" s="83">
        <f>SUM(J1057:J1068)</f>
        <v>2963.12</v>
      </c>
      <c r="K1069" s="84">
        <f>SUM(K1057:K1068)</f>
        <v>125</v>
      </c>
      <c r="L1069" s="83">
        <f>SUM(L1057:L1068)</f>
        <v>18369605.91</v>
      </c>
      <c r="M1069" s="83">
        <f>SUM(M1057)</f>
        <v>0</v>
      </c>
      <c r="N1069" s="83">
        <f>SUM(N1057)</f>
        <v>0</v>
      </c>
      <c r="O1069" s="83">
        <f>SUM(O1057)</f>
        <v>0</v>
      </c>
      <c r="P1069" s="83">
        <f>SUM(P1057:P1068)</f>
        <v>18369605.91</v>
      </c>
      <c r="Q1069" s="92">
        <f>SUM(Q1057)</f>
        <v>0</v>
      </c>
      <c r="R1069" s="82" t="s">
        <v>80</v>
      </c>
      <c r="S1069" s="93">
        <f>SUM(S1057:S1068)</f>
        <v>12</v>
      </c>
      <c r="T1069" s="82" t="s">
        <v>80</v>
      </c>
      <c r="U1069" s="82" t="s">
        <v>80</v>
      </c>
      <c r="V1069" s="82" t="s">
        <v>80</v>
      </c>
    </row>
    <row r="1070" spans="1:23" s="14" customFormat="1" ht="27" customHeight="1" x14ac:dyDescent="0.15">
      <c r="A1070" s="150" t="s">
        <v>256</v>
      </c>
      <c r="B1070" s="150"/>
      <c r="C1070" s="150"/>
      <c r="D1070" s="150"/>
      <c r="E1070" s="150"/>
      <c r="F1070" s="150"/>
      <c r="G1070" s="150"/>
      <c r="H1070" s="150"/>
      <c r="I1070" s="150"/>
      <c r="J1070" s="150"/>
      <c r="K1070" s="150"/>
      <c r="L1070" s="150"/>
      <c r="M1070" s="150"/>
      <c r="N1070" s="150"/>
      <c r="O1070" s="150"/>
      <c r="P1070" s="150"/>
      <c r="Q1070" s="150"/>
      <c r="R1070" s="150"/>
      <c r="S1070" s="150"/>
      <c r="T1070" s="150"/>
      <c r="U1070" s="150"/>
      <c r="V1070" s="150"/>
    </row>
    <row r="1071" spans="1:23" s="14" customFormat="1" ht="30" customHeight="1" x14ac:dyDescent="0.15">
      <c r="A1071" s="143" t="s">
        <v>30</v>
      </c>
      <c r="B1071" s="143" t="s">
        <v>257</v>
      </c>
      <c r="C1071" s="144">
        <v>1980</v>
      </c>
      <c r="D1071" s="144"/>
      <c r="E1071" s="143" t="s">
        <v>111</v>
      </c>
      <c r="F1071" s="145">
        <v>2</v>
      </c>
      <c r="G1071" s="145">
        <v>2</v>
      </c>
      <c r="H1071" s="146">
        <v>507</v>
      </c>
      <c r="I1071" s="146">
        <v>426.1</v>
      </c>
      <c r="J1071" s="146">
        <v>427.7</v>
      </c>
      <c r="K1071" s="145">
        <v>11</v>
      </c>
      <c r="L1071" s="146">
        <f>SUM(M1071:Q1073)</f>
        <v>594632.37</v>
      </c>
      <c r="M1071" s="146">
        <v>0</v>
      </c>
      <c r="N1071" s="146">
        <v>0</v>
      </c>
      <c r="O1071" s="146">
        <v>0</v>
      </c>
      <c r="P1071" s="146">
        <v>594632.37</v>
      </c>
      <c r="Q1071" s="146">
        <v>0</v>
      </c>
      <c r="R1071" s="81" t="s">
        <v>62</v>
      </c>
      <c r="S1071" s="147">
        <v>3</v>
      </c>
      <c r="T1071" s="146">
        <f>L1071/I1071</f>
        <v>1395.5230462332786</v>
      </c>
      <c r="U1071" s="146">
        <f>T1071</f>
        <v>1395.5230462332786</v>
      </c>
      <c r="V1071" s="148">
        <v>46387</v>
      </c>
      <c r="W1071" s="58"/>
    </row>
    <row r="1072" spans="1:23" s="14" customFormat="1" ht="47.25" customHeight="1" x14ac:dyDescent="0.15">
      <c r="A1072" s="143"/>
      <c r="B1072" s="143"/>
      <c r="C1072" s="144"/>
      <c r="D1072" s="144"/>
      <c r="E1072" s="143"/>
      <c r="F1072" s="145"/>
      <c r="G1072" s="145"/>
      <c r="H1072" s="146"/>
      <c r="I1072" s="146"/>
      <c r="J1072" s="146"/>
      <c r="K1072" s="145"/>
      <c r="L1072" s="146"/>
      <c r="M1072" s="146"/>
      <c r="N1072" s="146"/>
      <c r="O1072" s="146"/>
      <c r="P1072" s="146"/>
      <c r="Q1072" s="146"/>
      <c r="R1072" s="81" t="s">
        <v>63</v>
      </c>
      <c r="S1072" s="147"/>
      <c r="T1072" s="146"/>
      <c r="U1072" s="146"/>
      <c r="V1072" s="148"/>
      <c r="W1072" s="58"/>
    </row>
    <row r="1073" spans="1:23" s="14" customFormat="1" ht="47.25" customHeight="1" x14ac:dyDescent="0.15">
      <c r="A1073" s="143"/>
      <c r="B1073" s="143"/>
      <c r="C1073" s="144"/>
      <c r="D1073" s="144"/>
      <c r="E1073" s="143"/>
      <c r="F1073" s="145"/>
      <c r="G1073" s="145"/>
      <c r="H1073" s="146"/>
      <c r="I1073" s="146"/>
      <c r="J1073" s="146"/>
      <c r="K1073" s="145"/>
      <c r="L1073" s="146"/>
      <c r="M1073" s="146"/>
      <c r="N1073" s="146"/>
      <c r="O1073" s="146"/>
      <c r="P1073" s="146"/>
      <c r="Q1073" s="146"/>
      <c r="R1073" s="81" t="s">
        <v>64</v>
      </c>
      <c r="S1073" s="147"/>
      <c r="T1073" s="146"/>
      <c r="U1073" s="146"/>
      <c r="V1073" s="148"/>
      <c r="W1073" s="58"/>
    </row>
    <row r="1074" spans="1:23" s="14" customFormat="1" ht="32.25" customHeight="1" x14ac:dyDescent="0.15">
      <c r="A1074" s="143" t="s">
        <v>31</v>
      </c>
      <c r="B1074" s="143" t="s">
        <v>258</v>
      </c>
      <c r="C1074" s="144">
        <v>1990</v>
      </c>
      <c r="D1074" s="144">
        <v>1990</v>
      </c>
      <c r="E1074" s="143" t="s">
        <v>111</v>
      </c>
      <c r="F1074" s="145">
        <v>2</v>
      </c>
      <c r="G1074" s="145">
        <v>2</v>
      </c>
      <c r="H1074" s="146">
        <v>1183.2</v>
      </c>
      <c r="I1074" s="146">
        <v>1097.0999999999999</v>
      </c>
      <c r="J1074" s="146">
        <v>87.6</v>
      </c>
      <c r="K1074" s="145">
        <v>22</v>
      </c>
      <c r="L1074" s="146">
        <f t="shared" ref="L1074" si="72">SUM(M1074:Q1076)</f>
        <v>4615575.93</v>
      </c>
      <c r="M1074" s="146">
        <v>0</v>
      </c>
      <c r="N1074" s="146">
        <v>0</v>
      </c>
      <c r="O1074" s="146">
        <v>0</v>
      </c>
      <c r="P1074" s="146">
        <v>4615575.93</v>
      </c>
      <c r="Q1074" s="146">
        <v>0</v>
      </c>
      <c r="R1074" s="81" t="s">
        <v>68</v>
      </c>
      <c r="S1074" s="147">
        <v>3</v>
      </c>
      <c r="T1074" s="146">
        <f t="shared" ref="T1074" si="73">L1074/I1074</f>
        <v>4207.0694831829369</v>
      </c>
      <c r="U1074" s="146">
        <f t="shared" ref="U1074" si="74">T1074</f>
        <v>4207.0694831829369</v>
      </c>
      <c r="V1074" s="148">
        <v>46387</v>
      </c>
    </row>
    <row r="1075" spans="1:23" s="14" customFormat="1" ht="47.25" customHeight="1" x14ac:dyDescent="0.15">
      <c r="A1075" s="143"/>
      <c r="B1075" s="143"/>
      <c r="C1075" s="144"/>
      <c r="D1075" s="144"/>
      <c r="E1075" s="143"/>
      <c r="F1075" s="145"/>
      <c r="G1075" s="145"/>
      <c r="H1075" s="146"/>
      <c r="I1075" s="146"/>
      <c r="J1075" s="146"/>
      <c r="K1075" s="145"/>
      <c r="L1075" s="146"/>
      <c r="M1075" s="146"/>
      <c r="N1075" s="146"/>
      <c r="O1075" s="146"/>
      <c r="P1075" s="146"/>
      <c r="Q1075" s="146"/>
      <c r="R1075" s="81" t="s">
        <v>69</v>
      </c>
      <c r="S1075" s="147"/>
      <c r="T1075" s="146"/>
      <c r="U1075" s="146"/>
      <c r="V1075" s="148"/>
    </row>
    <row r="1076" spans="1:23" s="14" customFormat="1" ht="49.5" customHeight="1" x14ac:dyDescent="0.15">
      <c r="A1076" s="143"/>
      <c r="B1076" s="143"/>
      <c r="C1076" s="144"/>
      <c r="D1076" s="144"/>
      <c r="E1076" s="143"/>
      <c r="F1076" s="145"/>
      <c r="G1076" s="145"/>
      <c r="H1076" s="146"/>
      <c r="I1076" s="146"/>
      <c r="J1076" s="146"/>
      <c r="K1076" s="145"/>
      <c r="L1076" s="146"/>
      <c r="M1076" s="146"/>
      <c r="N1076" s="146"/>
      <c r="O1076" s="146"/>
      <c r="P1076" s="146"/>
      <c r="Q1076" s="146"/>
      <c r="R1076" s="81" t="s">
        <v>70</v>
      </c>
      <c r="S1076" s="147"/>
      <c r="T1076" s="146"/>
      <c r="U1076" s="146"/>
      <c r="V1076" s="148"/>
    </row>
    <row r="1077" spans="1:23" s="14" customFormat="1" ht="29.25" customHeight="1" x14ac:dyDescent="0.15">
      <c r="A1077" s="143">
        <v>3</v>
      </c>
      <c r="B1077" s="143" t="s">
        <v>259</v>
      </c>
      <c r="C1077" s="144">
        <v>1982</v>
      </c>
      <c r="D1077" s="144"/>
      <c r="E1077" s="143" t="s">
        <v>111</v>
      </c>
      <c r="F1077" s="145">
        <v>2</v>
      </c>
      <c r="G1077" s="145">
        <v>2</v>
      </c>
      <c r="H1077" s="146">
        <v>640.6</v>
      </c>
      <c r="I1077" s="146">
        <v>602</v>
      </c>
      <c r="J1077" s="146">
        <v>458.11</v>
      </c>
      <c r="K1077" s="145">
        <v>22</v>
      </c>
      <c r="L1077" s="146">
        <f t="shared" ref="L1077" si="75">SUM(M1077:Q1079)</f>
        <v>4847692.22</v>
      </c>
      <c r="M1077" s="146">
        <v>0</v>
      </c>
      <c r="N1077" s="146">
        <v>0</v>
      </c>
      <c r="O1077" s="146">
        <v>0</v>
      </c>
      <c r="P1077" s="146">
        <v>4847692.22</v>
      </c>
      <c r="Q1077" s="149">
        <v>0</v>
      </c>
      <c r="R1077" s="81" t="s">
        <v>74</v>
      </c>
      <c r="S1077" s="147">
        <v>3</v>
      </c>
      <c r="T1077" s="146">
        <f t="shared" ref="T1077" si="76">L1077/I1077</f>
        <v>8052.64488372093</v>
      </c>
      <c r="U1077" s="146">
        <f t="shared" ref="U1077" si="77">T1077</f>
        <v>8052.64488372093</v>
      </c>
      <c r="V1077" s="148">
        <v>46387</v>
      </c>
    </row>
    <row r="1078" spans="1:23" s="14" customFormat="1" ht="33" customHeight="1" x14ac:dyDescent="0.15">
      <c r="A1078" s="143"/>
      <c r="B1078" s="143"/>
      <c r="C1078" s="144"/>
      <c r="D1078" s="144"/>
      <c r="E1078" s="143"/>
      <c r="F1078" s="145"/>
      <c r="G1078" s="145"/>
      <c r="H1078" s="146"/>
      <c r="I1078" s="146"/>
      <c r="J1078" s="146"/>
      <c r="K1078" s="145"/>
      <c r="L1078" s="146"/>
      <c r="M1078" s="146"/>
      <c r="N1078" s="146"/>
      <c r="O1078" s="146"/>
      <c r="P1078" s="146"/>
      <c r="Q1078" s="149"/>
      <c r="R1078" s="81" t="s">
        <v>75</v>
      </c>
      <c r="S1078" s="147"/>
      <c r="T1078" s="146"/>
      <c r="U1078" s="146"/>
      <c r="V1078" s="148"/>
    </row>
    <row r="1079" spans="1:23" s="14" customFormat="1" ht="40.5" customHeight="1" x14ac:dyDescent="0.15">
      <c r="A1079" s="143"/>
      <c r="B1079" s="143"/>
      <c r="C1079" s="144"/>
      <c r="D1079" s="144"/>
      <c r="E1079" s="143"/>
      <c r="F1079" s="145"/>
      <c r="G1079" s="145"/>
      <c r="H1079" s="146"/>
      <c r="I1079" s="146"/>
      <c r="J1079" s="146"/>
      <c r="K1079" s="145"/>
      <c r="L1079" s="146"/>
      <c r="M1079" s="146"/>
      <c r="N1079" s="146"/>
      <c r="O1079" s="146"/>
      <c r="P1079" s="146"/>
      <c r="Q1079" s="149"/>
      <c r="R1079" s="81" t="s">
        <v>76</v>
      </c>
      <c r="S1079" s="147"/>
      <c r="T1079" s="146"/>
      <c r="U1079" s="146"/>
      <c r="V1079" s="148"/>
    </row>
    <row r="1080" spans="1:23" s="14" customFormat="1" ht="35.25" customHeight="1" x14ac:dyDescent="0.15">
      <c r="A1080" s="143">
        <v>4</v>
      </c>
      <c r="B1080" s="143" t="s">
        <v>260</v>
      </c>
      <c r="C1080" s="144">
        <v>1983</v>
      </c>
      <c r="D1080" s="144"/>
      <c r="E1080" s="143" t="s">
        <v>111</v>
      </c>
      <c r="F1080" s="145">
        <v>2</v>
      </c>
      <c r="G1080" s="145">
        <v>2</v>
      </c>
      <c r="H1080" s="146">
        <v>753.9</v>
      </c>
      <c r="I1080" s="146">
        <v>628.4</v>
      </c>
      <c r="J1080" s="146">
        <v>622.9</v>
      </c>
      <c r="K1080" s="145">
        <v>18</v>
      </c>
      <c r="L1080" s="146">
        <f t="shared" ref="L1080" si="78">SUM(M1080:Q1082)</f>
        <v>2642881.21</v>
      </c>
      <c r="M1080" s="146">
        <v>0</v>
      </c>
      <c r="N1080" s="146">
        <v>0</v>
      </c>
      <c r="O1080" s="146">
        <v>0</v>
      </c>
      <c r="P1080" s="146">
        <v>2642881.21</v>
      </c>
      <c r="Q1080" s="146">
        <v>0</v>
      </c>
      <c r="R1080" s="81" t="s">
        <v>68</v>
      </c>
      <c r="S1080" s="147">
        <v>3</v>
      </c>
      <c r="T1080" s="146">
        <f t="shared" ref="T1080" si="79">L1080/I1080</f>
        <v>4205.7307606619988</v>
      </c>
      <c r="U1080" s="146">
        <f t="shared" ref="U1080" si="80">T1080</f>
        <v>4205.7307606619988</v>
      </c>
      <c r="V1080" s="148">
        <v>46387</v>
      </c>
    </row>
    <row r="1081" spans="1:23" s="14" customFormat="1" ht="47.25" customHeight="1" x14ac:dyDescent="0.15">
      <c r="A1081" s="143"/>
      <c r="B1081" s="143"/>
      <c r="C1081" s="144"/>
      <c r="D1081" s="144"/>
      <c r="E1081" s="143"/>
      <c r="F1081" s="145"/>
      <c r="G1081" s="145"/>
      <c r="H1081" s="146"/>
      <c r="I1081" s="146"/>
      <c r="J1081" s="146"/>
      <c r="K1081" s="145"/>
      <c r="L1081" s="146"/>
      <c r="M1081" s="146"/>
      <c r="N1081" s="146"/>
      <c r="O1081" s="146"/>
      <c r="P1081" s="146"/>
      <c r="Q1081" s="146"/>
      <c r="R1081" s="81" t="s">
        <v>69</v>
      </c>
      <c r="S1081" s="147"/>
      <c r="T1081" s="146"/>
      <c r="U1081" s="146"/>
      <c r="V1081" s="148"/>
    </row>
    <row r="1082" spans="1:23" s="14" customFormat="1" ht="51.75" customHeight="1" x14ac:dyDescent="0.15">
      <c r="A1082" s="143"/>
      <c r="B1082" s="143"/>
      <c r="C1082" s="144"/>
      <c r="D1082" s="144"/>
      <c r="E1082" s="143"/>
      <c r="F1082" s="145"/>
      <c r="G1082" s="145"/>
      <c r="H1082" s="146"/>
      <c r="I1082" s="146"/>
      <c r="J1082" s="146"/>
      <c r="K1082" s="145"/>
      <c r="L1082" s="146"/>
      <c r="M1082" s="146"/>
      <c r="N1082" s="146"/>
      <c r="O1082" s="146"/>
      <c r="P1082" s="146"/>
      <c r="Q1082" s="146"/>
      <c r="R1082" s="81" t="s">
        <v>70</v>
      </c>
      <c r="S1082" s="147"/>
      <c r="T1082" s="146"/>
      <c r="U1082" s="146"/>
      <c r="V1082" s="148"/>
    </row>
    <row r="1083" spans="1:23" s="14" customFormat="1" ht="33" customHeight="1" x14ac:dyDescent="0.15">
      <c r="A1083" s="143">
        <v>5</v>
      </c>
      <c r="B1083" s="143" t="s">
        <v>261</v>
      </c>
      <c r="C1083" s="144">
        <v>1984</v>
      </c>
      <c r="D1083" s="144"/>
      <c r="E1083" s="143" t="s">
        <v>111</v>
      </c>
      <c r="F1083" s="145">
        <v>2</v>
      </c>
      <c r="G1083" s="145">
        <v>2</v>
      </c>
      <c r="H1083" s="146">
        <v>719.4</v>
      </c>
      <c r="I1083" s="146">
        <v>613.6</v>
      </c>
      <c r="J1083" s="146">
        <v>611.4</v>
      </c>
      <c r="K1083" s="145">
        <v>21</v>
      </c>
      <c r="L1083" s="146">
        <f>SUM(M1083:Q1087)</f>
        <v>5945360.5300000003</v>
      </c>
      <c r="M1083" s="146">
        <v>0</v>
      </c>
      <c r="N1083" s="146">
        <v>0</v>
      </c>
      <c r="O1083" s="146">
        <v>0</v>
      </c>
      <c r="P1083" s="146">
        <v>5945360.5300000003</v>
      </c>
      <c r="Q1083" s="149">
        <v>0</v>
      </c>
      <c r="R1083" s="81" t="s">
        <v>102</v>
      </c>
      <c r="S1083" s="147">
        <v>5</v>
      </c>
      <c r="T1083" s="146">
        <f>L1083/I1083</f>
        <v>9689.3098598435463</v>
      </c>
      <c r="U1083" s="146">
        <f>T1083</f>
        <v>9689.3098598435463</v>
      </c>
      <c r="V1083" s="148">
        <v>46387</v>
      </c>
    </row>
    <row r="1084" spans="1:23" s="14" customFormat="1" ht="51.75" customHeight="1" x14ac:dyDescent="0.15">
      <c r="A1084" s="143"/>
      <c r="B1084" s="143"/>
      <c r="C1084" s="144"/>
      <c r="D1084" s="144"/>
      <c r="E1084" s="143"/>
      <c r="F1084" s="145"/>
      <c r="G1084" s="145"/>
      <c r="H1084" s="146"/>
      <c r="I1084" s="146"/>
      <c r="J1084" s="146"/>
      <c r="K1084" s="145"/>
      <c r="L1084" s="146"/>
      <c r="M1084" s="146"/>
      <c r="N1084" s="146"/>
      <c r="O1084" s="146"/>
      <c r="P1084" s="146"/>
      <c r="Q1084" s="149"/>
      <c r="R1084" s="81" t="s">
        <v>104</v>
      </c>
      <c r="S1084" s="147"/>
      <c r="T1084" s="146"/>
      <c r="U1084" s="146"/>
      <c r="V1084" s="148"/>
    </row>
    <row r="1085" spans="1:23" s="14" customFormat="1" ht="29.25" customHeight="1" x14ac:dyDescent="0.15">
      <c r="A1085" s="143"/>
      <c r="B1085" s="143"/>
      <c r="C1085" s="144"/>
      <c r="D1085" s="144"/>
      <c r="E1085" s="143"/>
      <c r="F1085" s="145"/>
      <c r="G1085" s="145"/>
      <c r="H1085" s="146"/>
      <c r="I1085" s="146"/>
      <c r="J1085" s="146"/>
      <c r="K1085" s="145"/>
      <c r="L1085" s="146"/>
      <c r="M1085" s="146"/>
      <c r="N1085" s="146"/>
      <c r="O1085" s="146"/>
      <c r="P1085" s="146"/>
      <c r="Q1085" s="149"/>
      <c r="R1085" s="81" t="s">
        <v>74</v>
      </c>
      <c r="S1085" s="147"/>
      <c r="T1085" s="146"/>
      <c r="U1085" s="146"/>
      <c r="V1085" s="148"/>
    </row>
    <row r="1086" spans="1:23" s="14" customFormat="1" ht="33" customHeight="1" x14ac:dyDescent="0.15">
      <c r="A1086" s="143"/>
      <c r="B1086" s="143"/>
      <c r="C1086" s="144"/>
      <c r="D1086" s="144"/>
      <c r="E1086" s="143"/>
      <c r="F1086" s="145"/>
      <c r="G1086" s="145"/>
      <c r="H1086" s="146"/>
      <c r="I1086" s="146"/>
      <c r="J1086" s="146"/>
      <c r="K1086" s="145"/>
      <c r="L1086" s="146"/>
      <c r="M1086" s="146"/>
      <c r="N1086" s="146"/>
      <c r="O1086" s="146"/>
      <c r="P1086" s="146"/>
      <c r="Q1086" s="149"/>
      <c r="R1086" s="81" t="s">
        <v>75</v>
      </c>
      <c r="S1086" s="147"/>
      <c r="T1086" s="146"/>
      <c r="U1086" s="146"/>
      <c r="V1086" s="148"/>
    </row>
    <row r="1087" spans="1:23" s="14" customFormat="1" ht="35.25" customHeight="1" x14ac:dyDescent="0.15">
      <c r="A1087" s="143"/>
      <c r="B1087" s="143"/>
      <c r="C1087" s="144"/>
      <c r="D1087" s="144"/>
      <c r="E1087" s="143"/>
      <c r="F1087" s="145"/>
      <c r="G1087" s="145"/>
      <c r="H1087" s="146"/>
      <c r="I1087" s="146"/>
      <c r="J1087" s="146"/>
      <c r="K1087" s="145"/>
      <c r="L1087" s="146"/>
      <c r="M1087" s="146"/>
      <c r="N1087" s="146"/>
      <c r="O1087" s="146"/>
      <c r="P1087" s="146"/>
      <c r="Q1087" s="149"/>
      <c r="R1087" s="81" t="s">
        <v>76</v>
      </c>
      <c r="S1087" s="147"/>
      <c r="T1087" s="146"/>
      <c r="U1087" s="146"/>
      <c r="V1087" s="148"/>
    </row>
    <row r="1088" spans="1:23" s="14" customFormat="1" ht="39" customHeight="1" x14ac:dyDescent="0.15">
      <c r="A1088" s="143" t="s">
        <v>35</v>
      </c>
      <c r="B1088" s="143" t="s">
        <v>1050</v>
      </c>
      <c r="C1088" s="144">
        <v>1977</v>
      </c>
      <c r="D1088" s="144"/>
      <c r="E1088" s="143" t="s">
        <v>111</v>
      </c>
      <c r="F1088" s="145">
        <v>2</v>
      </c>
      <c r="G1088" s="145">
        <v>2</v>
      </c>
      <c r="H1088" s="146">
        <v>828.8</v>
      </c>
      <c r="I1088" s="146">
        <v>760.6</v>
      </c>
      <c r="J1088" s="146">
        <v>717.95</v>
      </c>
      <c r="K1088" s="145">
        <v>37</v>
      </c>
      <c r="L1088" s="146">
        <f>SUM(M1088:Q1092)</f>
        <v>4444512.16</v>
      </c>
      <c r="M1088" s="146">
        <v>0</v>
      </c>
      <c r="N1088" s="146">
        <v>0</v>
      </c>
      <c r="O1088" s="146">
        <v>0</v>
      </c>
      <c r="P1088" s="146">
        <v>4444512.16</v>
      </c>
      <c r="Q1088" s="149">
        <v>0</v>
      </c>
      <c r="R1088" s="81" t="s">
        <v>68</v>
      </c>
      <c r="S1088" s="147">
        <v>5</v>
      </c>
      <c r="T1088" s="146">
        <f>L1088/I1088</f>
        <v>5843.4290823034444</v>
      </c>
      <c r="U1088" s="146">
        <f>T1088</f>
        <v>5843.4290823034444</v>
      </c>
      <c r="V1088" s="148">
        <v>46387</v>
      </c>
    </row>
    <row r="1089" spans="1:22" s="14" customFormat="1" ht="45" x14ac:dyDescent="0.15">
      <c r="A1089" s="143"/>
      <c r="B1089" s="143"/>
      <c r="C1089" s="144"/>
      <c r="D1089" s="144"/>
      <c r="E1089" s="143"/>
      <c r="F1089" s="145"/>
      <c r="G1089" s="145"/>
      <c r="H1089" s="146"/>
      <c r="I1089" s="146"/>
      <c r="J1089" s="146"/>
      <c r="K1089" s="145"/>
      <c r="L1089" s="146"/>
      <c r="M1089" s="146"/>
      <c r="N1089" s="146"/>
      <c r="O1089" s="146"/>
      <c r="P1089" s="146"/>
      <c r="Q1089" s="149"/>
      <c r="R1089" s="81" t="s">
        <v>69</v>
      </c>
      <c r="S1089" s="147"/>
      <c r="T1089" s="146"/>
      <c r="U1089" s="146"/>
      <c r="V1089" s="148"/>
    </row>
    <row r="1090" spans="1:22" s="14" customFormat="1" ht="45" x14ac:dyDescent="0.15">
      <c r="A1090" s="143"/>
      <c r="B1090" s="143"/>
      <c r="C1090" s="144"/>
      <c r="D1090" s="144"/>
      <c r="E1090" s="143"/>
      <c r="F1090" s="145"/>
      <c r="G1090" s="145"/>
      <c r="H1090" s="146"/>
      <c r="I1090" s="146"/>
      <c r="J1090" s="146"/>
      <c r="K1090" s="145"/>
      <c r="L1090" s="146"/>
      <c r="M1090" s="146"/>
      <c r="N1090" s="146"/>
      <c r="O1090" s="146"/>
      <c r="P1090" s="146"/>
      <c r="Q1090" s="149"/>
      <c r="R1090" s="81" t="s">
        <v>70</v>
      </c>
      <c r="S1090" s="147"/>
      <c r="T1090" s="146"/>
      <c r="U1090" s="146"/>
      <c r="V1090" s="148"/>
    </row>
    <row r="1091" spans="1:22" s="14" customFormat="1" ht="39" customHeight="1" x14ac:dyDescent="0.15">
      <c r="A1091" s="143"/>
      <c r="B1091" s="143"/>
      <c r="C1091" s="144"/>
      <c r="D1091" s="144"/>
      <c r="E1091" s="143"/>
      <c r="F1091" s="145"/>
      <c r="G1091" s="145"/>
      <c r="H1091" s="146"/>
      <c r="I1091" s="146"/>
      <c r="J1091" s="146"/>
      <c r="K1091" s="145"/>
      <c r="L1091" s="146"/>
      <c r="M1091" s="146"/>
      <c r="N1091" s="146"/>
      <c r="O1091" s="146"/>
      <c r="P1091" s="146"/>
      <c r="Q1091" s="149"/>
      <c r="R1091" s="81" t="s">
        <v>102</v>
      </c>
      <c r="S1091" s="147"/>
      <c r="T1091" s="146"/>
      <c r="U1091" s="146"/>
      <c r="V1091" s="148"/>
    </row>
    <row r="1092" spans="1:22" s="14" customFormat="1" ht="45" x14ac:dyDescent="0.15">
      <c r="A1092" s="143"/>
      <c r="B1092" s="143"/>
      <c r="C1092" s="144"/>
      <c r="D1092" s="144"/>
      <c r="E1092" s="143"/>
      <c r="F1092" s="145"/>
      <c r="G1092" s="145"/>
      <c r="H1092" s="146"/>
      <c r="I1092" s="146"/>
      <c r="J1092" s="146"/>
      <c r="K1092" s="145"/>
      <c r="L1092" s="146"/>
      <c r="M1092" s="146"/>
      <c r="N1092" s="146"/>
      <c r="O1092" s="146"/>
      <c r="P1092" s="146"/>
      <c r="Q1092" s="149"/>
      <c r="R1092" s="81" t="s">
        <v>104</v>
      </c>
      <c r="S1092" s="147"/>
      <c r="T1092" s="146"/>
      <c r="U1092" s="146"/>
      <c r="V1092" s="148"/>
    </row>
    <row r="1093" spans="1:22" s="78" customFormat="1" ht="30" customHeight="1" x14ac:dyDescent="0.15">
      <c r="A1093" s="138" t="s">
        <v>36</v>
      </c>
      <c r="B1093" s="138" t="s">
        <v>408</v>
      </c>
      <c r="C1093" s="139">
        <v>1974</v>
      </c>
      <c r="D1093" s="139"/>
      <c r="E1093" s="138" t="s">
        <v>111</v>
      </c>
      <c r="F1093" s="132">
        <v>3</v>
      </c>
      <c r="G1093" s="132">
        <v>2</v>
      </c>
      <c r="H1093" s="133">
        <v>1171.4000000000001</v>
      </c>
      <c r="I1093" s="133">
        <v>1092.4000000000001</v>
      </c>
      <c r="J1093" s="133">
        <v>1091.82</v>
      </c>
      <c r="K1093" s="132">
        <v>47</v>
      </c>
      <c r="L1093" s="133">
        <v>8162135.6900000004</v>
      </c>
      <c r="M1093" s="133">
        <v>0</v>
      </c>
      <c r="N1093" s="133">
        <v>0</v>
      </c>
      <c r="O1093" s="133">
        <v>0</v>
      </c>
      <c r="P1093" s="133">
        <v>8162135.6900000004</v>
      </c>
      <c r="Q1093" s="133">
        <v>0</v>
      </c>
      <c r="R1093" s="66" t="s">
        <v>74</v>
      </c>
      <c r="S1093" s="134">
        <v>3</v>
      </c>
      <c r="T1093" s="133">
        <v>7471.75</v>
      </c>
      <c r="U1093" s="133">
        <v>7471.75</v>
      </c>
      <c r="V1093" s="136">
        <v>46387</v>
      </c>
    </row>
    <row r="1094" spans="1:22" s="78" customFormat="1" ht="30" customHeight="1" x14ac:dyDescent="0.15">
      <c r="A1094" s="138"/>
      <c r="B1094" s="138"/>
      <c r="C1094" s="139"/>
      <c r="D1094" s="139"/>
      <c r="E1094" s="138"/>
      <c r="F1094" s="132"/>
      <c r="G1094" s="132"/>
      <c r="H1094" s="133"/>
      <c r="I1094" s="133"/>
      <c r="J1094" s="133"/>
      <c r="K1094" s="132"/>
      <c r="L1094" s="133"/>
      <c r="M1094" s="133"/>
      <c r="N1094" s="133"/>
      <c r="O1094" s="133"/>
      <c r="P1094" s="133"/>
      <c r="Q1094" s="133"/>
      <c r="R1094" s="66" t="s">
        <v>75</v>
      </c>
      <c r="S1094" s="135"/>
      <c r="T1094" s="133"/>
      <c r="U1094" s="133"/>
      <c r="V1094" s="136"/>
    </row>
    <row r="1095" spans="1:22" s="78" customFormat="1" ht="30" customHeight="1" x14ac:dyDescent="0.15">
      <c r="A1095" s="138"/>
      <c r="B1095" s="138"/>
      <c r="C1095" s="139"/>
      <c r="D1095" s="139"/>
      <c r="E1095" s="138"/>
      <c r="F1095" s="132"/>
      <c r="G1095" s="132"/>
      <c r="H1095" s="133"/>
      <c r="I1095" s="133"/>
      <c r="J1095" s="133"/>
      <c r="K1095" s="132"/>
      <c r="L1095" s="133"/>
      <c r="M1095" s="133"/>
      <c r="N1095" s="133"/>
      <c r="O1095" s="133"/>
      <c r="P1095" s="133"/>
      <c r="Q1095" s="133"/>
      <c r="R1095" s="66" t="s">
        <v>76</v>
      </c>
      <c r="S1095" s="135"/>
      <c r="T1095" s="133"/>
      <c r="U1095" s="133"/>
      <c r="V1095" s="136"/>
    </row>
    <row r="1096" spans="1:22" s="78" customFormat="1" ht="30" customHeight="1" x14ac:dyDescent="0.15">
      <c r="A1096" s="138" t="s">
        <v>37</v>
      </c>
      <c r="B1096" s="138" t="s">
        <v>942</v>
      </c>
      <c r="C1096" s="139">
        <v>1977</v>
      </c>
      <c r="D1096" s="139"/>
      <c r="E1096" s="138" t="s">
        <v>111</v>
      </c>
      <c r="F1096" s="132">
        <v>2</v>
      </c>
      <c r="G1096" s="132">
        <v>2</v>
      </c>
      <c r="H1096" s="133">
        <v>834.6</v>
      </c>
      <c r="I1096" s="133">
        <v>759.3</v>
      </c>
      <c r="J1096" s="133">
        <v>662.8</v>
      </c>
      <c r="K1096" s="132">
        <v>32</v>
      </c>
      <c r="L1096" s="133">
        <v>6114804.8499999996</v>
      </c>
      <c r="M1096" s="133">
        <v>0</v>
      </c>
      <c r="N1096" s="133">
        <v>0</v>
      </c>
      <c r="O1096" s="133">
        <v>0</v>
      </c>
      <c r="P1096" s="133">
        <v>6114804.8499999996</v>
      </c>
      <c r="Q1096" s="133">
        <v>0</v>
      </c>
      <c r="R1096" s="66" t="s">
        <v>74</v>
      </c>
      <c r="S1096" s="134">
        <v>3</v>
      </c>
      <c r="T1096" s="133">
        <v>8053.21</v>
      </c>
      <c r="U1096" s="133">
        <v>8053.21</v>
      </c>
      <c r="V1096" s="136">
        <v>46387</v>
      </c>
    </row>
    <row r="1097" spans="1:22" s="78" customFormat="1" ht="30" customHeight="1" x14ac:dyDescent="0.15">
      <c r="A1097" s="138"/>
      <c r="B1097" s="138"/>
      <c r="C1097" s="139"/>
      <c r="D1097" s="139"/>
      <c r="E1097" s="138"/>
      <c r="F1097" s="132"/>
      <c r="G1097" s="132"/>
      <c r="H1097" s="133"/>
      <c r="I1097" s="133"/>
      <c r="J1097" s="133"/>
      <c r="K1097" s="132"/>
      <c r="L1097" s="133"/>
      <c r="M1097" s="133"/>
      <c r="N1097" s="133"/>
      <c r="O1097" s="133"/>
      <c r="P1097" s="133"/>
      <c r="Q1097" s="133"/>
      <c r="R1097" s="66" t="s">
        <v>75</v>
      </c>
      <c r="S1097" s="135"/>
      <c r="T1097" s="133"/>
      <c r="U1097" s="133"/>
      <c r="V1097" s="136"/>
    </row>
    <row r="1098" spans="1:22" s="78" customFormat="1" ht="30" customHeight="1" x14ac:dyDescent="0.15">
      <c r="A1098" s="138"/>
      <c r="B1098" s="138"/>
      <c r="C1098" s="139"/>
      <c r="D1098" s="139"/>
      <c r="E1098" s="138"/>
      <c r="F1098" s="132"/>
      <c r="G1098" s="132"/>
      <c r="H1098" s="133"/>
      <c r="I1098" s="133"/>
      <c r="J1098" s="133"/>
      <c r="K1098" s="132"/>
      <c r="L1098" s="133"/>
      <c r="M1098" s="133"/>
      <c r="N1098" s="133"/>
      <c r="O1098" s="133"/>
      <c r="P1098" s="133"/>
      <c r="Q1098" s="133"/>
      <c r="R1098" s="66" t="s">
        <v>76</v>
      </c>
      <c r="S1098" s="135"/>
      <c r="T1098" s="133"/>
      <c r="U1098" s="133"/>
      <c r="V1098" s="136"/>
    </row>
    <row r="1099" spans="1:22" s="78" customFormat="1" ht="30" customHeight="1" x14ac:dyDescent="0.15">
      <c r="A1099" s="138" t="s">
        <v>38</v>
      </c>
      <c r="B1099" s="138" t="s">
        <v>409</v>
      </c>
      <c r="C1099" s="139">
        <v>1977</v>
      </c>
      <c r="D1099" s="139"/>
      <c r="E1099" s="138" t="s">
        <v>111</v>
      </c>
      <c r="F1099" s="132">
        <v>3</v>
      </c>
      <c r="G1099" s="132">
        <v>2</v>
      </c>
      <c r="H1099" s="133">
        <v>1201.3</v>
      </c>
      <c r="I1099" s="133">
        <v>1088.5999999999999</v>
      </c>
      <c r="J1099" s="133">
        <v>1049.4000000000001</v>
      </c>
      <c r="K1099" s="132">
        <v>42</v>
      </c>
      <c r="L1099" s="133">
        <v>8133729.8300000001</v>
      </c>
      <c r="M1099" s="133">
        <v>0</v>
      </c>
      <c r="N1099" s="133">
        <v>0</v>
      </c>
      <c r="O1099" s="133">
        <v>0</v>
      </c>
      <c r="P1099" s="133">
        <v>8133729.8300000001</v>
      </c>
      <c r="Q1099" s="133">
        <v>0</v>
      </c>
      <c r="R1099" s="66" t="s">
        <v>74</v>
      </c>
      <c r="S1099" s="134">
        <v>3</v>
      </c>
      <c r="T1099" s="133">
        <v>7471.73</v>
      </c>
      <c r="U1099" s="133">
        <v>7471.73</v>
      </c>
      <c r="V1099" s="136">
        <v>46387</v>
      </c>
    </row>
    <row r="1100" spans="1:22" s="78" customFormat="1" ht="30" customHeight="1" x14ac:dyDescent="0.15">
      <c r="A1100" s="138"/>
      <c r="B1100" s="138"/>
      <c r="C1100" s="139"/>
      <c r="D1100" s="139"/>
      <c r="E1100" s="138"/>
      <c r="F1100" s="132"/>
      <c r="G1100" s="132"/>
      <c r="H1100" s="133"/>
      <c r="I1100" s="133"/>
      <c r="J1100" s="133"/>
      <c r="K1100" s="132"/>
      <c r="L1100" s="133"/>
      <c r="M1100" s="133"/>
      <c r="N1100" s="133"/>
      <c r="O1100" s="133"/>
      <c r="P1100" s="133"/>
      <c r="Q1100" s="133"/>
      <c r="R1100" s="66" t="s">
        <v>75</v>
      </c>
      <c r="S1100" s="135"/>
      <c r="T1100" s="133"/>
      <c r="U1100" s="133"/>
      <c r="V1100" s="136"/>
    </row>
    <row r="1101" spans="1:22" s="78" customFormat="1" ht="30" customHeight="1" x14ac:dyDescent="0.15">
      <c r="A1101" s="138"/>
      <c r="B1101" s="138"/>
      <c r="C1101" s="139"/>
      <c r="D1101" s="139"/>
      <c r="E1101" s="138"/>
      <c r="F1101" s="132"/>
      <c r="G1101" s="132"/>
      <c r="H1101" s="133"/>
      <c r="I1101" s="133"/>
      <c r="J1101" s="133"/>
      <c r="K1101" s="132"/>
      <c r="L1101" s="133"/>
      <c r="M1101" s="133"/>
      <c r="N1101" s="133"/>
      <c r="O1101" s="133"/>
      <c r="P1101" s="133"/>
      <c r="Q1101" s="133"/>
      <c r="R1101" s="66" t="s">
        <v>76</v>
      </c>
      <c r="S1101" s="135"/>
      <c r="T1101" s="133"/>
      <c r="U1101" s="133"/>
      <c r="V1101" s="136"/>
    </row>
    <row r="1102" spans="1:22" s="16" customFormat="1" ht="38.25" customHeight="1" x14ac:dyDescent="0.15">
      <c r="A1102" s="151" t="s">
        <v>1472</v>
      </c>
      <c r="B1102" s="151"/>
      <c r="C1102" s="82" t="s">
        <v>80</v>
      </c>
      <c r="D1102" s="82" t="s">
        <v>80</v>
      </c>
      <c r="E1102" s="82" t="s">
        <v>80</v>
      </c>
      <c r="F1102" s="82" t="s">
        <v>80</v>
      </c>
      <c r="G1102" s="82" t="s">
        <v>80</v>
      </c>
      <c r="H1102" s="83">
        <f>SUM(H1071:H1101)</f>
        <v>7840.2000000000016</v>
      </c>
      <c r="I1102" s="83">
        <f t="shared" ref="I1102:S1102" si="81">SUM(I1071:I1101)</f>
        <v>7068.1</v>
      </c>
      <c r="J1102" s="83">
        <f t="shared" si="81"/>
        <v>5729.68</v>
      </c>
      <c r="K1102" s="84">
        <f t="shared" si="81"/>
        <v>252</v>
      </c>
      <c r="L1102" s="83">
        <f t="shared" si="81"/>
        <v>45501324.789999999</v>
      </c>
      <c r="M1102" s="83">
        <f t="shared" si="81"/>
        <v>0</v>
      </c>
      <c r="N1102" s="83">
        <f t="shared" si="81"/>
        <v>0</v>
      </c>
      <c r="O1102" s="83">
        <f t="shared" si="81"/>
        <v>0</v>
      </c>
      <c r="P1102" s="83">
        <f t="shared" si="81"/>
        <v>45501324.789999999</v>
      </c>
      <c r="Q1102" s="83">
        <f t="shared" si="81"/>
        <v>0</v>
      </c>
      <c r="R1102" s="83" t="s">
        <v>80</v>
      </c>
      <c r="S1102" s="84">
        <f t="shared" si="81"/>
        <v>31</v>
      </c>
      <c r="T1102" s="82" t="s">
        <v>80</v>
      </c>
      <c r="U1102" s="82" t="s">
        <v>80</v>
      </c>
      <c r="V1102" s="82" t="s">
        <v>80</v>
      </c>
    </row>
    <row r="1103" spans="1:22" s="14" customFormat="1" ht="29.25" customHeight="1" x14ac:dyDescent="0.15">
      <c r="A1103" s="150" t="s">
        <v>262</v>
      </c>
      <c r="B1103" s="150"/>
      <c r="C1103" s="150"/>
      <c r="D1103" s="150"/>
      <c r="E1103" s="150"/>
      <c r="F1103" s="150"/>
      <c r="G1103" s="150"/>
      <c r="H1103" s="150"/>
      <c r="I1103" s="150"/>
      <c r="J1103" s="150"/>
      <c r="K1103" s="150"/>
      <c r="L1103" s="150"/>
      <c r="M1103" s="150"/>
      <c r="N1103" s="150"/>
      <c r="O1103" s="150"/>
      <c r="P1103" s="150"/>
      <c r="Q1103" s="150"/>
      <c r="R1103" s="150"/>
      <c r="S1103" s="150"/>
      <c r="T1103" s="150"/>
      <c r="U1103" s="150"/>
      <c r="V1103" s="150"/>
    </row>
    <row r="1104" spans="1:22" s="14" customFormat="1" ht="29.25" customHeight="1" x14ac:dyDescent="0.15">
      <c r="A1104" s="143" t="s">
        <v>30</v>
      </c>
      <c r="B1104" s="143" t="s">
        <v>1051</v>
      </c>
      <c r="C1104" s="144">
        <v>1968</v>
      </c>
      <c r="D1104" s="144"/>
      <c r="E1104" s="143" t="s">
        <v>84</v>
      </c>
      <c r="F1104" s="145">
        <v>2</v>
      </c>
      <c r="G1104" s="145">
        <v>3</v>
      </c>
      <c r="H1104" s="146">
        <v>593.20000000000005</v>
      </c>
      <c r="I1104" s="146">
        <v>504.4</v>
      </c>
      <c r="J1104" s="146">
        <v>454.13</v>
      </c>
      <c r="K1104" s="145">
        <v>25</v>
      </c>
      <c r="L1104" s="146">
        <f>SUM(M1104:Q1107)</f>
        <v>11928549.220000001</v>
      </c>
      <c r="M1104" s="146">
        <v>0</v>
      </c>
      <c r="N1104" s="146">
        <v>0</v>
      </c>
      <c r="O1104" s="146">
        <v>0</v>
      </c>
      <c r="P1104" s="146">
        <v>11928549.220000001</v>
      </c>
      <c r="Q1104" s="146">
        <v>0</v>
      </c>
      <c r="R1104" s="81" t="s">
        <v>682</v>
      </c>
      <c r="S1104" s="147">
        <v>4</v>
      </c>
      <c r="T1104" s="146">
        <f>L1104/I1104</f>
        <v>23648.987351308489</v>
      </c>
      <c r="U1104" s="146">
        <f>T1104</f>
        <v>23648.987351308489</v>
      </c>
      <c r="V1104" s="148">
        <v>46387</v>
      </c>
    </row>
    <row r="1105" spans="1:22" s="14" customFormat="1" ht="33" customHeight="1" x14ac:dyDescent="0.15">
      <c r="A1105" s="143"/>
      <c r="B1105" s="143"/>
      <c r="C1105" s="144"/>
      <c r="D1105" s="144"/>
      <c r="E1105" s="143"/>
      <c r="F1105" s="145"/>
      <c r="G1105" s="145"/>
      <c r="H1105" s="146"/>
      <c r="I1105" s="146"/>
      <c r="J1105" s="146"/>
      <c r="K1105" s="145"/>
      <c r="L1105" s="146"/>
      <c r="M1105" s="146"/>
      <c r="N1105" s="146"/>
      <c r="O1105" s="146"/>
      <c r="P1105" s="146"/>
      <c r="Q1105" s="146"/>
      <c r="R1105" s="81" t="s">
        <v>248</v>
      </c>
      <c r="S1105" s="147"/>
      <c r="T1105" s="146"/>
      <c r="U1105" s="146"/>
      <c r="V1105" s="148"/>
    </row>
    <row r="1106" spans="1:22" s="14" customFormat="1" ht="36.75" customHeight="1" x14ac:dyDescent="0.15">
      <c r="A1106" s="143"/>
      <c r="B1106" s="143"/>
      <c r="C1106" s="144"/>
      <c r="D1106" s="144"/>
      <c r="E1106" s="143"/>
      <c r="F1106" s="145"/>
      <c r="G1106" s="145"/>
      <c r="H1106" s="146"/>
      <c r="I1106" s="146"/>
      <c r="J1106" s="146"/>
      <c r="K1106" s="145"/>
      <c r="L1106" s="146"/>
      <c r="M1106" s="146"/>
      <c r="N1106" s="146"/>
      <c r="O1106" s="146"/>
      <c r="P1106" s="146"/>
      <c r="Q1106" s="146"/>
      <c r="R1106" s="81" t="s">
        <v>86</v>
      </c>
      <c r="S1106" s="147"/>
      <c r="T1106" s="146"/>
      <c r="U1106" s="146"/>
      <c r="V1106" s="148"/>
    </row>
    <row r="1107" spans="1:22" s="14" customFormat="1" ht="48" customHeight="1" x14ac:dyDescent="0.15">
      <c r="A1107" s="143"/>
      <c r="B1107" s="143"/>
      <c r="C1107" s="144"/>
      <c r="D1107" s="144"/>
      <c r="E1107" s="143"/>
      <c r="F1107" s="145"/>
      <c r="G1107" s="145"/>
      <c r="H1107" s="146"/>
      <c r="I1107" s="146"/>
      <c r="J1107" s="146"/>
      <c r="K1107" s="145"/>
      <c r="L1107" s="146"/>
      <c r="M1107" s="146"/>
      <c r="N1107" s="146"/>
      <c r="O1107" s="146"/>
      <c r="P1107" s="146"/>
      <c r="Q1107" s="146"/>
      <c r="R1107" s="81" t="s">
        <v>87</v>
      </c>
      <c r="S1107" s="147"/>
      <c r="T1107" s="146"/>
      <c r="U1107" s="146"/>
      <c r="V1107" s="148"/>
    </row>
    <row r="1108" spans="1:22" s="16" customFormat="1" ht="48" customHeight="1" x14ac:dyDescent="0.15">
      <c r="A1108" s="151" t="s">
        <v>263</v>
      </c>
      <c r="B1108" s="151"/>
      <c r="C1108" s="82" t="s">
        <v>80</v>
      </c>
      <c r="D1108" s="82" t="s">
        <v>80</v>
      </c>
      <c r="E1108" s="82" t="s">
        <v>80</v>
      </c>
      <c r="F1108" s="82" t="s">
        <v>80</v>
      </c>
      <c r="G1108" s="82" t="s">
        <v>80</v>
      </c>
      <c r="H1108" s="83">
        <f t="shared" ref="H1108:Q1108" si="82">SUM(H1104:H1107)</f>
        <v>593.20000000000005</v>
      </c>
      <c r="I1108" s="83">
        <f t="shared" si="82"/>
        <v>504.4</v>
      </c>
      <c r="J1108" s="83">
        <f t="shared" si="82"/>
        <v>454.13</v>
      </c>
      <c r="K1108" s="84">
        <f t="shared" si="82"/>
        <v>25</v>
      </c>
      <c r="L1108" s="83">
        <f t="shared" si="82"/>
        <v>11928549.220000001</v>
      </c>
      <c r="M1108" s="83">
        <f t="shared" si="82"/>
        <v>0</v>
      </c>
      <c r="N1108" s="83">
        <f t="shared" si="82"/>
        <v>0</v>
      </c>
      <c r="O1108" s="83">
        <f t="shared" si="82"/>
        <v>0</v>
      </c>
      <c r="P1108" s="83">
        <f t="shared" si="82"/>
        <v>11928549.220000001</v>
      </c>
      <c r="Q1108" s="83">
        <f t="shared" si="82"/>
        <v>0</v>
      </c>
      <c r="R1108" s="82" t="s">
        <v>80</v>
      </c>
      <c r="S1108" s="93">
        <f>SUM(S1104:S1107)</f>
        <v>4</v>
      </c>
      <c r="T1108" s="82" t="s">
        <v>80</v>
      </c>
      <c r="U1108" s="82" t="s">
        <v>80</v>
      </c>
      <c r="V1108" s="82" t="s">
        <v>80</v>
      </c>
    </row>
    <row r="1109" spans="1:22" s="16" customFormat="1" ht="29.25" customHeight="1" x14ac:dyDescent="0.15">
      <c r="A1109" s="150" t="s">
        <v>264</v>
      </c>
      <c r="B1109" s="150"/>
      <c r="C1109" s="150"/>
      <c r="D1109" s="150"/>
      <c r="E1109" s="150"/>
      <c r="F1109" s="150"/>
      <c r="G1109" s="150"/>
      <c r="H1109" s="150"/>
      <c r="I1109" s="150"/>
      <c r="J1109" s="150"/>
      <c r="K1109" s="150"/>
      <c r="L1109" s="150"/>
      <c r="M1109" s="150"/>
      <c r="N1109" s="150"/>
      <c r="O1109" s="150"/>
      <c r="P1109" s="150"/>
      <c r="Q1109" s="150"/>
      <c r="R1109" s="150"/>
      <c r="S1109" s="150"/>
      <c r="T1109" s="150"/>
      <c r="U1109" s="150"/>
      <c r="V1109" s="150"/>
    </row>
    <row r="1110" spans="1:22" s="14" customFormat="1" ht="29.25" customHeight="1" x14ac:dyDescent="0.15">
      <c r="A1110" s="143" t="s">
        <v>30</v>
      </c>
      <c r="B1110" s="143" t="s">
        <v>265</v>
      </c>
      <c r="C1110" s="144">
        <v>1970</v>
      </c>
      <c r="D1110" s="144">
        <v>1970</v>
      </c>
      <c r="E1110" s="143" t="s">
        <v>84</v>
      </c>
      <c r="F1110" s="145">
        <v>2</v>
      </c>
      <c r="G1110" s="145">
        <v>1</v>
      </c>
      <c r="H1110" s="146">
        <v>361.9</v>
      </c>
      <c r="I1110" s="146">
        <v>335.3</v>
      </c>
      <c r="J1110" s="146">
        <v>248.8</v>
      </c>
      <c r="K1110" s="145">
        <v>8</v>
      </c>
      <c r="L1110" s="146">
        <f>SUM(M1110:Q1112)</f>
        <v>7896587.0999999996</v>
      </c>
      <c r="M1110" s="146">
        <v>0</v>
      </c>
      <c r="N1110" s="146">
        <v>0</v>
      </c>
      <c r="O1110" s="146">
        <v>0</v>
      </c>
      <c r="P1110" s="146">
        <v>7896587.0999999996</v>
      </c>
      <c r="Q1110" s="146">
        <v>0</v>
      </c>
      <c r="R1110" s="81" t="s">
        <v>682</v>
      </c>
      <c r="S1110" s="147">
        <v>3</v>
      </c>
      <c r="T1110" s="146">
        <f>L1110/I1110</f>
        <v>23550.811512078733</v>
      </c>
      <c r="U1110" s="146">
        <f>T1110</f>
        <v>23550.811512078733</v>
      </c>
      <c r="V1110" s="148">
        <v>46387</v>
      </c>
    </row>
    <row r="1111" spans="1:22" s="14" customFormat="1" ht="32.25" customHeight="1" x14ac:dyDescent="0.15">
      <c r="A1111" s="143"/>
      <c r="B1111" s="143"/>
      <c r="C1111" s="144"/>
      <c r="D1111" s="144"/>
      <c r="E1111" s="143"/>
      <c r="F1111" s="145"/>
      <c r="G1111" s="145"/>
      <c r="H1111" s="146"/>
      <c r="I1111" s="146"/>
      <c r="J1111" s="146"/>
      <c r="K1111" s="145"/>
      <c r="L1111" s="146"/>
      <c r="M1111" s="146"/>
      <c r="N1111" s="146"/>
      <c r="O1111" s="146"/>
      <c r="P1111" s="146"/>
      <c r="Q1111" s="146"/>
      <c r="R1111" s="81" t="s">
        <v>248</v>
      </c>
      <c r="S1111" s="147"/>
      <c r="T1111" s="146"/>
      <c r="U1111" s="146"/>
      <c r="V1111" s="148"/>
    </row>
    <row r="1112" spans="1:22" s="14" customFormat="1" ht="30.75" customHeight="1" x14ac:dyDescent="0.15">
      <c r="A1112" s="143"/>
      <c r="B1112" s="143"/>
      <c r="C1112" s="144"/>
      <c r="D1112" s="144"/>
      <c r="E1112" s="143"/>
      <c r="F1112" s="145"/>
      <c r="G1112" s="145"/>
      <c r="H1112" s="146"/>
      <c r="I1112" s="146"/>
      <c r="J1112" s="146"/>
      <c r="K1112" s="145"/>
      <c r="L1112" s="146"/>
      <c r="M1112" s="146"/>
      <c r="N1112" s="146"/>
      <c r="O1112" s="146"/>
      <c r="P1112" s="146"/>
      <c r="Q1112" s="146"/>
      <c r="R1112" s="81" t="s">
        <v>86</v>
      </c>
      <c r="S1112" s="147"/>
      <c r="T1112" s="146"/>
      <c r="U1112" s="146"/>
      <c r="V1112" s="148"/>
    </row>
    <row r="1113" spans="1:22" s="14" customFormat="1" ht="26.25" customHeight="1" x14ac:dyDescent="0.15">
      <c r="A1113" s="143" t="s">
        <v>31</v>
      </c>
      <c r="B1113" s="143" t="s">
        <v>949</v>
      </c>
      <c r="C1113" s="144">
        <v>1960</v>
      </c>
      <c r="D1113" s="144">
        <v>1960</v>
      </c>
      <c r="E1113" s="143" t="s">
        <v>84</v>
      </c>
      <c r="F1113" s="145">
        <v>2</v>
      </c>
      <c r="G1113" s="145">
        <v>2</v>
      </c>
      <c r="H1113" s="146">
        <v>544.5</v>
      </c>
      <c r="I1113" s="146">
        <v>497.9</v>
      </c>
      <c r="J1113" s="146">
        <v>243.8</v>
      </c>
      <c r="K1113" s="145">
        <v>16</v>
      </c>
      <c r="L1113" s="146">
        <f t="shared" ref="L1113" si="83">SUM(M1113:Q1115)</f>
        <v>4655492.7</v>
      </c>
      <c r="M1113" s="146">
        <v>0</v>
      </c>
      <c r="N1113" s="146">
        <v>0</v>
      </c>
      <c r="O1113" s="146">
        <v>0</v>
      </c>
      <c r="P1113" s="146">
        <v>4655492.7</v>
      </c>
      <c r="Q1113" s="146">
        <v>0</v>
      </c>
      <c r="R1113" s="81" t="s">
        <v>74</v>
      </c>
      <c r="S1113" s="147">
        <v>3</v>
      </c>
      <c r="T1113" s="146">
        <f t="shared" ref="T1113" si="84">L1113/I1113</f>
        <v>9350.2564772042588</v>
      </c>
      <c r="U1113" s="146">
        <f t="shared" ref="U1113" si="85">T1113</f>
        <v>9350.2564772042588</v>
      </c>
      <c r="V1113" s="148">
        <v>46387</v>
      </c>
    </row>
    <row r="1114" spans="1:22" s="14" customFormat="1" ht="33.75" customHeight="1" x14ac:dyDescent="0.15">
      <c r="A1114" s="143"/>
      <c r="B1114" s="143"/>
      <c r="C1114" s="144"/>
      <c r="D1114" s="144"/>
      <c r="E1114" s="143"/>
      <c r="F1114" s="145"/>
      <c r="G1114" s="145"/>
      <c r="H1114" s="146"/>
      <c r="I1114" s="146"/>
      <c r="J1114" s="146"/>
      <c r="K1114" s="145"/>
      <c r="L1114" s="146"/>
      <c r="M1114" s="146"/>
      <c r="N1114" s="146"/>
      <c r="O1114" s="146"/>
      <c r="P1114" s="146"/>
      <c r="Q1114" s="146"/>
      <c r="R1114" s="81" t="s">
        <v>75</v>
      </c>
      <c r="S1114" s="147"/>
      <c r="T1114" s="146"/>
      <c r="U1114" s="146"/>
      <c r="V1114" s="148"/>
    </row>
    <row r="1115" spans="1:22" s="14" customFormat="1" ht="31.5" customHeight="1" x14ac:dyDescent="0.15">
      <c r="A1115" s="143"/>
      <c r="B1115" s="143"/>
      <c r="C1115" s="144"/>
      <c r="D1115" s="144"/>
      <c r="E1115" s="143"/>
      <c r="F1115" s="145"/>
      <c r="G1115" s="145"/>
      <c r="H1115" s="146"/>
      <c r="I1115" s="146"/>
      <c r="J1115" s="146"/>
      <c r="K1115" s="145"/>
      <c r="L1115" s="146"/>
      <c r="M1115" s="146"/>
      <c r="N1115" s="146"/>
      <c r="O1115" s="146"/>
      <c r="P1115" s="146"/>
      <c r="Q1115" s="146"/>
      <c r="R1115" s="81" t="s">
        <v>76</v>
      </c>
      <c r="S1115" s="147"/>
      <c r="T1115" s="146"/>
      <c r="U1115" s="146"/>
      <c r="V1115" s="148"/>
    </row>
    <row r="1116" spans="1:22" s="14" customFormat="1" ht="24" customHeight="1" x14ac:dyDescent="0.15">
      <c r="A1116" s="143">
        <v>3</v>
      </c>
      <c r="B1116" s="143" t="s">
        <v>266</v>
      </c>
      <c r="C1116" s="144">
        <v>1979</v>
      </c>
      <c r="D1116" s="144">
        <v>1979</v>
      </c>
      <c r="E1116" s="143" t="s">
        <v>84</v>
      </c>
      <c r="F1116" s="145">
        <v>2</v>
      </c>
      <c r="G1116" s="145">
        <v>3</v>
      </c>
      <c r="H1116" s="146">
        <v>809.7</v>
      </c>
      <c r="I1116" s="146">
        <v>711.1</v>
      </c>
      <c r="J1116" s="146">
        <v>714.9</v>
      </c>
      <c r="K1116" s="145">
        <v>29</v>
      </c>
      <c r="L1116" s="146">
        <f t="shared" ref="L1116" si="86">SUM(M1116:Q1118)</f>
        <v>16522824.6</v>
      </c>
      <c r="M1116" s="146">
        <v>0</v>
      </c>
      <c r="N1116" s="146">
        <v>0</v>
      </c>
      <c r="O1116" s="146">
        <v>0</v>
      </c>
      <c r="P1116" s="146">
        <v>16522824.6</v>
      </c>
      <c r="Q1116" s="149">
        <v>0</v>
      </c>
      <c r="R1116" s="81" t="s">
        <v>682</v>
      </c>
      <c r="S1116" s="147">
        <v>3</v>
      </c>
      <c r="T1116" s="146">
        <f t="shared" ref="T1116" si="87">L1116/I1116</f>
        <v>23235.585149767965</v>
      </c>
      <c r="U1116" s="146">
        <f t="shared" ref="U1116" si="88">T1116</f>
        <v>23235.585149767965</v>
      </c>
      <c r="V1116" s="148">
        <v>46387</v>
      </c>
    </row>
    <row r="1117" spans="1:22" s="14" customFormat="1" ht="36.75" customHeight="1" x14ac:dyDescent="0.15">
      <c r="A1117" s="143"/>
      <c r="B1117" s="143"/>
      <c r="C1117" s="144"/>
      <c r="D1117" s="144"/>
      <c r="E1117" s="143"/>
      <c r="F1117" s="145"/>
      <c r="G1117" s="145"/>
      <c r="H1117" s="146"/>
      <c r="I1117" s="146"/>
      <c r="J1117" s="146"/>
      <c r="K1117" s="145"/>
      <c r="L1117" s="146"/>
      <c r="M1117" s="146"/>
      <c r="N1117" s="146"/>
      <c r="O1117" s="146"/>
      <c r="P1117" s="146"/>
      <c r="Q1117" s="149"/>
      <c r="R1117" s="81" t="s">
        <v>248</v>
      </c>
      <c r="S1117" s="147"/>
      <c r="T1117" s="146"/>
      <c r="U1117" s="146"/>
      <c r="V1117" s="148"/>
    </row>
    <row r="1118" spans="1:22" s="14" customFormat="1" ht="34.5" customHeight="1" x14ac:dyDescent="0.15">
      <c r="A1118" s="143"/>
      <c r="B1118" s="143"/>
      <c r="C1118" s="144"/>
      <c r="D1118" s="144"/>
      <c r="E1118" s="143"/>
      <c r="F1118" s="145"/>
      <c r="G1118" s="145"/>
      <c r="H1118" s="146"/>
      <c r="I1118" s="146"/>
      <c r="J1118" s="146"/>
      <c r="K1118" s="145"/>
      <c r="L1118" s="146"/>
      <c r="M1118" s="146"/>
      <c r="N1118" s="146"/>
      <c r="O1118" s="146"/>
      <c r="P1118" s="146"/>
      <c r="Q1118" s="149"/>
      <c r="R1118" s="81" t="s">
        <v>86</v>
      </c>
      <c r="S1118" s="147"/>
      <c r="T1118" s="146"/>
      <c r="U1118" s="146"/>
      <c r="V1118" s="148"/>
    </row>
    <row r="1119" spans="1:22" s="16" customFormat="1" ht="42.75" customHeight="1" x14ac:dyDescent="0.15">
      <c r="A1119" s="151" t="s">
        <v>1052</v>
      </c>
      <c r="B1119" s="151"/>
      <c r="C1119" s="82" t="s">
        <v>80</v>
      </c>
      <c r="D1119" s="82" t="s">
        <v>80</v>
      </c>
      <c r="E1119" s="82" t="s">
        <v>80</v>
      </c>
      <c r="F1119" s="82" t="s">
        <v>80</v>
      </c>
      <c r="G1119" s="82" t="s">
        <v>80</v>
      </c>
      <c r="H1119" s="83">
        <f t="shared" ref="H1119:Q1119" si="89">SUM(H1110:H1118)</f>
        <v>1716.1</v>
      </c>
      <c r="I1119" s="83">
        <f t="shared" si="89"/>
        <v>1544.3000000000002</v>
      </c>
      <c r="J1119" s="83">
        <f t="shared" si="89"/>
        <v>1207.5</v>
      </c>
      <c r="K1119" s="84">
        <f t="shared" si="89"/>
        <v>53</v>
      </c>
      <c r="L1119" s="83">
        <f t="shared" si="89"/>
        <v>29074904.399999999</v>
      </c>
      <c r="M1119" s="83">
        <f t="shared" si="89"/>
        <v>0</v>
      </c>
      <c r="N1119" s="83">
        <f t="shared" si="89"/>
        <v>0</v>
      </c>
      <c r="O1119" s="83">
        <f t="shared" si="89"/>
        <v>0</v>
      </c>
      <c r="P1119" s="83">
        <f t="shared" si="89"/>
        <v>29074904.399999999</v>
      </c>
      <c r="Q1119" s="92">
        <f t="shared" si="89"/>
        <v>0</v>
      </c>
      <c r="R1119" s="82" t="s">
        <v>80</v>
      </c>
      <c r="S1119" s="93">
        <f>SUM(S1110:S1118)</f>
        <v>9</v>
      </c>
      <c r="T1119" s="82" t="s">
        <v>80</v>
      </c>
      <c r="U1119" s="82" t="s">
        <v>80</v>
      </c>
      <c r="V1119" s="82" t="s">
        <v>80</v>
      </c>
    </row>
    <row r="1120" spans="1:22" s="16" customFormat="1" ht="29.25" customHeight="1" x14ac:dyDescent="0.15">
      <c r="A1120" s="150" t="s">
        <v>267</v>
      </c>
      <c r="B1120" s="150"/>
      <c r="C1120" s="150"/>
      <c r="D1120" s="150"/>
      <c r="E1120" s="150"/>
      <c r="F1120" s="150"/>
      <c r="G1120" s="150"/>
      <c r="H1120" s="150"/>
      <c r="I1120" s="150"/>
      <c r="J1120" s="150"/>
      <c r="K1120" s="150"/>
      <c r="L1120" s="150"/>
      <c r="M1120" s="150"/>
      <c r="N1120" s="150"/>
      <c r="O1120" s="150"/>
      <c r="P1120" s="150"/>
      <c r="Q1120" s="150"/>
      <c r="R1120" s="150"/>
      <c r="S1120" s="150"/>
      <c r="T1120" s="150"/>
      <c r="U1120" s="150"/>
      <c r="V1120" s="150"/>
    </row>
    <row r="1121" spans="1:22" s="14" customFormat="1" ht="33" customHeight="1" x14ac:dyDescent="0.15">
      <c r="A1121" s="143" t="s">
        <v>30</v>
      </c>
      <c r="B1121" s="143" t="s">
        <v>1053</v>
      </c>
      <c r="C1121" s="144">
        <v>1963</v>
      </c>
      <c r="D1121" s="144"/>
      <c r="E1121" s="143" t="s">
        <v>111</v>
      </c>
      <c r="F1121" s="145">
        <v>4</v>
      </c>
      <c r="G1121" s="145">
        <v>3</v>
      </c>
      <c r="H1121" s="146">
        <v>2486.8000000000002</v>
      </c>
      <c r="I1121" s="146">
        <v>2012.4</v>
      </c>
      <c r="J1121" s="146">
        <v>404.02</v>
      </c>
      <c r="K1121" s="145">
        <v>101</v>
      </c>
      <c r="L1121" s="146">
        <f>SUM(M1121:Q1130)</f>
        <v>16099171.199999999</v>
      </c>
      <c r="M1121" s="146">
        <v>0</v>
      </c>
      <c r="N1121" s="146">
        <v>0</v>
      </c>
      <c r="O1121" s="146">
        <v>0</v>
      </c>
      <c r="P1121" s="146">
        <v>16099171.199999999</v>
      </c>
      <c r="Q1121" s="146">
        <v>0</v>
      </c>
      <c r="R1121" s="81" t="s">
        <v>62</v>
      </c>
      <c r="S1121" s="147">
        <v>10</v>
      </c>
      <c r="T1121" s="146">
        <f>L1121/I1121</f>
        <v>7999.9856887298738</v>
      </c>
      <c r="U1121" s="146">
        <f>T1121</f>
        <v>7999.9856887298738</v>
      </c>
      <c r="V1121" s="148">
        <v>46387</v>
      </c>
    </row>
    <row r="1122" spans="1:22" s="14" customFormat="1" ht="47.25" customHeight="1" x14ac:dyDescent="0.15">
      <c r="A1122" s="143"/>
      <c r="B1122" s="143"/>
      <c r="C1122" s="144"/>
      <c r="D1122" s="144"/>
      <c r="E1122" s="143"/>
      <c r="F1122" s="145"/>
      <c r="G1122" s="145"/>
      <c r="H1122" s="146"/>
      <c r="I1122" s="146"/>
      <c r="J1122" s="146"/>
      <c r="K1122" s="145"/>
      <c r="L1122" s="146"/>
      <c r="M1122" s="146"/>
      <c r="N1122" s="146"/>
      <c r="O1122" s="146"/>
      <c r="P1122" s="146"/>
      <c r="Q1122" s="146"/>
      <c r="R1122" s="81" t="s">
        <v>64</v>
      </c>
      <c r="S1122" s="147"/>
      <c r="T1122" s="146"/>
      <c r="U1122" s="146"/>
      <c r="V1122" s="148"/>
    </row>
    <row r="1123" spans="1:22" s="14" customFormat="1" ht="38.25" customHeight="1" x14ac:dyDescent="0.15">
      <c r="A1123" s="143"/>
      <c r="B1123" s="143"/>
      <c r="C1123" s="144"/>
      <c r="D1123" s="144"/>
      <c r="E1123" s="143"/>
      <c r="F1123" s="145"/>
      <c r="G1123" s="145"/>
      <c r="H1123" s="146"/>
      <c r="I1123" s="146"/>
      <c r="J1123" s="146"/>
      <c r="K1123" s="145"/>
      <c r="L1123" s="146"/>
      <c r="M1123" s="146"/>
      <c r="N1123" s="146"/>
      <c r="O1123" s="146"/>
      <c r="P1123" s="146"/>
      <c r="Q1123" s="146"/>
      <c r="R1123" s="81" t="s">
        <v>65</v>
      </c>
      <c r="S1123" s="147"/>
      <c r="T1123" s="146"/>
      <c r="U1123" s="146"/>
      <c r="V1123" s="148"/>
    </row>
    <row r="1124" spans="1:22" s="14" customFormat="1" ht="50.25" customHeight="1" x14ac:dyDescent="0.15">
      <c r="A1124" s="143"/>
      <c r="B1124" s="143"/>
      <c r="C1124" s="144"/>
      <c r="D1124" s="144"/>
      <c r="E1124" s="143"/>
      <c r="F1124" s="145"/>
      <c r="G1124" s="145"/>
      <c r="H1124" s="146"/>
      <c r="I1124" s="146"/>
      <c r="J1124" s="146"/>
      <c r="K1124" s="145"/>
      <c r="L1124" s="146"/>
      <c r="M1124" s="146"/>
      <c r="N1124" s="146"/>
      <c r="O1124" s="146"/>
      <c r="P1124" s="146"/>
      <c r="Q1124" s="146"/>
      <c r="R1124" s="81" t="s">
        <v>67</v>
      </c>
      <c r="S1124" s="147"/>
      <c r="T1124" s="146"/>
      <c r="U1124" s="146"/>
      <c r="V1124" s="148"/>
    </row>
    <row r="1125" spans="1:22" s="14" customFormat="1" ht="35.25" customHeight="1" x14ac:dyDescent="0.15">
      <c r="A1125" s="143"/>
      <c r="B1125" s="143"/>
      <c r="C1125" s="144"/>
      <c r="D1125" s="144"/>
      <c r="E1125" s="143"/>
      <c r="F1125" s="145"/>
      <c r="G1125" s="145"/>
      <c r="H1125" s="146"/>
      <c r="I1125" s="146"/>
      <c r="J1125" s="146"/>
      <c r="K1125" s="145"/>
      <c r="L1125" s="146"/>
      <c r="M1125" s="146"/>
      <c r="N1125" s="146"/>
      <c r="O1125" s="146"/>
      <c r="P1125" s="146"/>
      <c r="Q1125" s="146"/>
      <c r="R1125" s="81" t="s">
        <v>68</v>
      </c>
      <c r="S1125" s="147"/>
      <c r="T1125" s="146"/>
      <c r="U1125" s="146"/>
      <c r="V1125" s="148"/>
    </row>
    <row r="1126" spans="1:22" s="14" customFormat="1" ht="50.25" customHeight="1" x14ac:dyDescent="0.15">
      <c r="A1126" s="143"/>
      <c r="B1126" s="143"/>
      <c r="C1126" s="144"/>
      <c r="D1126" s="144"/>
      <c r="E1126" s="143"/>
      <c r="F1126" s="145"/>
      <c r="G1126" s="145"/>
      <c r="H1126" s="146"/>
      <c r="I1126" s="146"/>
      <c r="J1126" s="146"/>
      <c r="K1126" s="145"/>
      <c r="L1126" s="146"/>
      <c r="M1126" s="146"/>
      <c r="N1126" s="146"/>
      <c r="O1126" s="146"/>
      <c r="P1126" s="146"/>
      <c r="Q1126" s="146"/>
      <c r="R1126" s="81" t="s">
        <v>70</v>
      </c>
      <c r="S1126" s="147"/>
      <c r="T1126" s="146"/>
      <c r="U1126" s="146"/>
      <c r="V1126" s="148"/>
    </row>
    <row r="1127" spans="1:22" s="14" customFormat="1" ht="36.75" customHeight="1" x14ac:dyDescent="0.15">
      <c r="A1127" s="143"/>
      <c r="B1127" s="143"/>
      <c r="C1127" s="144"/>
      <c r="D1127" s="144"/>
      <c r="E1127" s="143"/>
      <c r="F1127" s="145"/>
      <c r="G1127" s="145"/>
      <c r="H1127" s="146"/>
      <c r="I1127" s="146"/>
      <c r="J1127" s="146"/>
      <c r="K1127" s="145"/>
      <c r="L1127" s="146"/>
      <c r="M1127" s="146"/>
      <c r="N1127" s="146"/>
      <c r="O1127" s="146"/>
      <c r="P1127" s="146"/>
      <c r="Q1127" s="146"/>
      <c r="R1127" s="81" t="s">
        <v>71</v>
      </c>
      <c r="S1127" s="147"/>
      <c r="T1127" s="146"/>
      <c r="U1127" s="146"/>
      <c r="V1127" s="148"/>
    </row>
    <row r="1128" spans="1:22" s="14" customFormat="1" ht="50.25" customHeight="1" x14ac:dyDescent="0.15">
      <c r="A1128" s="143"/>
      <c r="B1128" s="143"/>
      <c r="C1128" s="144"/>
      <c r="D1128" s="144"/>
      <c r="E1128" s="143"/>
      <c r="F1128" s="145"/>
      <c r="G1128" s="145"/>
      <c r="H1128" s="146"/>
      <c r="I1128" s="146"/>
      <c r="J1128" s="146"/>
      <c r="K1128" s="145"/>
      <c r="L1128" s="146"/>
      <c r="M1128" s="146"/>
      <c r="N1128" s="146"/>
      <c r="O1128" s="146"/>
      <c r="P1128" s="146"/>
      <c r="Q1128" s="146"/>
      <c r="R1128" s="81" t="s">
        <v>73</v>
      </c>
      <c r="S1128" s="147"/>
      <c r="T1128" s="146"/>
      <c r="U1128" s="146"/>
      <c r="V1128" s="148"/>
    </row>
    <row r="1129" spans="1:22" s="14" customFormat="1" ht="33" customHeight="1" x14ac:dyDescent="0.15">
      <c r="A1129" s="143"/>
      <c r="B1129" s="143"/>
      <c r="C1129" s="144"/>
      <c r="D1129" s="144"/>
      <c r="E1129" s="143"/>
      <c r="F1129" s="145"/>
      <c r="G1129" s="145"/>
      <c r="H1129" s="146"/>
      <c r="I1129" s="146"/>
      <c r="J1129" s="146"/>
      <c r="K1129" s="145"/>
      <c r="L1129" s="146"/>
      <c r="M1129" s="146"/>
      <c r="N1129" s="146"/>
      <c r="O1129" s="146"/>
      <c r="P1129" s="146"/>
      <c r="Q1129" s="146"/>
      <c r="R1129" s="81" t="s">
        <v>102</v>
      </c>
      <c r="S1129" s="147"/>
      <c r="T1129" s="146"/>
      <c r="U1129" s="146"/>
      <c r="V1129" s="148"/>
    </row>
    <row r="1130" spans="1:22" s="14" customFormat="1" ht="50.25" customHeight="1" x14ac:dyDescent="0.15">
      <c r="A1130" s="143"/>
      <c r="B1130" s="143"/>
      <c r="C1130" s="144"/>
      <c r="D1130" s="144"/>
      <c r="E1130" s="143"/>
      <c r="F1130" s="145"/>
      <c r="G1130" s="145"/>
      <c r="H1130" s="146"/>
      <c r="I1130" s="146"/>
      <c r="J1130" s="146"/>
      <c r="K1130" s="145"/>
      <c r="L1130" s="146"/>
      <c r="M1130" s="146"/>
      <c r="N1130" s="146"/>
      <c r="O1130" s="146"/>
      <c r="P1130" s="146"/>
      <c r="Q1130" s="146"/>
      <c r="R1130" s="81" t="s">
        <v>104</v>
      </c>
      <c r="S1130" s="147"/>
      <c r="T1130" s="146"/>
      <c r="U1130" s="146"/>
      <c r="V1130" s="148"/>
    </row>
    <row r="1131" spans="1:22" s="14" customFormat="1" ht="33.75" customHeight="1" x14ac:dyDescent="0.15">
      <c r="A1131" s="143" t="s">
        <v>31</v>
      </c>
      <c r="B1131" s="143" t="s">
        <v>1054</v>
      </c>
      <c r="C1131" s="144">
        <v>1965</v>
      </c>
      <c r="D1131" s="144"/>
      <c r="E1131" s="143" t="s">
        <v>111</v>
      </c>
      <c r="F1131" s="145">
        <v>4</v>
      </c>
      <c r="G1131" s="145">
        <v>4</v>
      </c>
      <c r="H1131" s="146">
        <v>2717.1</v>
      </c>
      <c r="I1131" s="146">
        <v>2503.98</v>
      </c>
      <c r="J1131" s="146">
        <v>2248.8200000000002</v>
      </c>
      <c r="K1131" s="145">
        <v>111</v>
      </c>
      <c r="L1131" s="146">
        <f>SUM(M1131:Q1133)</f>
        <v>3092900.84</v>
      </c>
      <c r="M1131" s="146">
        <v>0</v>
      </c>
      <c r="N1131" s="146">
        <v>0</v>
      </c>
      <c r="O1131" s="146">
        <v>0</v>
      </c>
      <c r="P1131" s="146">
        <v>3092900.84</v>
      </c>
      <c r="Q1131" s="146">
        <v>0</v>
      </c>
      <c r="R1131" s="81" t="s">
        <v>62</v>
      </c>
      <c r="S1131" s="147">
        <v>3</v>
      </c>
      <c r="T1131" s="146">
        <f>L1131/I1131</f>
        <v>1235.193907299579</v>
      </c>
      <c r="U1131" s="146">
        <f>T1131</f>
        <v>1235.193907299579</v>
      </c>
      <c r="V1131" s="148">
        <v>46387</v>
      </c>
    </row>
    <row r="1132" spans="1:22" s="14" customFormat="1" ht="50.25" customHeight="1" x14ac:dyDescent="0.15">
      <c r="A1132" s="143"/>
      <c r="B1132" s="143"/>
      <c r="C1132" s="144"/>
      <c r="D1132" s="144"/>
      <c r="E1132" s="143"/>
      <c r="F1132" s="145"/>
      <c r="G1132" s="145"/>
      <c r="H1132" s="146"/>
      <c r="I1132" s="146"/>
      <c r="J1132" s="146"/>
      <c r="K1132" s="145"/>
      <c r="L1132" s="146"/>
      <c r="M1132" s="146"/>
      <c r="N1132" s="146"/>
      <c r="O1132" s="146"/>
      <c r="P1132" s="146"/>
      <c r="Q1132" s="146"/>
      <c r="R1132" s="81" t="s">
        <v>63</v>
      </c>
      <c r="S1132" s="147"/>
      <c r="T1132" s="146"/>
      <c r="U1132" s="146"/>
      <c r="V1132" s="148"/>
    </row>
    <row r="1133" spans="1:22" s="14" customFormat="1" ht="50.25" customHeight="1" x14ac:dyDescent="0.15">
      <c r="A1133" s="143"/>
      <c r="B1133" s="143"/>
      <c r="C1133" s="144"/>
      <c r="D1133" s="144"/>
      <c r="E1133" s="143"/>
      <c r="F1133" s="145"/>
      <c r="G1133" s="145"/>
      <c r="H1133" s="146"/>
      <c r="I1133" s="146"/>
      <c r="J1133" s="146"/>
      <c r="K1133" s="145"/>
      <c r="L1133" s="146"/>
      <c r="M1133" s="146"/>
      <c r="N1133" s="146"/>
      <c r="O1133" s="146"/>
      <c r="P1133" s="146"/>
      <c r="Q1133" s="146"/>
      <c r="R1133" s="81" t="s">
        <v>64</v>
      </c>
      <c r="S1133" s="147"/>
      <c r="T1133" s="146"/>
      <c r="U1133" s="146"/>
      <c r="V1133" s="148"/>
    </row>
    <row r="1134" spans="1:22" s="14" customFormat="1" ht="36.75" customHeight="1" x14ac:dyDescent="0.15">
      <c r="A1134" s="143" t="s">
        <v>32</v>
      </c>
      <c r="B1134" s="143" t="s">
        <v>1055</v>
      </c>
      <c r="C1134" s="144">
        <v>1966</v>
      </c>
      <c r="D1134" s="144"/>
      <c r="E1134" s="143" t="s">
        <v>111</v>
      </c>
      <c r="F1134" s="145">
        <v>4</v>
      </c>
      <c r="G1134" s="145">
        <v>4</v>
      </c>
      <c r="H1134" s="146">
        <v>2753.3</v>
      </c>
      <c r="I1134" s="146">
        <v>2597.1999999999998</v>
      </c>
      <c r="J1134" s="146">
        <v>2236.4</v>
      </c>
      <c r="K1134" s="145">
        <v>109</v>
      </c>
      <c r="L1134" s="146">
        <f t="shared" ref="L1134" si="90">SUM(M1134:Q1136)</f>
        <v>3206802.02</v>
      </c>
      <c r="M1134" s="146">
        <v>0</v>
      </c>
      <c r="N1134" s="146">
        <v>0</v>
      </c>
      <c r="O1134" s="146">
        <v>0</v>
      </c>
      <c r="P1134" s="146">
        <v>3206802.02</v>
      </c>
      <c r="Q1134" s="146">
        <v>0</v>
      </c>
      <c r="R1134" s="81" t="s">
        <v>62</v>
      </c>
      <c r="S1134" s="147">
        <v>3</v>
      </c>
      <c r="T1134" s="146">
        <f t="shared" ref="T1134" si="91">L1134/I1134</f>
        <v>1234.7150854766674</v>
      </c>
      <c r="U1134" s="146">
        <f t="shared" ref="U1134" si="92">T1134</f>
        <v>1234.7150854766674</v>
      </c>
      <c r="V1134" s="148">
        <v>46387</v>
      </c>
    </row>
    <row r="1135" spans="1:22" s="14" customFormat="1" ht="50.25" customHeight="1" x14ac:dyDescent="0.15">
      <c r="A1135" s="143"/>
      <c r="B1135" s="143"/>
      <c r="C1135" s="144"/>
      <c r="D1135" s="144"/>
      <c r="E1135" s="143"/>
      <c r="F1135" s="145"/>
      <c r="G1135" s="145"/>
      <c r="H1135" s="146"/>
      <c r="I1135" s="146"/>
      <c r="J1135" s="146"/>
      <c r="K1135" s="145"/>
      <c r="L1135" s="146"/>
      <c r="M1135" s="146"/>
      <c r="N1135" s="146"/>
      <c r="O1135" s="146"/>
      <c r="P1135" s="146"/>
      <c r="Q1135" s="146"/>
      <c r="R1135" s="81" t="s">
        <v>63</v>
      </c>
      <c r="S1135" s="147"/>
      <c r="T1135" s="146"/>
      <c r="U1135" s="146"/>
      <c r="V1135" s="148"/>
    </row>
    <row r="1136" spans="1:22" s="14" customFormat="1" ht="50.25" customHeight="1" x14ac:dyDescent="0.15">
      <c r="A1136" s="143"/>
      <c r="B1136" s="143"/>
      <c r="C1136" s="144"/>
      <c r="D1136" s="144"/>
      <c r="E1136" s="143"/>
      <c r="F1136" s="145"/>
      <c r="G1136" s="145"/>
      <c r="H1136" s="146"/>
      <c r="I1136" s="146"/>
      <c r="J1136" s="146"/>
      <c r="K1136" s="145"/>
      <c r="L1136" s="146"/>
      <c r="M1136" s="146"/>
      <c r="N1136" s="146"/>
      <c r="O1136" s="146"/>
      <c r="P1136" s="146"/>
      <c r="Q1136" s="146"/>
      <c r="R1136" s="81" t="s">
        <v>64</v>
      </c>
      <c r="S1136" s="147"/>
      <c r="T1136" s="146"/>
      <c r="U1136" s="146"/>
      <c r="V1136" s="148"/>
    </row>
    <row r="1137" spans="1:22" s="14" customFormat="1" ht="26.25" customHeight="1" x14ac:dyDescent="0.15">
      <c r="A1137" s="143" t="s">
        <v>33</v>
      </c>
      <c r="B1137" s="143" t="s">
        <v>1056</v>
      </c>
      <c r="C1137" s="144">
        <v>1963</v>
      </c>
      <c r="D1137" s="144"/>
      <c r="E1137" s="143" t="s">
        <v>111</v>
      </c>
      <c r="F1137" s="145">
        <v>4</v>
      </c>
      <c r="G1137" s="145">
        <v>4</v>
      </c>
      <c r="H1137" s="146">
        <v>2727.5</v>
      </c>
      <c r="I1137" s="146">
        <v>2512.6999999999998</v>
      </c>
      <c r="J1137" s="146">
        <v>2109.21</v>
      </c>
      <c r="K1137" s="145">
        <v>124</v>
      </c>
      <c r="L1137" s="146">
        <f t="shared" ref="L1137" si="93">SUM(M1137:Q1139)</f>
        <v>29208518.620000001</v>
      </c>
      <c r="M1137" s="146">
        <v>0</v>
      </c>
      <c r="N1137" s="146">
        <v>0</v>
      </c>
      <c r="O1137" s="146">
        <v>0</v>
      </c>
      <c r="P1137" s="146">
        <v>29208518.620000001</v>
      </c>
      <c r="Q1137" s="146">
        <v>0</v>
      </c>
      <c r="R1137" s="81" t="s">
        <v>105</v>
      </c>
      <c r="S1137" s="147">
        <v>3</v>
      </c>
      <c r="T1137" s="146">
        <f t="shared" ref="T1137" si="94">L1137/I1137</f>
        <v>11624.355720937638</v>
      </c>
      <c r="U1137" s="146">
        <f t="shared" ref="U1137" si="95">T1137</f>
        <v>11624.355720937638</v>
      </c>
      <c r="V1137" s="148">
        <v>46387</v>
      </c>
    </row>
    <row r="1138" spans="1:22" s="14" customFormat="1" ht="39" customHeight="1" x14ac:dyDescent="0.15">
      <c r="A1138" s="143"/>
      <c r="B1138" s="143"/>
      <c r="C1138" s="144"/>
      <c r="D1138" s="144"/>
      <c r="E1138" s="143"/>
      <c r="F1138" s="145"/>
      <c r="G1138" s="145"/>
      <c r="H1138" s="146"/>
      <c r="I1138" s="146"/>
      <c r="J1138" s="146"/>
      <c r="K1138" s="145"/>
      <c r="L1138" s="146"/>
      <c r="M1138" s="146"/>
      <c r="N1138" s="146"/>
      <c r="O1138" s="146"/>
      <c r="P1138" s="146"/>
      <c r="Q1138" s="146"/>
      <c r="R1138" s="81" t="s">
        <v>106</v>
      </c>
      <c r="S1138" s="147"/>
      <c r="T1138" s="146"/>
      <c r="U1138" s="146"/>
      <c r="V1138" s="148"/>
    </row>
    <row r="1139" spans="1:22" s="14" customFormat="1" ht="39" customHeight="1" x14ac:dyDescent="0.15">
      <c r="A1139" s="143"/>
      <c r="B1139" s="143"/>
      <c r="C1139" s="144"/>
      <c r="D1139" s="144"/>
      <c r="E1139" s="143"/>
      <c r="F1139" s="145"/>
      <c r="G1139" s="145"/>
      <c r="H1139" s="146"/>
      <c r="I1139" s="146"/>
      <c r="J1139" s="146"/>
      <c r="K1139" s="145"/>
      <c r="L1139" s="146"/>
      <c r="M1139" s="146"/>
      <c r="N1139" s="146"/>
      <c r="O1139" s="146"/>
      <c r="P1139" s="146"/>
      <c r="Q1139" s="146"/>
      <c r="R1139" s="81" t="s">
        <v>107</v>
      </c>
      <c r="S1139" s="147"/>
      <c r="T1139" s="146"/>
      <c r="U1139" s="146"/>
      <c r="V1139" s="148"/>
    </row>
    <row r="1140" spans="1:22" s="14" customFormat="1" ht="27.75" customHeight="1" x14ac:dyDescent="0.15">
      <c r="A1140" s="143">
        <v>5</v>
      </c>
      <c r="B1140" s="143" t="s">
        <v>268</v>
      </c>
      <c r="C1140" s="144">
        <v>1985</v>
      </c>
      <c r="D1140" s="144"/>
      <c r="E1140" s="143" t="s">
        <v>84</v>
      </c>
      <c r="F1140" s="145">
        <v>2</v>
      </c>
      <c r="G1140" s="145">
        <v>3</v>
      </c>
      <c r="H1140" s="146">
        <v>1027.7</v>
      </c>
      <c r="I1140" s="146">
        <v>963.59</v>
      </c>
      <c r="J1140" s="146">
        <v>866.79</v>
      </c>
      <c r="K1140" s="145">
        <v>35</v>
      </c>
      <c r="L1140" s="146">
        <f>SUM(M1140:Q1142)</f>
        <v>7760263.8300000001</v>
      </c>
      <c r="M1140" s="146">
        <v>0</v>
      </c>
      <c r="N1140" s="146">
        <v>0</v>
      </c>
      <c r="O1140" s="146">
        <v>0</v>
      </c>
      <c r="P1140" s="146">
        <v>7760263.8300000001</v>
      </c>
      <c r="Q1140" s="149">
        <v>0</v>
      </c>
      <c r="R1140" s="81" t="s">
        <v>74</v>
      </c>
      <c r="S1140" s="147">
        <v>3</v>
      </c>
      <c r="T1140" s="146">
        <f>L1140/I1140</f>
        <v>8053.491453834099</v>
      </c>
      <c r="U1140" s="146">
        <f>T1140</f>
        <v>8053.491453834099</v>
      </c>
      <c r="V1140" s="148">
        <v>46387</v>
      </c>
    </row>
    <row r="1141" spans="1:22" s="14" customFormat="1" ht="36.75" customHeight="1" x14ac:dyDescent="0.15">
      <c r="A1141" s="143"/>
      <c r="B1141" s="143"/>
      <c r="C1141" s="144"/>
      <c r="D1141" s="144"/>
      <c r="E1141" s="143"/>
      <c r="F1141" s="145"/>
      <c r="G1141" s="145"/>
      <c r="H1141" s="146"/>
      <c r="I1141" s="146"/>
      <c r="J1141" s="146"/>
      <c r="K1141" s="145"/>
      <c r="L1141" s="146"/>
      <c r="M1141" s="146"/>
      <c r="N1141" s="146"/>
      <c r="O1141" s="146"/>
      <c r="P1141" s="146"/>
      <c r="Q1141" s="149"/>
      <c r="R1141" s="81" t="s">
        <v>75</v>
      </c>
      <c r="S1141" s="147"/>
      <c r="T1141" s="146"/>
      <c r="U1141" s="146"/>
      <c r="V1141" s="148"/>
    </row>
    <row r="1142" spans="1:22" s="14" customFormat="1" ht="36.75" customHeight="1" x14ac:dyDescent="0.15">
      <c r="A1142" s="143"/>
      <c r="B1142" s="143"/>
      <c r="C1142" s="144"/>
      <c r="D1142" s="144"/>
      <c r="E1142" s="143"/>
      <c r="F1142" s="145"/>
      <c r="G1142" s="145"/>
      <c r="H1142" s="146"/>
      <c r="I1142" s="146"/>
      <c r="J1142" s="146"/>
      <c r="K1142" s="145"/>
      <c r="L1142" s="146"/>
      <c r="M1142" s="146"/>
      <c r="N1142" s="146"/>
      <c r="O1142" s="146"/>
      <c r="P1142" s="146"/>
      <c r="Q1142" s="149"/>
      <c r="R1142" s="81" t="s">
        <v>76</v>
      </c>
      <c r="S1142" s="147"/>
      <c r="T1142" s="146"/>
      <c r="U1142" s="146"/>
      <c r="V1142" s="148"/>
    </row>
    <row r="1143" spans="1:22" s="14" customFormat="1" ht="33" customHeight="1" x14ac:dyDescent="0.15">
      <c r="A1143" s="143">
        <v>6</v>
      </c>
      <c r="B1143" s="143" t="s">
        <v>269</v>
      </c>
      <c r="C1143" s="144">
        <v>1966</v>
      </c>
      <c r="D1143" s="144"/>
      <c r="E1143" s="143" t="s">
        <v>111</v>
      </c>
      <c r="F1143" s="145">
        <v>4</v>
      </c>
      <c r="G1143" s="145">
        <v>3</v>
      </c>
      <c r="H1143" s="146">
        <v>2247.5</v>
      </c>
      <c r="I1143" s="146">
        <v>2077.1</v>
      </c>
      <c r="J1143" s="146">
        <v>1833.1</v>
      </c>
      <c r="K1143" s="145">
        <v>98</v>
      </c>
      <c r="L1143" s="146">
        <f>SUM(M1143:Q1145)</f>
        <v>24398017.02</v>
      </c>
      <c r="M1143" s="146">
        <v>0</v>
      </c>
      <c r="N1143" s="146">
        <v>0</v>
      </c>
      <c r="O1143" s="146">
        <v>0</v>
      </c>
      <c r="P1143" s="146">
        <v>24398017.02</v>
      </c>
      <c r="Q1143" s="146">
        <v>0</v>
      </c>
      <c r="R1143" s="81" t="s">
        <v>105</v>
      </c>
      <c r="S1143" s="147">
        <v>3</v>
      </c>
      <c r="T1143" s="146">
        <f>L1143/I1143</f>
        <v>11746.192778392951</v>
      </c>
      <c r="U1143" s="146">
        <f>T1143</f>
        <v>11746.192778392951</v>
      </c>
      <c r="V1143" s="148">
        <v>46387</v>
      </c>
    </row>
    <row r="1144" spans="1:22" s="14" customFormat="1" ht="33" customHeight="1" x14ac:dyDescent="0.15">
      <c r="A1144" s="143"/>
      <c r="B1144" s="143"/>
      <c r="C1144" s="144"/>
      <c r="D1144" s="144"/>
      <c r="E1144" s="143"/>
      <c r="F1144" s="145"/>
      <c r="G1144" s="145"/>
      <c r="H1144" s="146"/>
      <c r="I1144" s="146"/>
      <c r="J1144" s="146"/>
      <c r="K1144" s="145"/>
      <c r="L1144" s="146"/>
      <c r="M1144" s="146"/>
      <c r="N1144" s="146"/>
      <c r="O1144" s="146"/>
      <c r="P1144" s="146"/>
      <c r="Q1144" s="146"/>
      <c r="R1144" s="81" t="s">
        <v>106</v>
      </c>
      <c r="S1144" s="147"/>
      <c r="T1144" s="146"/>
      <c r="U1144" s="146"/>
      <c r="V1144" s="148"/>
    </row>
    <row r="1145" spans="1:22" s="14" customFormat="1" ht="36" customHeight="1" x14ac:dyDescent="0.15">
      <c r="A1145" s="143"/>
      <c r="B1145" s="143"/>
      <c r="C1145" s="144"/>
      <c r="D1145" s="144"/>
      <c r="E1145" s="143"/>
      <c r="F1145" s="145"/>
      <c r="G1145" s="145"/>
      <c r="H1145" s="146"/>
      <c r="I1145" s="146"/>
      <c r="J1145" s="146"/>
      <c r="K1145" s="145"/>
      <c r="L1145" s="146"/>
      <c r="M1145" s="146"/>
      <c r="N1145" s="146"/>
      <c r="O1145" s="146"/>
      <c r="P1145" s="146"/>
      <c r="Q1145" s="146"/>
      <c r="R1145" s="81" t="s">
        <v>107</v>
      </c>
      <c r="S1145" s="147"/>
      <c r="T1145" s="146"/>
      <c r="U1145" s="146"/>
      <c r="V1145" s="148"/>
    </row>
    <row r="1146" spans="1:22" s="16" customFormat="1" ht="40.5" customHeight="1" x14ac:dyDescent="0.15">
      <c r="A1146" s="151" t="s">
        <v>1057</v>
      </c>
      <c r="B1146" s="151"/>
      <c r="C1146" s="82" t="s">
        <v>80</v>
      </c>
      <c r="D1146" s="82" t="s">
        <v>80</v>
      </c>
      <c r="E1146" s="82" t="s">
        <v>80</v>
      </c>
      <c r="F1146" s="82" t="s">
        <v>80</v>
      </c>
      <c r="G1146" s="82" t="s">
        <v>80</v>
      </c>
      <c r="H1146" s="83">
        <f t="shared" ref="H1146:Q1146" si="96">SUM(H1121:H1145)</f>
        <v>13959.900000000001</v>
      </c>
      <c r="I1146" s="83">
        <f t="shared" si="96"/>
        <v>12666.97</v>
      </c>
      <c r="J1146" s="83">
        <f t="shared" si="96"/>
        <v>9698.34</v>
      </c>
      <c r="K1146" s="84">
        <f t="shared" si="96"/>
        <v>578</v>
      </c>
      <c r="L1146" s="83">
        <f t="shared" si="96"/>
        <v>83765673.530000001</v>
      </c>
      <c r="M1146" s="83">
        <f t="shared" si="96"/>
        <v>0</v>
      </c>
      <c r="N1146" s="83">
        <f t="shared" si="96"/>
        <v>0</v>
      </c>
      <c r="O1146" s="83">
        <f t="shared" si="96"/>
        <v>0</v>
      </c>
      <c r="P1146" s="83">
        <f t="shared" si="96"/>
        <v>83765673.530000001</v>
      </c>
      <c r="Q1146" s="92">
        <f t="shared" si="96"/>
        <v>0</v>
      </c>
      <c r="R1146" s="82" t="s">
        <v>80</v>
      </c>
      <c r="S1146" s="93">
        <f>SUM(S1121:S1145)</f>
        <v>25</v>
      </c>
      <c r="T1146" s="82" t="s">
        <v>80</v>
      </c>
      <c r="U1146" s="82" t="s">
        <v>80</v>
      </c>
      <c r="V1146" s="82" t="s">
        <v>80</v>
      </c>
    </row>
    <row r="1147" spans="1:22" s="13" customFormat="1" ht="29.25" customHeight="1" x14ac:dyDescent="0.15">
      <c r="A1147" s="150" t="s">
        <v>270</v>
      </c>
      <c r="B1147" s="150"/>
      <c r="C1147" s="150"/>
      <c r="D1147" s="150"/>
      <c r="E1147" s="150"/>
      <c r="F1147" s="150"/>
      <c r="G1147" s="150"/>
      <c r="H1147" s="150"/>
      <c r="I1147" s="150"/>
      <c r="J1147" s="150"/>
      <c r="K1147" s="150"/>
      <c r="L1147" s="150"/>
      <c r="M1147" s="150"/>
      <c r="N1147" s="150"/>
      <c r="O1147" s="150"/>
      <c r="P1147" s="150"/>
      <c r="Q1147" s="150"/>
      <c r="R1147" s="150"/>
      <c r="S1147" s="150"/>
      <c r="T1147" s="150"/>
      <c r="U1147" s="150"/>
      <c r="V1147" s="150"/>
    </row>
    <row r="1148" spans="1:22" s="14" customFormat="1" ht="25.5" customHeight="1" x14ac:dyDescent="0.15">
      <c r="A1148" s="143" t="s">
        <v>30</v>
      </c>
      <c r="B1148" s="143" t="s">
        <v>271</v>
      </c>
      <c r="C1148" s="144">
        <v>1959</v>
      </c>
      <c r="D1148" s="144"/>
      <c r="E1148" s="143" t="s">
        <v>84</v>
      </c>
      <c r="F1148" s="145">
        <v>2</v>
      </c>
      <c r="G1148" s="145">
        <v>2</v>
      </c>
      <c r="H1148" s="146">
        <v>509.9</v>
      </c>
      <c r="I1148" s="146">
        <v>448.3</v>
      </c>
      <c r="J1148" s="146">
        <v>264</v>
      </c>
      <c r="K1148" s="145">
        <v>22</v>
      </c>
      <c r="L1148" s="146">
        <f>SUM(M1148:Q1150)</f>
        <v>7483704.6500000004</v>
      </c>
      <c r="M1148" s="146">
        <v>0</v>
      </c>
      <c r="N1148" s="146">
        <v>0</v>
      </c>
      <c r="O1148" s="146">
        <v>0</v>
      </c>
      <c r="P1148" s="146">
        <v>7483704.6500000004</v>
      </c>
      <c r="Q1148" s="149">
        <v>0</v>
      </c>
      <c r="R1148" s="81" t="s">
        <v>682</v>
      </c>
      <c r="S1148" s="147">
        <v>3</v>
      </c>
      <c r="T1148" s="146">
        <f>L1148/I1148</f>
        <v>16693.519183582423</v>
      </c>
      <c r="U1148" s="146">
        <f>T1148</f>
        <v>16693.519183582423</v>
      </c>
      <c r="V1148" s="148">
        <v>46387</v>
      </c>
    </row>
    <row r="1149" spans="1:22" s="14" customFormat="1" ht="33" customHeight="1" x14ac:dyDescent="0.15">
      <c r="A1149" s="143"/>
      <c r="B1149" s="143"/>
      <c r="C1149" s="144"/>
      <c r="D1149" s="144"/>
      <c r="E1149" s="143"/>
      <c r="F1149" s="145"/>
      <c r="G1149" s="145"/>
      <c r="H1149" s="146"/>
      <c r="I1149" s="146"/>
      <c r="J1149" s="146"/>
      <c r="K1149" s="145"/>
      <c r="L1149" s="146"/>
      <c r="M1149" s="146"/>
      <c r="N1149" s="146"/>
      <c r="O1149" s="146"/>
      <c r="P1149" s="146"/>
      <c r="Q1149" s="149"/>
      <c r="R1149" s="81" t="s">
        <v>248</v>
      </c>
      <c r="S1149" s="147"/>
      <c r="T1149" s="146"/>
      <c r="U1149" s="146"/>
      <c r="V1149" s="148"/>
    </row>
    <row r="1150" spans="1:22" s="14" customFormat="1" ht="38.25" customHeight="1" x14ac:dyDescent="0.15">
      <c r="A1150" s="143"/>
      <c r="B1150" s="143"/>
      <c r="C1150" s="144"/>
      <c r="D1150" s="144"/>
      <c r="E1150" s="143"/>
      <c r="F1150" s="145"/>
      <c r="G1150" s="145"/>
      <c r="H1150" s="146"/>
      <c r="I1150" s="146"/>
      <c r="J1150" s="146"/>
      <c r="K1150" s="145"/>
      <c r="L1150" s="146"/>
      <c r="M1150" s="146"/>
      <c r="N1150" s="146"/>
      <c r="O1150" s="146"/>
      <c r="P1150" s="146"/>
      <c r="Q1150" s="149"/>
      <c r="R1150" s="81" t="s">
        <v>86</v>
      </c>
      <c r="S1150" s="147"/>
      <c r="T1150" s="146"/>
      <c r="U1150" s="146"/>
      <c r="V1150" s="148"/>
    </row>
    <row r="1151" spans="1:22" s="14" customFormat="1" ht="36.75" customHeight="1" x14ac:dyDescent="0.15">
      <c r="A1151" s="143" t="s">
        <v>31</v>
      </c>
      <c r="B1151" s="143" t="s">
        <v>272</v>
      </c>
      <c r="C1151" s="144">
        <v>1965</v>
      </c>
      <c r="D1151" s="144"/>
      <c r="E1151" s="143" t="s">
        <v>84</v>
      </c>
      <c r="F1151" s="145">
        <v>2</v>
      </c>
      <c r="G1151" s="145">
        <v>3</v>
      </c>
      <c r="H1151" s="146">
        <v>506.2</v>
      </c>
      <c r="I1151" s="146">
        <v>505.51</v>
      </c>
      <c r="J1151" s="146">
        <v>333.21</v>
      </c>
      <c r="K1151" s="145">
        <v>25</v>
      </c>
      <c r="L1151" s="146">
        <f t="shared" ref="L1151" si="97">SUM(M1151:Q1153)</f>
        <v>2312059.9900000002</v>
      </c>
      <c r="M1151" s="146">
        <v>0</v>
      </c>
      <c r="N1151" s="146">
        <v>0</v>
      </c>
      <c r="O1151" s="146">
        <v>0</v>
      </c>
      <c r="P1151" s="146">
        <v>2312059.9900000002</v>
      </c>
      <c r="Q1151" s="149">
        <v>0</v>
      </c>
      <c r="R1151" s="81" t="s">
        <v>105</v>
      </c>
      <c r="S1151" s="147">
        <v>3</v>
      </c>
      <c r="T1151" s="146">
        <f t="shared" ref="T1151" si="98">L1151/I1151</f>
        <v>4573.7176119166788</v>
      </c>
      <c r="U1151" s="146">
        <f t="shared" ref="U1151" si="99">T1151</f>
        <v>4573.7176119166788</v>
      </c>
      <c r="V1151" s="148">
        <v>46387</v>
      </c>
    </row>
    <row r="1152" spans="1:22" s="14" customFormat="1" ht="39" customHeight="1" x14ac:dyDescent="0.15">
      <c r="A1152" s="143"/>
      <c r="B1152" s="143"/>
      <c r="C1152" s="144"/>
      <c r="D1152" s="144"/>
      <c r="E1152" s="143"/>
      <c r="F1152" s="145"/>
      <c r="G1152" s="145"/>
      <c r="H1152" s="146"/>
      <c r="I1152" s="146"/>
      <c r="J1152" s="146"/>
      <c r="K1152" s="145"/>
      <c r="L1152" s="146"/>
      <c r="M1152" s="146"/>
      <c r="N1152" s="146"/>
      <c r="O1152" s="146"/>
      <c r="P1152" s="146"/>
      <c r="Q1152" s="149"/>
      <c r="R1152" s="81" t="s">
        <v>106</v>
      </c>
      <c r="S1152" s="147"/>
      <c r="T1152" s="146"/>
      <c r="U1152" s="146"/>
      <c r="V1152" s="148"/>
    </row>
    <row r="1153" spans="1:22" s="14" customFormat="1" ht="44.25" customHeight="1" x14ac:dyDescent="0.15">
      <c r="A1153" s="143"/>
      <c r="B1153" s="143"/>
      <c r="C1153" s="144"/>
      <c r="D1153" s="144"/>
      <c r="E1153" s="143"/>
      <c r="F1153" s="145"/>
      <c r="G1153" s="145"/>
      <c r="H1153" s="146"/>
      <c r="I1153" s="146"/>
      <c r="J1153" s="146"/>
      <c r="K1153" s="145"/>
      <c r="L1153" s="146"/>
      <c r="M1153" s="146"/>
      <c r="N1153" s="146"/>
      <c r="O1153" s="146"/>
      <c r="P1153" s="146"/>
      <c r="Q1153" s="149"/>
      <c r="R1153" s="81" t="s">
        <v>107</v>
      </c>
      <c r="S1153" s="147"/>
      <c r="T1153" s="146"/>
      <c r="U1153" s="146"/>
      <c r="V1153" s="148"/>
    </row>
    <row r="1154" spans="1:22" s="14" customFormat="1" ht="29.25" customHeight="1" x14ac:dyDescent="0.15">
      <c r="A1154" s="143" t="s">
        <v>32</v>
      </c>
      <c r="B1154" s="143" t="s">
        <v>273</v>
      </c>
      <c r="C1154" s="144">
        <v>1986</v>
      </c>
      <c r="D1154" s="144"/>
      <c r="E1154" s="143" t="s">
        <v>97</v>
      </c>
      <c r="F1154" s="145">
        <v>2</v>
      </c>
      <c r="G1154" s="145">
        <v>2</v>
      </c>
      <c r="H1154" s="146">
        <v>585.6</v>
      </c>
      <c r="I1154" s="146">
        <v>585.6</v>
      </c>
      <c r="J1154" s="146">
        <v>586.20000000000005</v>
      </c>
      <c r="K1154" s="145">
        <v>23</v>
      </c>
      <c r="L1154" s="146">
        <f t="shared" ref="L1154" si="100">SUM(M1154:Q1156)</f>
        <v>4715692.2300000004</v>
      </c>
      <c r="M1154" s="146">
        <v>0</v>
      </c>
      <c r="N1154" s="146">
        <v>0</v>
      </c>
      <c r="O1154" s="146">
        <v>0</v>
      </c>
      <c r="P1154" s="146">
        <v>4715692.2300000004</v>
      </c>
      <c r="Q1154" s="149">
        <v>0</v>
      </c>
      <c r="R1154" s="81" t="s">
        <v>74</v>
      </c>
      <c r="S1154" s="147">
        <v>3</v>
      </c>
      <c r="T1154" s="146">
        <f t="shared" ref="T1154" si="101">L1154/I1154</f>
        <v>8052.7531250000002</v>
      </c>
      <c r="U1154" s="146">
        <f t="shared" ref="U1154" si="102">T1154</f>
        <v>8052.7531250000002</v>
      </c>
      <c r="V1154" s="148">
        <v>46387</v>
      </c>
    </row>
    <row r="1155" spans="1:22" s="14" customFormat="1" ht="37.5" customHeight="1" x14ac:dyDescent="0.15">
      <c r="A1155" s="143"/>
      <c r="B1155" s="143"/>
      <c r="C1155" s="144"/>
      <c r="D1155" s="144"/>
      <c r="E1155" s="143"/>
      <c r="F1155" s="145"/>
      <c r="G1155" s="145"/>
      <c r="H1155" s="146"/>
      <c r="I1155" s="146"/>
      <c r="J1155" s="146"/>
      <c r="K1155" s="145"/>
      <c r="L1155" s="146"/>
      <c r="M1155" s="146"/>
      <c r="N1155" s="146"/>
      <c r="O1155" s="146"/>
      <c r="P1155" s="146"/>
      <c r="Q1155" s="149"/>
      <c r="R1155" s="81" t="s">
        <v>75</v>
      </c>
      <c r="S1155" s="147"/>
      <c r="T1155" s="146"/>
      <c r="U1155" s="146"/>
      <c r="V1155" s="148"/>
    </row>
    <row r="1156" spans="1:22" s="14" customFormat="1" ht="40.5" customHeight="1" x14ac:dyDescent="0.15">
      <c r="A1156" s="143"/>
      <c r="B1156" s="143"/>
      <c r="C1156" s="144"/>
      <c r="D1156" s="144"/>
      <c r="E1156" s="143"/>
      <c r="F1156" s="145"/>
      <c r="G1156" s="145"/>
      <c r="H1156" s="146"/>
      <c r="I1156" s="146"/>
      <c r="J1156" s="146"/>
      <c r="K1156" s="145"/>
      <c r="L1156" s="146"/>
      <c r="M1156" s="146"/>
      <c r="N1156" s="146"/>
      <c r="O1156" s="146"/>
      <c r="P1156" s="146"/>
      <c r="Q1156" s="149"/>
      <c r="R1156" s="81" t="s">
        <v>76</v>
      </c>
      <c r="S1156" s="147"/>
      <c r="T1156" s="146"/>
      <c r="U1156" s="146"/>
      <c r="V1156" s="148"/>
    </row>
    <row r="1157" spans="1:22" s="14" customFormat="1" ht="29.25" customHeight="1" x14ac:dyDescent="0.15">
      <c r="A1157" s="143" t="s">
        <v>33</v>
      </c>
      <c r="B1157" s="143" t="s">
        <v>274</v>
      </c>
      <c r="C1157" s="144">
        <v>1990</v>
      </c>
      <c r="D1157" s="144"/>
      <c r="E1157" s="143" t="s">
        <v>97</v>
      </c>
      <c r="F1157" s="145">
        <v>2</v>
      </c>
      <c r="G1157" s="145">
        <v>2</v>
      </c>
      <c r="H1157" s="146">
        <v>579.1</v>
      </c>
      <c r="I1157" s="146">
        <v>579.1</v>
      </c>
      <c r="J1157" s="146">
        <v>579.1</v>
      </c>
      <c r="K1157" s="145">
        <v>32</v>
      </c>
      <c r="L1157" s="146">
        <f t="shared" ref="L1157" si="103">SUM(M1157:Q1159)</f>
        <v>4663341.8899999997</v>
      </c>
      <c r="M1157" s="146">
        <v>0</v>
      </c>
      <c r="N1157" s="146">
        <v>0</v>
      </c>
      <c r="O1157" s="146">
        <v>0</v>
      </c>
      <c r="P1157" s="146">
        <v>4663341.8899999997</v>
      </c>
      <c r="Q1157" s="149">
        <v>0</v>
      </c>
      <c r="R1157" s="81" t="s">
        <v>74</v>
      </c>
      <c r="S1157" s="147">
        <v>3</v>
      </c>
      <c r="T1157" s="146">
        <f t="shared" ref="T1157" si="104">L1157/I1157</f>
        <v>8052.7402693835256</v>
      </c>
      <c r="U1157" s="146">
        <f t="shared" ref="U1157" si="105">T1157</f>
        <v>8052.7402693835256</v>
      </c>
      <c r="V1157" s="148">
        <v>46387</v>
      </c>
    </row>
    <row r="1158" spans="1:22" s="14" customFormat="1" ht="35.25" customHeight="1" x14ac:dyDescent="0.15">
      <c r="A1158" s="143"/>
      <c r="B1158" s="143"/>
      <c r="C1158" s="144"/>
      <c r="D1158" s="144"/>
      <c r="E1158" s="143"/>
      <c r="F1158" s="145"/>
      <c r="G1158" s="145"/>
      <c r="H1158" s="146"/>
      <c r="I1158" s="146"/>
      <c r="J1158" s="146"/>
      <c r="K1158" s="145"/>
      <c r="L1158" s="146"/>
      <c r="M1158" s="146"/>
      <c r="N1158" s="146"/>
      <c r="O1158" s="146"/>
      <c r="P1158" s="146"/>
      <c r="Q1158" s="149"/>
      <c r="R1158" s="81" t="s">
        <v>75</v>
      </c>
      <c r="S1158" s="147"/>
      <c r="T1158" s="146"/>
      <c r="U1158" s="146"/>
      <c r="V1158" s="148"/>
    </row>
    <row r="1159" spans="1:22" s="14" customFormat="1" ht="33" customHeight="1" x14ac:dyDescent="0.15">
      <c r="A1159" s="143"/>
      <c r="B1159" s="143"/>
      <c r="C1159" s="144"/>
      <c r="D1159" s="144"/>
      <c r="E1159" s="143"/>
      <c r="F1159" s="145"/>
      <c r="G1159" s="145"/>
      <c r="H1159" s="146"/>
      <c r="I1159" s="146"/>
      <c r="J1159" s="146"/>
      <c r="K1159" s="145"/>
      <c r="L1159" s="146"/>
      <c r="M1159" s="146"/>
      <c r="N1159" s="146"/>
      <c r="O1159" s="146"/>
      <c r="P1159" s="146"/>
      <c r="Q1159" s="149"/>
      <c r="R1159" s="81" t="s">
        <v>76</v>
      </c>
      <c r="S1159" s="147"/>
      <c r="T1159" s="146"/>
      <c r="U1159" s="146"/>
      <c r="V1159" s="148"/>
    </row>
    <row r="1160" spans="1:22" s="14" customFormat="1" ht="33" customHeight="1" x14ac:dyDescent="0.15">
      <c r="A1160" s="143" t="s">
        <v>34</v>
      </c>
      <c r="B1160" s="143" t="s">
        <v>275</v>
      </c>
      <c r="C1160" s="144">
        <v>1995</v>
      </c>
      <c r="D1160" s="144"/>
      <c r="E1160" s="143" t="s">
        <v>97</v>
      </c>
      <c r="F1160" s="145">
        <v>2</v>
      </c>
      <c r="G1160" s="145">
        <v>2</v>
      </c>
      <c r="H1160" s="146">
        <v>577.79999999999995</v>
      </c>
      <c r="I1160" s="146">
        <v>551.29999999999995</v>
      </c>
      <c r="J1160" s="146">
        <v>577.12</v>
      </c>
      <c r="K1160" s="145">
        <v>26</v>
      </c>
      <c r="L1160" s="146">
        <f t="shared" ref="L1160" si="106">SUM(M1160:Q1162)</f>
        <v>4439392.03</v>
      </c>
      <c r="M1160" s="146">
        <v>0</v>
      </c>
      <c r="N1160" s="146">
        <v>0</v>
      </c>
      <c r="O1160" s="146">
        <v>0</v>
      </c>
      <c r="P1160" s="146">
        <v>4439392.03</v>
      </c>
      <c r="Q1160" s="149">
        <v>0</v>
      </c>
      <c r="R1160" s="81" t="s">
        <v>74</v>
      </c>
      <c r="S1160" s="147">
        <v>3</v>
      </c>
      <c r="T1160" s="146">
        <f t="shared" ref="T1160" si="107">L1160/I1160</f>
        <v>8052.5884817703618</v>
      </c>
      <c r="U1160" s="146">
        <f t="shared" ref="U1160" si="108">T1160</f>
        <v>8052.5884817703618</v>
      </c>
      <c r="V1160" s="148">
        <v>46387</v>
      </c>
    </row>
    <row r="1161" spans="1:22" s="14" customFormat="1" ht="33" customHeight="1" x14ac:dyDescent="0.15">
      <c r="A1161" s="143"/>
      <c r="B1161" s="143"/>
      <c r="C1161" s="144"/>
      <c r="D1161" s="144"/>
      <c r="E1161" s="143"/>
      <c r="F1161" s="145"/>
      <c r="G1161" s="145"/>
      <c r="H1161" s="146"/>
      <c r="I1161" s="146"/>
      <c r="J1161" s="146"/>
      <c r="K1161" s="145"/>
      <c r="L1161" s="146"/>
      <c r="M1161" s="146"/>
      <c r="N1161" s="146"/>
      <c r="O1161" s="146"/>
      <c r="P1161" s="146"/>
      <c r="Q1161" s="149"/>
      <c r="R1161" s="81" t="s">
        <v>75</v>
      </c>
      <c r="S1161" s="147"/>
      <c r="T1161" s="146"/>
      <c r="U1161" s="146"/>
      <c r="V1161" s="148"/>
    </row>
    <row r="1162" spans="1:22" s="14" customFormat="1" ht="33" customHeight="1" x14ac:dyDescent="0.15">
      <c r="A1162" s="143"/>
      <c r="B1162" s="143"/>
      <c r="C1162" s="144"/>
      <c r="D1162" s="144"/>
      <c r="E1162" s="143"/>
      <c r="F1162" s="145"/>
      <c r="G1162" s="145"/>
      <c r="H1162" s="146"/>
      <c r="I1162" s="146"/>
      <c r="J1162" s="146"/>
      <c r="K1162" s="145"/>
      <c r="L1162" s="146"/>
      <c r="M1162" s="146"/>
      <c r="N1162" s="146"/>
      <c r="O1162" s="146"/>
      <c r="P1162" s="146"/>
      <c r="Q1162" s="149"/>
      <c r="R1162" s="81" t="s">
        <v>76</v>
      </c>
      <c r="S1162" s="147"/>
      <c r="T1162" s="146"/>
      <c r="U1162" s="146"/>
      <c r="V1162" s="148"/>
    </row>
    <row r="1163" spans="1:22" s="14" customFormat="1" ht="35.25" customHeight="1" x14ac:dyDescent="0.15">
      <c r="A1163" s="143" t="s">
        <v>35</v>
      </c>
      <c r="B1163" s="143" t="s">
        <v>1058</v>
      </c>
      <c r="C1163" s="144">
        <v>1989</v>
      </c>
      <c r="D1163" s="144"/>
      <c r="E1163" s="143" t="s">
        <v>111</v>
      </c>
      <c r="F1163" s="145">
        <v>5</v>
      </c>
      <c r="G1163" s="145">
        <v>8</v>
      </c>
      <c r="H1163" s="146">
        <v>4784.6000000000004</v>
      </c>
      <c r="I1163" s="146">
        <v>4734.6000000000004</v>
      </c>
      <c r="J1163" s="146">
        <v>4602.6099999999997</v>
      </c>
      <c r="K1163" s="145">
        <v>288</v>
      </c>
      <c r="L1163" s="146">
        <f>SUM(M1163:Q1164)</f>
        <v>6118696.7000000002</v>
      </c>
      <c r="M1163" s="146">
        <v>0</v>
      </c>
      <c r="N1163" s="146">
        <v>0</v>
      </c>
      <c r="O1163" s="146">
        <v>0</v>
      </c>
      <c r="P1163" s="146">
        <v>6118696.7000000002</v>
      </c>
      <c r="Q1163" s="146">
        <v>0</v>
      </c>
      <c r="R1163" s="81" t="s">
        <v>102</v>
      </c>
      <c r="S1163" s="147">
        <v>2</v>
      </c>
      <c r="T1163" s="146">
        <f>L1163/I1163</f>
        <v>1292.336564862924</v>
      </c>
      <c r="U1163" s="146">
        <f>T1163</f>
        <v>1292.336564862924</v>
      </c>
      <c r="V1163" s="148">
        <v>46387</v>
      </c>
    </row>
    <row r="1164" spans="1:22" s="14" customFormat="1" ht="47.25" customHeight="1" x14ac:dyDescent="0.15">
      <c r="A1164" s="143"/>
      <c r="B1164" s="143"/>
      <c r="C1164" s="144"/>
      <c r="D1164" s="144"/>
      <c r="E1164" s="143"/>
      <c r="F1164" s="145"/>
      <c r="G1164" s="145"/>
      <c r="H1164" s="146"/>
      <c r="I1164" s="146"/>
      <c r="J1164" s="146"/>
      <c r="K1164" s="145"/>
      <c r="L1164" s="146"/>
      <c r="M1164" s="146"/>
      <c r="N1164" s="146"/>
      <c r="O1164" s="146"/>
      <c r="P1164" s="146"/>
      <c r="Q1164" s="146"/>
      <c r="R1164" s="81" t="s">
        <v>104</v>
      </c>
      <c r="S1164" s="147"/>
      <c r="T1164" s="146"/>
      <c r="U1164" s="146"/>
      <c r="V1164" s="148"/>
    </row>
    <row r="1165" spans="1:22" s="16" customFormat="1" ht="33" customHeight="1" x14ac:dyDescent="0.15">
      <c r="A1165" s="151" t="s">
        <v>1059</v>
      </c>
      <c r="B1165" s="151"/>
      <c r="C1165" s="82" t="s">
        <v>80</v>
      </c>
      <c r="D1165" s="82" t="s">
        <v>80</v>
      </c>
      <c r="E1165" s="82" t="s">
        <v>80</v>
      </c>
      <c r="F1165" s="82" t="s">
        <v>80</v>
      </c>
      <c r="G1165" s="82" t="s">
        <v>80</v>
      </c>
      <c r="H1165" s="83">
        <f t="shared" ref="H1165:Q1165" si="109">SUM(H1148:H1164)</f>
        <v>7543.2</v>
      </c>
      <c r="I1165" s="83">
        <f t="shared" si="109"/>
        <v>7404.41</v>
      </c>
      <c r="J1165" s="83">
        <f t="shared" si="109"/>
        <v>6942.24</v>
      </c>
      <c r="K1165" s="84">
        <f t="shared" si="109"/>
        <v>416</v>
      </c>
      <c r="L1165" s="83">
        <f t="shared" si="109"/>
        <v>29732887.490000002</v>
      </c>
      <c r="M1165" s="83">
        <f t="shared" si="109"/>
        <v>0</v>
      </c>
      <c r="N1165" s="83">
        <f t="shared" si="109"/>
        <v>0</v>
      </c>
      <c r="O1165" s="83">
        <f t="shared" si="109"/>
        <v>0</v>
      </c>
      <c r="P1165" s="83">
        <f t="shared" si="109"/>
        <v>29732887.490000002</v>
      </c>
      <c r="Q1165" s="92">
        <f t="shared" si="109"/>
        <v>0</v>
      </c>
      <c r="R1165" s="82" t="s">
        <v>80</v>
      </c>
      <c r="S1165" s="93">
        <f>SUM(S1148:S1164)</f>
        <v>17</v>
      </c>
      <c r="T1165" s="82" t="s">
        <v>80</v>
      </c>
      <c r="U1165" s="82" t="s">
        <v>80</v>
      </c>
      <c r="V1165" s="82" t="s">
        <v>80</v>
      </c>
    </row>
    <row r="1166" spans="1:22" s="16" customFormat="1" ht="28.5" customHeight="1" x14ac:dyDescent="0.15">
      <c r="A1166" s="150" t="s">
        <v>276</v>
      </c>
      <c r="B1166" s="150"/>
      <c r="C1166" s="150"/>
      <c r="D1166" s="150"/>
      <c r="E1166" s="150"/>
      <c r="F1166" s="150"/>
      <c r="G1166" s="150"/>
      <c r="H1166" s="150"/>
      <c r="I1166" s="150"/>
      <c r="J1166" s="150"/>
      <c r="K1166" s="150"/>
      <c r="L1166" s="150"/>
      <c r="M1166" s="150"/>
      <c r="N1166" s="150"/>
      <c r="O1166" s="150"/>
      <c r="P1166" s="150"/>
      <c r="Q1166" s="150"/>
      <c r="R1166" s="150"/>
      <c r="S1166" s="150"/>
      <c r="T1166" s="150"/>
      <c r="U1166" s="150"/>
      <c r="V1166" s="150"/>
    </row>
    <row r="1167" spans="1:22" s="14" customFormat="1" ht="22.5" customHeight="1" x14ac:dyDescent="0.15">
      <c r="A1167" s="143" t="s">
        <v>30</v>
      </c>
      <c r="B1167" s="143" t="s">
        <v>1060</v>
      </c>
      <c r="C1167" s="144">
        <v>1917</v>
      </c>
      <c r="D1167" s="144"/>
      <c r="E1167" s="143" t="s">
        <v>84</v>
      </c>
      <c r="F1167" s="145">
        <v>1</v>
      </c>
      <c r="G1167" s="145">
        <v>1</v>
      </c>
      <c r="H1167" s="146">
        <v>170.9</v>
      </c>
      <c r="I1167" s="146">
        <v>147.30000000000001</v>
      </c>
      <c r="J1167" s="146">
        <v>59.8</v>
      </c>
      <c r="K1167" s="145">
        <v>6</v>
      </c>
      <c r="L1167" s="146">
        <f>SUM(M1167:Q1169)</f>
        <v>5217059.87</v>
      </c>
      <c r="M1167" s="146">
        <v>0</v>
      </c>
      <c r="N1167" s="146">
        <v>0</v>
      </c>
      <c r="O1167" s="146">
        <v>0</v>
      </c>
      <c r="P1167" s="146">
        <v>5217059.87</v>
      </c>
      <c r="Q1167" s="146">
        <v>0</v>
      </c>
      <c r="R1167" s="81" t="s">
        <v>85</v>
      </c>
      <c r="S1167" s="147">
        <v>3</v>
      </c>
      <c r="T1167" s="146">
        <f>L1167/I1167</f>
        <v>35417.921724372027</v>
      </c>
      <c r="U1167" s="146">
        <f>T1167</f>
        <v>35417.921724372027</v>
      </c>
      <c r="V1167" s="148">
        <v>46387</v>
      </c>
    </row>
    <row r="1168" spans="1:22" s="14" customFormat="1" ht="27.75" customHeight="1" x14ac:dyDescent="0.15">
      <c r="A1168" s="143"/>
      <c r="B1168" s="143"/>
      <c r="C1168" s="144"/>
      <c r="D1168" s="144"/>
      <c r="E1168" s="143"/>
      <c r="F1168" s="145"/>
      <c r="G1168" s="145"/>
      <c r="H1168" s="146"/>
      <c r="I1168" s="146"/>
      <c r="J1168" s="146"/>
      <c r="K1168" s="145"/>
      <c r="L1168" s="146"/>
      <c r="M1168" s="146"/>
      <c r="N1168" s="146"/>
      <c r="O1168" s="146"/>
      <c r="P1168" s="146"/>
      <c r="Q1168" s="146"/>
      <c r="R1168" s="81" t="s">
        <v>248</v>
      </c>
      <c r="S1168" s="147"/>
      <c r="T1168" s="146"/>
      <c r="U1168" s="146"/>
      <c r="V1168" s="148"/>
    </row>
    <row r="1169" spans="1:22" s="14" customFormat="1" ht="35.25" customHeight="1" x14ac:dyDescent="0.15">
      <c r="A1169" s="143"/>
      <c r="B1169" s="143"/>
      <c r="C1169" s="144"/>
      <c r="D1169" s="144"/>
      <c r="E1169" s="143"/>
      <c r="F1169" s="145"/>
      <c r="G1169" s="145"/>
      <c r="H1169" s="146"/>
      <c r="I1169" s="146"/>
      <c r="J1169" s="146"/>
      <c r="K1169" s="145"/>
      <c r="L1169" s="146"/>
      <c r="M1169" s="146"/>
      <c r="N1169" s="146"/>
      <c r="O1169" s="146"/>
      <c r="P1169" s="146"/>
      <c r="Q1169" s="146"/>
      <c r="R1169" s="81" t="s">
        <v>86</v>
      </c>
      <c r="S1169" s="147"/>
      <c r="T1169" s="146"/>
      <c r="U1169" s="146"/>
      <c r="V1169" s="148"/>
    </row>
    <row r="1170" spans="1:22" s="14" customFormat="1" ht="23.25" customHeight="1" x14ac:dyDescent="0.15">
      <c r="A1170" s="143" t="s">
        <v>31</v>
      </c>
      <c r="B1170" s="143" t="s">
        <v>1061</v>
      </c>
      <c r="C1170" s="144">
        <v>1959</v>
      </c>
      <c r="D1170" s="144"/>
      <c r="E1170" s="143" t="s">
        <v>84</v>
      </c>
      <c r="F1170" s="145">
        <v>2</v>
      </c>
      <c r="G1170" s="145">
        <v>1</v>
      </c>
      <c r="H1170" s="146">
        <v>401.2</v>
      </c>
      <c r="I1170" s="146">
        <v>286.89999999999998</v>
      </c>
      <c r="J1170" s="146">
        <v>58.91</v>
      </c>
      <c r="K1170" s="145">
        <v>27</v>
      </c>
      <c r="L1170" s="146">
        <f>SUM(M1170:Q1172)</f>
        <v>6776460.4000000004</v>
      </c>
      <c r="M1170" s="146">
        <v>0</v>
      </c>
      <c r="N1170" s="146">
        <v>0</v>
      </c>
      <c r="O1170" s="146">
        <v>0</v>
      </c>
      <c r="P1170" s="146">
        <v>6776460.4000000004</v>
      </c>
      <c r="Q1170" s="146">
        <v>0</v>
      </c>
      <c r="R1170" s="81" t="s">
        <v>85</v>
      </c>
      <c r="S1170" s="147">
        <v>3</v>
      </c>
      <c r="T1170" s="146">
        <f>L1170/I1170</f>
        <v>23619.590101080517</v>
      </c>
      <c r="U1170" s="146">
        <f>T1170</f>
        <v>23619.590101080517</v>
      </c>
      <c r="V1170" s="148">
        <v>46387</v>
      </c>
    </row>
    <row r="1171" spans="1:22" s="14" customFormat="1" ht="30" customHeight="1" x14ac:dyDescent="0.15">
      <c r="A1171" s="143"/>
      <c r="B1171" s="143"/>
      <c r="C1171" s="144"/>
      <c r="D1171" s="144"/>
      <c r="E1171" s="143"/>
      <c r="F1171" s="145"/>
      <c r="G1171" s="145"/>
      <c r="H1171" s="146"/>
      <c r="I1171" s="146"/>
      <c r="J1171" s="146"/>
      <c r="K1171" s="145"/>
      <c r="L1171" s="146"/>
      <c r="M1171" s="146"/>
      <c r="N1171" s="146"/>
      <c r="O1171" s="146"/>
      <c r="P1171" s="146"/>
      <c r="Q1171" s="146"/>
      <c r="R1171" s="81" t="s">
        <v>248</v>
      </c>
      <c r="S1171" s="147"/>
      <c r="T1171" s="146"/>
      <c r="U1171" s="146"/>
      <c r="V1171" s="148"/>
    </row>
    <row r="1172" spans="1:22" s="14" customFormat="1" ht="34.5" customHeight="1" x14ac:dyDescent="0.15">
      <c r="A1172" s="143"/>
      <c r="B1172" s="143"/>
      <c r="C1172" s="144"/>
      <c r="D1172" s="144"/>
      <c r="E1172" s="143"/>
      <c r="F1172" s="145"/>
      <c r="G1172" s="145"/>
      <c r="H1172" s="146"/>
      <c r="I1172" s="146"/>
      <c r="J1172" s="146"/>
      <c r="K1172" s="145"/>
      <c r="L1172" s="146"/>
      <c r="M1172" s="146"/>
      <c r="N1172" s="146"/>
      <c r="O1172" s="146"/>
      <c r="P1172" s="146"/>
      <c r="Q1172" s="146"/>
      <c r="R1172" s="81" t="s">
        <v>86</v>
      </c>
      <c r="S1172" s="147"/>
      <c r="T1172" s="146"/>
      <c r="U1172" s="146"/>
      <c r="V1172" s="148"/>
    </row>
    <row r="1173" spans="1:22" s="14" customFormat="1" ht="26.25" customHeight="1" x14ac:dyDescent="0.15">
      <c r="A1173" s="143">
        <v>3</v>
      </c>
      <c r="B1173" s="143" t="s">
        <v>277</v>
      </c>
      <c r="C1173" s="144">
        <v>1930</v>
      </c>
      <c r="D1173" s="144"/>
      <c r="E1173" s="143" t="s">
        <v>84</v>
      </c>
      <c r="F1173" s="145">
        <v>2</v>
      </c>
      <c r="G1173" s="145">
        <v>2</v>
      </c>
      <c r="H1173" s="146">
        <v>603.20000000000005</v>
      </c>
      <c r="I1173" s="146">
        <v>404.8</v>
      </c>
      <c r="J1173" s="146">
        <v>268.10000000000002</v>
      </c>
      <c r="K1173" s="145">
        <v>22</v>
      </c>
      <c r="L1173" s="146">
        <f>SUM(M1173:Q1175)</f>
        <v>9181816.0500000007</v>
      </c>
      <c r="M1173" s="146">
        <v>0</v>
      </c>
      <c r="N1173" s="146">
        <v>0</v>
      </c>
      <c r="O1173" s="146">
        <v>0</v>
      </c>
      <c r="P1173" s="146">
        <v>9181816.0500000007</v>
      </c>
      <c r="Q1173" s="149">
        <v>0</v>
      </c>
      <c r="R1173" s="81" t="s">
        <v>682</v>
      </c>
      <c r="S1173" s="147">
        <v>3</v>
      </c>
      <c r="T1173" s="146">
        <f>L1173/I1173</f>
        <v>22682.351902173916</v>
      </c>
      <c r="U1173" s="146">
        <f>T1173</f>
        <v>22682.351902173916</v>
      </c>
      <c r="V1173" s="148">
        <v>46387</v>
      </c>
    </row>
    <row r="1174" spans="1:22" s="14" customFormat="1" ht="37.5" customHeight="1" x14ac:dyDescent="0.15">
      <c r="A1174" s="143"/>
      <c r="B1174" s="143"/>
      <c r="C1174" s="144"/>
      <c r="D1174" s="144"/>
      <c r="E1174" s="143"/>
      <c r="F1174" s="145"/>
      <c r="G1174" s="145"/>
      <c r="H1174" s="146"/>
      <c r="I1174" s="146"/>
      <c r="J1174" s="146"/>
      <c r="K1174" s="145"/>
      <c r="L1174" s="146"/>
      <c r="M1174" s="146"/>
      <c r="N1174" s="146"/>
      <c r="O1174" s="146"/>
      <c r="P1174" s="146"/>
      <c r="Q1174" s="149"/>
      <c r="R1174" s="81" t="s">
        <v>248</v>
      </c>
      <c r="S1174" s="147"/>
      <c r="T1174" s="146"/>
      <c r="U1174" s="146"/>
      <c r="V1174" s="148"/>
    </row>
    <row r="1175" spans="1:22" s="14" customFormat="1" ht="32.25" customHeight="1" x14ac:dyDescent="0.15">
      <c r="A1175" s="143"/>
      <c r="B1175" s="143"/>
      <c r="C1175" s="144"/>
      <c r="D1175" s="144"/>
      <c r="E1175" s="143"/>
      <c r="F1175" s="145"/>
      <c r="G1175" s="145"/>
      <c r="H1175" s="146"/>
      <c r="I1175" s="146"/>
      <c r="J1175" s="146"/>
      <c r="K1175" s="145"/>
      <c r="L1175" s="146"/>
      <c r="M1175" s="146"/>
      <c r="N1175" s="146"/>
      <c r="O1175" s="146"/>
      <c r="P1175" s="146"/>
      <c r="Q1175" s="149"/>
      <c r="R1175" s="81" t="s">
        <v>86</v>
      </c>
      <c r="S1175" s="147"/>
      <c r="T1175" s="146"/>
      <c r="U1175" s="146"/>
      <c r="V1175" s="148"/>
    </row>
    <row r="1176" spans="1:22" s="14" customFormat="1" ht="24" customHeight="1" x14ac:dyDescent="0.15">
      <c r="A1176" s="143">
        <v>4</v>
      </c>
      <c r="B1176" s="143" t="s">
        <v>278</v>
      </c>
      <c r="C1176" s="144">
        <v>1935</v>
      </c>
      <c r="D1176" s="144"/>
      <c r="E1176" s="143" t="s">
        <v>84</v>
      </c>
      <c r="F1176" s="145">
        <v>2</v>
      </c>
      <c r="G1176" s="145">
        <v>2</v>
      </c>
      <c r="H1176" s="146">
        <v>566.5</v>
      </c>
      <c r="I1176" s="146">
        <v>519.6</v>
      </c>
      <c r="J1176" s="146">
        <v>464.3</v>
      </c>
      <c r="K1176" s="145">
        <v>17</v>
      </c>
      <c r="L1176" s="146">
        <f t="shared" ref="L1176" si="110">SUM(M1176:Q1178)</f>
        <v>10078111.109999999</v>
      </c>
      <c r="M1176" s="146">
        <v>0</v>
      </c>
      <c r="N1176" s="146">
        <v>0</v>
      </c>
      <c r="O1176" s="146">
        <v>0</v>
      </c>
      <c r="P1176" s="146">
        <v>10078111.109999999</v>
      </c>
      <c r="Q1176" s="149">
        <v>0</v>
      </c>
      <c r="R1176" s="81" t="s">
        <v>682</v>
      </c>
      <c r="S1176" s="147">
        <v>3</v>
      </c>
      <c r="T1176" s="146">
        <f t="shared" ref="T1176" si="111">L1176/I1176</f>
        <v>19395.902829099305</v>
      </c>
      <c r="U1176" s="146">
        <f t="shared" ref="U1176" si="112">T1176</f>
        <v>19395.902829099305</v>
      </c>
      <c r="V1176" s="148">
        <v>46387</v>
      </c>
    </row>
    <row r="1177" spans="1:22" s="14" customFormat="1" ht="32.25" customHeight="1" x14ac:dyDescent="0.15">
      <c r="A1177" s="143"/>
      <c r="B1177" s="143"/>
      <c r="C1177" s="144"/>
      <c r="D1177" s="144"/>
      <c r="E1177" s="143"/>
      <c r="F1177" s="145"/>
      <c r="G1177" s="145"/>
      <c r="H1177" s="146"/>
      <c r="I1177" s="146"/>
      <c r="J1177" s="146"/>
      <c r="K1177" s="145"/>
      <c r="L1177" s="146"/>
      <c r="M1177" s="146"/>
      <c r="N1177" s="146"/>
      <c r="O1177" s="146"/>
      <c r="P1177" s="146"/>
      <c r="Q1177" s="149"/>
      <c r="R1177" s="81" t="s">
        <v>248</v>
      </c>
      <c r="S1177" s="147"/>
      <c r="T1177" s="146"/>
      <c r="U1177" s="146"/>
      <c r="V1177" s="148"/>
    </row>
    <row r="1178" spans="1:22" s="14" customFormat="1" ht="36" customHeight="1" x14ac:dyDescent="0.15">
      <c r="A1178" s="143"/>
      <c r="B1178" s="143"/>
      <c r="C1178" s="144"/>
      <c r="D1178" s="144"/>
      <c r="E1178" s="143"/>
      <c r="F1178" s="145"/>
      <c r="G1178" s="145"/>
      <c r="H1178" s="146"/>
      <c r="I1178" s="146"/>
      <c r="J1178" s="146"/>
      <c r="K1178" s="145"/>
      <c r="L1178" s="146"/>
      <c r="M1178" s="146"/>
      <c r="N1178" s="146"/>
      <c r="O1178" s="146"/>
      <c r="P1178" s="146"/>
      <c r="Q1178" s="149"/>
      <c r="R1178" s="81" t="s">
        <v>86</v>
      </c>
      <c r="S1178" s="147"/>
      <c r="T1178" s="146"/>
      <c r="U1178" s="146"/>
      <c r="V1178" s="148"/>
    </row>
    <row r="1179" spans="1:22" s="14" customFormat="1" ht="24.75" customHeight="1" x14ac:dyDescent="0.15">
      <c r="A1179" s="143">
        <v>5</v>
      </c>
      <c r="B1179" s="143" t="s">
        <v>279</v>
      </c>
      <c r="C1179" s="144">
        <v>1979</v>
      </c>
      <c r="D1179" s="144"/>
      <c r="E1179" s="143" t="s">
        <v>111</v>
      </c>
      <c r="F1179" s="145">
        <v>2</v>
      </c>
      <c r="G1179" s="145">
        <v>2</v>
      </c>
      <c r="H1179" s="146">
        <v>811.2</v>
      </c>
      <c r="I1179" s="146">
        <v>731.4</v>
      </c>
      <c r="J1179" s="146">
        <v>733.8</v>
      </c>
      <c r="K1179" s="145">
        <v>37</v>
      </c>
      <c r="L1179" s="146">
        <f t="shared" ref="L1179" si="113">SUM(M1179:Q1181)</f>
        <v>6615988.5899999999</v>
      </c>
      <c r="M1179" s="146">
        <v>0</v>
      </c>
      <c r="N1179" s="146">
        <v>0</v>
      </c>
      <c r="O1179" s="146">
        <v>0</v>
      </c>
      <c r="P1179" s="146">
        <v>6615988.5899999999</v>
      </c>
      <c r="Q1179" s="149">
        <v>0</v>
      </c>
      <c r="R1179" s="81" t="s">
        <v>74</v>
      </c>
      <c r="S1179" s="147">
        <v>3</v>
      </c>
      <c r="T1179" s="146">
        <f t="shared" ref="T1179" si="114">L1179/I1179</f>
        <v>9045.6502461033633</v>
      </c>
      <c r="U1179" s="146">
        <f t="shared" ref="U1179" si="115">T1179</f>
        <v>9045.6502461033633</v>
      </c>
      <c r="V1179" s="148">
        <v>46387</v>
      </c>
    </row>
    <row r="1180" spans="1:22" s="14" customFormat="1" ht="36" customHeight="1" x14ac:dyDescent="0.15">
      <c r="A1180" s="143"/>
      <c r="B1180" s="143"/>
      <c r="C1180" s="144"/>
      <c r="D1180" s="144"/>
      <c r="E1180" s="143"/>
      <c r="F1180" s="145"/>
      <c r="G1180" s="145"/>
      <c r="H1180" s="146"/>
      <c r="I1180" s="146"/>
      <c r="J1180" s="146"/>
      <c r="K1180" s="145"/>
      <c r="L1180" s="146"/>
      <c r="M1180" s="146"/>
      <c r="N1180" s="146"/>
      <c r="O1180" s="146"/>
      <c r="P1180" s="146"/>
      <c r="Q1180" s="149"/>
      <c r="R1180" s="81" t="s">
        <v>75</v>
      </c>
      <c r="S1180" s="147"/>
      <c r="T1180" s="146"/>
      <c r="U1180" s="146"/>
      <c r="V1180" s="148"/>
    </row>
    <row r="1181" spans="1:22" s="14" customFormat="1" ht="36" customHeight="1" x14ac:dyDescent="0.15">
      <c r="A1181" s="143"/>
      <c r="B1181" s="143"/>
      <c r="C1181" s="144"/>
      <c r="D1181" s="144"/>
      <c r="E1181" s="143"/>
      <c r="F1181" s="145"/>
      <c r="G1181" s="145"/>
      <c r="H1181" s="146"/>
      <c r="I1181" s="146"/>
      <c r="J1181" s="146"/>
      <c r="K1181" s="145"/>
      <c r="L1181" s="146"/>
      <c r="M1181" s="146"/>
      <c r="N1181" s="146"/>
      <c r="O1181" s="146"/>
      <c r="P1181" s="146"/>
      <c r="Q1181" s="149"/>
      <c r="R1181" s="81" t="s">
        <v>76</v>
      </c>
      <c r="S1181" s="147"/>
      <c r="T1181" s="146"/>
      <c r="U1181" s="146"/>
      <c r="V1181" s="148"/>
    </row>
    <row r="1182" spans="1:22" s="14" customFormat="1" ht="21.75" customHeight="1" x14ac:dyDescent="0.15">
      <c r="A1182" s="143" t="s">
        <v>35</v>
      </c>
      <c r="B1182" s="143" t="s">
        <v>1062</v>
      </c>
      <c r="C1182" s="144">
        <v>1978</v>
      </c>
      <c r="D1182" s="144"/>
      <c r="E1182" s="143" t="s">
        <v>111</v>
      </c>
      <c r="F1182" s="145">
        <v>2</v>
      </c>
      <c r="G1182" s="145">
        <v>2</v>
      </c>
      <c r="H1182" s="146">
        <v>840.1</v>
      </c>
      <c r="I1182" s="146">
        <v>767.3</v>
      </c>
      <c r="J1182" s="146">
        <v>683.2</v>
      </c>
      <c r="K1182" s="145">
        <v>40</v>
      </c>
      <c r="L1182" s="146">
        <f>SUM(M1182:Q1183)</f>
        <v>6943290.9199999999</v>
      </c>
      <c r="M1182" s="146">
        <v>0</v>
      </c>
      <c r="N1182" s="146">
        <v>0</v>
      </c>
      <c r="O1182" s="146">
        <v>0</v>
      </c>
      <c r="P1182" s="146">
        <v>6943290.9199999999</v>
      </c>
      <c r="Q1182" s="146">
        <v>0</v>
      </c>
      <c r="R1182" s="81" t="s">
        <v>74</v>
      </c>
      <c r="S1182" s="147">
        <v>2</v>
      </c>
      <c r="T1182" s="146">
        <f>L1182/I1182</f>
        <v>9048.9911638211925</v>
      </c>
      <c r="U1182" s="146">
        <f>T1182</f>
        <v>9048.9911638211925</v>
      </c>
      <c r="V1182" s="148">
        <v>46387</v>
      </c>
    </row>
    <row r="1183" spans="1:22" s="14" customFormat="1" ht="35.25" customHeight="1" x14ac:dyDescent="0.15">
      <c r="A1183" s="143"/>
      <c r="B1183" s="143"/>
      <c r="C1183" s="144"/>
      <c r="D1183" s="144"/>
      <c r="E1183" s="143"/>
      <c r="F1183" s="145"/>
      <c r="G1183" s="145"/>
      <c r="H1183" s="146"/>
      <c r="I1183" s="146"/>
      <c r="J1183" s="146"/>
      <c r="K1183" s="145"/>
      <c r="L1183" s="146"/>
      <c r="M1183" s="146"/>
      <c r="N1183" s="146"/>
      <c r="O1183" s="146"/>
      <c r="P1183" s="146"/>
      <c r="Q1183" s="146"/>
      <c r="R1183" s="81" t="s">
        <v>76</v>
      </c>
      <c r="S1183" s="147"/>
      <c r="T1183" s="146"/>
      <c r="U1183" s="146"/>
      <c r="V1183" s="148"/>
    </row>
    <row r="1184" spans="1:22" s="16" customFormat="1" ht="33" customHeight="1" x14ac:dyDescent="0.15">
      <c r="A1184" s="151" t="s">
        <v>1063</v>
      </c>
      <c r="B1184" s="151"/>
      <c r="C1184" s="82" t="s">
        <v>80</v>
      </c>
      <c r="D1184" s="82" t="s">
        <v>80</v>
      </c>
      <c r="E1184" s="82" t="s">
        <v>80</v>
      </c>
      <c r="F1184" s="82" t="s">
        <v>80</v>
      </c>
      <c r="G1184" s="82" t="s">
        <v>80</v>
      </c>
      <c r="H1184" s="83">
        <f t="shared" ref="H1184:Q1184" si="116">SUM(H1167:H1183)</f>
        <v>3393.1</v>
      </c>
      <c r="I1184" s="83">
        <f t="shared" si="116"/>
        <v>2857.3</v>
      </c>
      <c r="J1184" s="83">
        <f t="shared" si="116"/>
        <v>2268.1099999999997</v>
      </c>
      <c r="K1184" s="84">
        <f t="shared" si="116"/>
        <v>149</v>
      </c>
      <c r="L1184" s="83">
        <f t="shared" si="116"/>
        <v>44812726.939999998</v>
      </c>
      <c r="M1184" s="83">
        <f t="shared" si="116"/>
        <v>0</v>
      </c>
      <c r="N1184" s="83">
        <f t="shared" si="116"/>
        <v>0</v>
      </c>
      <c r="O1184" s="83">
        <f t="shared" si="116"/>
        <v>0</v>
      </c>
      <c r="P1184" s="83">
        <f t="shared" si="116"/>
        <v>44812726.939999998</v>
      </c>
      <c r="Q1184" s="92">
        <f t="shared" si="116"/>
        <v>0</v>
      </c>
      <c r="R1184" s="82" t="s">
        <v>80</v>
      </c>
      <c r="S1184" s="93">
        <f>SUM(S1167:S1183)</f>
        <v>17</v>
      </c>
      <c r="T1184" s="82" t="s">
        <v>80</v>
      </c>
      <c r="U1184" s="82" t="s">
        <v>80</v>
      </c>
      <c r="V1184" s="82" t="s">
        <v>80</v>
      </c>
    </row>
    <row r="1185" spans="1:22" s="14" customFormat="1" ht="29.25" customHeight="1" x14ac:dyDescent="0.15">
      <c r="A1185" s="150" t="s">
        <v>281</v>
      </c>
      <c r="B1185" s="150"/>
      <c r="C1185" s="150"/>
      <c r="D1185" s="150"/>
      <c r="E1185" s="150"/>
      <c r="F1185" s="150"/>
      <c r="G1185" s="150"/>
      <c r="H1185" s="150"/>
      <c r="I1185" s="150"/>
      <c r="J1185" s="150"/>
      <c r="K1185" s="150"/>
      <c r="L1185" s="150"/>
      <c r="M1185" s="150"/>
      <c r="N1185" s="150"/>
      <c r="O1185" s="150"/>
      <c r="P1185" s="150"/>
      <c r="Q1185" s="150"/>
      <c r="R1185" s="150"/>
      <c r="S1185" s="150"/>
      <c r="T1185" s="150"/>
      <c r="U1185" s="150"/>
      <c r="V1185" s="150"/>
    </row>
    <row r="1186" spans="1:22" s="91" customFormat="1" ht="35.25" customHeight="1" x14ac:dyDescent="0.15">
      <c r="A1186" s="138" t="s">
        <v>30</v>
      </c>
      <c r="B1186" s="138" t="s">
        <v>1473</v>
      </c>
      <c r="C1186" s="139">
        <v>1976</v>
      </c>
      <c r="D1186" s="139"/>
      <c r="E1186" s="138" t="s">
        <v>97</v>
      </c>
      <c r="F1186" s="132">
        <v>3</v>
      </c>
      <c r="G1186" s="132">
        <v>4</v>
      </c>
      <c r="H1186" s="133">
        <v>2422.3000000000002</v>
      </c>
      <c r="I1186" s="133">
        <v>2325.5</v>
      </c>
      <c r="J1186" s="133">
        <v>1355.14</v>
      </c>
      <c r="K1186" s="132">
        <v>101</v>
      </c>
      <c r="L1186" s="133">
        <v>26091756.25</v>
      </c>
      <c r="M1186" s="133">
        <v>0</v>
      </c>
      <c r="N1186" s="133">
        <v>0</v>
      </c>
      <c r="O1186" s="133">
        <v>0</v>
      </c>
      <c r="P1186" s="133">
        <v>26091756.25</v>
      </c>
      <c r="Q1186" s="133">
        <v>0</v>
      </c>
      <c r="R1186" s="66" t="s">
        <v>62</v>
      </c>
      <c r="S1186" s="134">
        <v>14</v>
      </c>
      <c r="T1186" s="133">
        <v>11219.85</v>
      </c>
      <c r="U1186" s="133">
        <v>11219.85</v>
      </c>
      <c r="V1186" s="136">
        <v>46387</v>
      </c>
    </row>
    <row r="1187" spans="1:22" s="91" customFormat="1" ht="43.5" customHeight="1" x14ac:dyDescent="0.15">
      <c r="A1187" s="138"/>
      <c r="B1187" s="138"/>
      <c r="C1187" s="139"/>
      <c r="D1187" s="139"/>
      <c r="E1187" s="138"/>
      <c r="F1187" s="132"/>
      <c r="G1187" s="132"/>
      <c r="H1187" s="133"/>
      <c r="I1187" s="133"/>
      <c r="J1187" s="133"/>
      <c r="K1187" s="132"/>
      <c r="L1187" s="133"/>
      <c r="M1187" s="133"/>
      <c r="N1187" s="133"/>
      <c r="O1187" s="133"/>
      <c r="P1187" s="133"/>
      <c r="Q1187" s="133"/>
      <c r="R1187" s="66" t="s">
        <v>64</v>
      </c>
      <c r="S1187" s="135"/>
      <c r="T1187" s="133"/>
      <c r="U1187" s="133"/>
      <c r="V1187" s="136"/>
    </row>
    <row r="1188" spans="1:22" s="91" customFormat="1" ht="35.25" customHeight="1" x14ac:dyDescent="0.15">
      <c r="A1188" s="138"/>
      <c r="B1188" s="138"/>
      <c r="C1188" s="139"/>
      <c r="D1188" s="139"/>
      <c r="E1188" s="138"/>
      <c r="F1188" s="132"/>
      <c r="G1188" s="132"/>
      <c r="H1188" s="133"/>
      <c r="I1188" s="133"/>
      <c r="J1188" s="133"/>
      <c r="K1188" s="132"/>
      <c r="L1188" s="133"/>
      <c r="M1188" s="133"/>
      <c r="N1188" s="133"/>
      <c r="O1188" s="133"/>
      <c r="P1188" s="133"/>
      <c r="Q1188" s="133"/>
      <c r="R1188" s="66" t="s">
        <v>65</v>
      </c>
      <c r="S1188" s="135"/>
      <c r="T1188" s="133"/>
      <c r="U1188" s="133"/>
      <c r="V1188" s="136"/>
    </row>
    <row r="1189" spans="1:22" s="91" customFormat="1" ht="48.75" customHeight="1" x14ac:dyDescent="0.15">
      <c r="A1189" s="138"/>
      <c r="B1189" s="138"/>
      <c r="C1189" s="139"/>
      <c r="D1189" s="139"/>
      <c r="E1189" s="138"/>
      <c r="F1189" s="132"/>
      <c r="G1189" s="132"/>
      <c r="H1189" s="133"/>
      <c r="I1189" s="133"/>
      <c r="J1189" s="133"/>
      <c r="K1189" s="132"/>
      <c r="L1189" s="133"/>
      <c r="M1189" s="133"/>
      <c r="N1189" s="133"/>
      <c r="O1189" s="133"/>
      <c r="P1189" s="133"/>
      <c r="Q1189" s="133"/>
      <c r="R1189" s="66" t="s">
        <v>67</v>
      </c>
      <c r="S1189" s="135"/>
      <c r="T1189" s="133"/>
      <c r="U1189" s="133"/>
      <c r="V1189" s="136"/>
    </row>
    <row r="1190" spans="1:22" s="91" customFormat="1" ht="33.75" customHeight="1" x14ac:dyDescent="0.15">
      <c r="A1190" s="138"/>
      <c r="B1190" s="138"/>
      <c r="C1190" s="139"/>
      <c r="D1190" s="139"/>
      <c r="E1190" s="138"/>
      <c r="F1190" s="132"/>
      <c r="G1190" s="132"/>
      <c r="H1190" s="133"/>
      <c r="I1190" s="133"/>
      <c r="J1190" s="133"/>
      <c r="K1190" s="132"/>
      <c r="L1190" s="133"/>
      <c r="M1190" s="133"/>
      <c r="N1190" s="133"/>
      <c r="O1190" s="133"/>
      <c r="P1190" s="133"/>
      <c r="Q1190" s="133"/>
      <c r="R1190" s="66" t="s">
        <v>68</v>
      </c>
      <c r="S1190" s="135"/>
      <c r="T1190" s="133"/>
      <c r="U1190" s="133"/>
      <c r="V1190" s="136"/>
    </row>
    <row r="1191" spans="1:22" s="91" customFormat="1" ht="43.5" customHeight="1" x14ac:dyDescent="0.15">
      <c r="A1191" s="138"/>
      <c r="B1191" s="138"/>
      <c r="C1191" s="139"/>
      <c r="D1191" s="139"/>
      <c r="E1191" s="138"/>
      <c r="F1191" s="132"/>
      <c r="G1191" s="132"/>
      <c r="H1191" s="133"/>
      <c r="I1191" s="133"/>
      <c r="J1191" s="133"/>
      <c r="K1191" s="132"/>
      <c r="L1191" s="133"/>
      <c r="M1191" s="133"/>
      <c r="N1191" s="133"/>
      <c r="O1191" s="133"/>
      <c r="P1191" s="133"/>
      <c r="Q1191" s="133"/>
      <c r="R1191" s="66" t="s">
        <v>70</v>
      </c>
      <c r="S1191" s="135"/>
      <c r="T1191" s="133"/>
      <c r="U1191" s="133"/>
      <c r="V1191" s="136"/>
    </row>
    <row r="1192" spans="1:22" s="91" customFormat="1" ht="33.75" customHeight="1" x14ac:dyDescent="0.15">
      <c r="A1192" s="138"/>
      <c r="B1192" s="138"/>
      <c r="C1192" s="139"/>
      <c r="D1192" s="139"/>
      <c r="E1192" s="138"/>
      <c r="F1192" s="132"/>
      <c r="G1192" s="132"/>
      <c r="H1192" s="133"/>
      <c r="I1192" s="133"/>
      <c r="J1192" s="133"/>
      <c r="K1192" s="132"/>
      <c r="L1192" s="133"/>
      <c r="M1192" s="133"/>
      <c r="N1192" s="133"/>
      <c r="O1192" s="133"/>
      <c r="P1192" s="133"/>
      <c r="Q1192" s="133"/>
      <c r="R1192" s="66" t="s">
        <v>71</v>
      </c>
      <c r="S1192" s="135"/>
      <c r="T1192" s="133"/>
      <c r="U1192" s="133"/>
      <c r="V1192" s="136"/>
    </row>
    <row r="1193" spans="1:22" s="91" customFormat="1" ht="48.75" customHeight="1" x14ac:dyDescent="0.15">
      <c r="A1193" s="138"/>
      <c r="B1193" s="138"/>
      <c r="C1193" s="139"/>
      <c r="D1193" s="139"/>
      <c r="E1193" s="138"/>
      <c r="F1193" s="132"/>
      <c r="G1193" s="132"/>
      <c r="H1193" s="133"/>
      <c r="I1193" s="133"/>
      <c r="J1193" s="133"/>
      <c r="K1193" s="132"/>
      <c r="L1193" s="133"/>
      <c r="M1193" s="133"/>
      <c r="N1193" s="133"/>
      <c r="O1193" s="133"/>
      <c r="P1193" s="133"/>
      <c r="Q1193" s="133"/>
      <c r="R1193" s="66" t="s">
        <v>73</v>
      </c>
      <c r="S1193" s="135"/>
      <c r="T1193" s="133"/>
      <c r="U1193" s="133"/>
      <c r="V1193" s="136"/>
    </row>
    <row r="1194" spans="1:22" s="91" customFormat="1" ht="36" customHeight="1" x14ac:dyDescent="0.15">
      <c r="A1194" s="138"/>
      <c r="B1194" s="138"/>
      <c r="C1194" s="139"/>
      <c r="D1194" s="139"/>
      <c r="E1194" s="138"/>
      <c r="F1194" s="132"/>
      <c r="G1194" s="132"/>
      <c r="H1194" s="133"/>
      <c r="I1194" s="133"/>
      <c r="J1194" s="133"/>
      <c r="K1194" s="132"/>
      <c r="L1194" s="133"/>
      <c r="M1194" s="133"/>
      <c r="N1194" s="133"/>
      <c r="O1194" s="133"/>
      <c r="P1194" s="133"/>
      <c r="Q1194" s="133"/>
      <c r="R1194" s="66" t="s">
        <v>102</v>
      </c>
      <c r="S1194" s="135"/>
      <c r="T1194" s="133"/>
      <c r="U1194" s="133"/>
      <c r="V1194" s="136"/>
    </row>
    <row r="1195" spans="1:22" s="91" customFormat="1" ht="48.75" customHeight="1" x14ac:dyDescent="0.15">
      <c r="A1195" s="138"/>
      <c r="B1195" s="138"/>
      <c r="C1195" s="139"/>
      <c r="D1195" s="139"/>
      <c r="E1195" s="138"/>
      <c r="F1195" s="132"/>
      <c r="G1195" s="132"/>
      <c r="H1195" s="133"/>
      <c r="I1195" s="133"/>
      <c r="J1195" s="133"/>
      <c r="K1195" s="132"/>
      <c r="L1195" s="133"/>
      <c r="M1195" s="133"/>
      <c r="N1195" s="133"/>
      <c r="O1195" s="133"/>
      <c r="P1195" s="133"/>
      <c r="Q1195" s="133"/>
      <c r="R1195" s="66" t="s">
        <v>103</v>
      </c>
      <c r="S1195" s="135"/>
      <c r="T1195" s="133"/>
      <c r="U1195" s="133"/>
      <c r="V1195" s="136"/>
    </row>
    <row r="1196" spans="1:22" s="91" customFormat="1" ht="48.75" customHeight="1" x14ac:dyDescent="0.15">
      <c r="A1196" s="138"/>
      <c r="B1196" s="138"/>
      <c r="C1196" s="139"/>
      <c r="D1196" s="139"/>
      <c r="E1196" s="138"/>
      <c r="F1196" s="132"/>
      <c r="G1196" s="132"/>
      <c r="H1196" s="133"/>
      <c r="I1196" s="133"/>
      <c r="J1196" s="133"/>
      <c r="K1196" s="132"/>
      <c r="L1196" s="133"/>
      <c r="M1196" s="133"/>
      <c r="N1196" s="133"/>
      <c r="O1196" s="133"/>
      <c r="P1196" s="133"/>
      <c r="Q1196" s="133"/>
      <c r="R1196" s="66" t="s">
        <v>104</v>
      </c>
      <c r="S1196" s="135"/>
      <c r="T1196" s="133"/>
      <c r="U1196" s="133"/>
      <c r="V1196" s="136"/>
    </row>
    <row r="1197" spans="1:22" s="91" customFormat="1" ht="24.75" customHeight="1" x14ac:dyDescent="0.15">
      <c r="A1197" s="138"/>
      <c r="B1197" s="138"/>
      <c r="C1197" s="139"/>
      <c r="D1197" s="139"/>
      <c r="E1197" s="138"/>
      <c r="F1197" s="132"/>
      <c r="G1197" s="132"/>
      <c r="H1197" s="133"/>
      <c r="I1197" s="133"/>
      <c r="J1197" s="133"/>
      <c r="K1197" s="132"/>
      <c r="L1197" s="133"/>
      <c r="M1197" s="133"/>
      <c r="N1197" s="133"/>
      <c r="O1197" s="133"/>
      <c r="P1197" s="133"/>
      <c r="Q1197" s="133"/>
      <c r="R1197" s="66" t="s">
        <v>74</v>
      </c>
      <c r="S1197" s="135"/>
      <c r="T1197" s="133"/>
      <c r="U1197" s="133"/>
      <c r="V1197" s="136"/>
    </row>
    <row r="1198" spans="1:22" s="91" customFormat="1" ht="36" customHeight="1" x14ac:dyDescent="0.15">
      <c r="A1198" s="138"/>
      <c r="B1198" s="138"/>
      <c r="C1198" s="139"/>
      <c r="D1198" s="139"/>
      <c r="E1198" s="138"/>
      <c r="F1198" s="132"/>
      <c r="G1198" s="132"/>
      <c r="H1198" s="133"/>
      <c r="I1198" s="133"/>
      <c r="J1198" s="133"/>
      <c r="K1198" s="132"/>
      <c r="L1198" s="133"/>
      <c r="M1198" s="133"/>
      <c r="N1198" s="133"/>
      <c r="O1198" s="133"/>
      <c r="P1198" s="133"/>
      <c r="Q1198" s="133"/>
      <c r="R1198" s="66" t="s">
        <v>75</v>
      </c>
      <c r="S1198" s="135"/>
      <c r="T1198" s="133"/>
      <c r="U1198" s="133"/>
      <c r="V1198" s="136"/>
    </row>
    <row r="1199" spans="1:22" s="91" customFormat="1" ht="30" customHeight="1" x14ac:dyDescent="0.15">
      <c r="A1199" s="138"/>
      <c r="B1199" s="138"/>
      <c r="C1199" s="139"/>
      <c r="D1199" s="139"/>
      <c r="E1199" s="138"/>
      <c r="F1199" s="132"/>
      <c r="G1199" s="132"/>
      <c r="H1199" s="133"/>
      <c r="I1199" s="133"/>
      <c r="J1199" s="133"/>
      <c r="K1199" s="132"/>
      <c r="L1199" s="133"/>
      <c r="M1199" s="133"/>
      <c r="N1199" s="133"/>
      <c r="O1199" s="133"/>
      <c r="P1199" s="133"/>
      <c r="Q1199" s="133"/>
      <c r="R1199" s="66" t="s">
        <v>76</v>
      </c>
      <c r="S1199" s="135"/>
      <c r="T1199" s="133"/>
      <c r="U1199" s="133"/>
      <c r="V1199" s="136"/>
    </row>
    <row r="1200" spans="1:22" s="14" customFormat="1" ht="27.75" customHeight="1" x14ac:dyDescent="0.15">
      <c r="A1200" s="143">
        <v>2</v>
      </c>
      <c r="B1200" s="143" t="s">
        <v>282</v>
      </c>
      <c r="C1200" s="144">
        <v>1965</v>
      </c>
      <c r="D1200" s="144"/>
      <c r="E1200" s="143" t="s">
        <v>84</v>
      </c>
      <c r="F1200" s="145">
        <v>2</v>
      </c>
      <c r="G1200" s="145">
        <v>3</v>
      </c>
      <c r="H1200" s="146">
        <v>573.29999999999995</v>
      </c>
      <c r="I1200" s="146">
        <v>513.9</v>
      </c>
      <c r="J1200" s="146">
        <v>482.5</v>
      </c>
      <c r="K1200" s="145">
        <v>23</v>
      </c>
      <c r="L1200" s="146">
        <f>SUM(M1200:Q1202)</f>
        <v>7965238.54</v>
      </c>
      <c r="M1200" s="146">
        <v>0</v>
      </c>
      <c r="N1200" s="146">
        <v>0</v>
      </c>
      <c r="O1200" s="146">
        <v>0</v>
      </c>
      <c r="P1200" s="146">
        <v>7965238.54</v>
      </c>
      <c r="Q1200" s="149">
        <v>0</v>
      </c>
      <c r="R1200" s="81" t="s">
        <v>682</v>
      </c>
      <c r="S1200" s="147">
        <v>3</v>
      </c>
      <c r="T1200" s="146">
        <f>L1200/I1200</f>
        <v>15499.588519167153</v>
      </c>
      <c r="U1200" s="146">
        <f>T1200</f>
        <v>15499.588519167153</v>
      </c>
      <c r="V1200" s="148">
        <v>46387</v>
      </c>
    </row>
    <row r="1201" spans="1:22" s="14" customFormat="1" ht="33.75" customHeight="1" x14ac:dyDescent="0.15">
      <c r="A1201" s="143"/>
      <c r="B1201" s="143"/>
      <c r="C1201" s="144"/>
      <c r="D1201" s="144"/>
      <c r="E1201" s="143"/>
      <c r="F1201" s="145"/>
      <c r="G1201" s="145"/>
      <c r="H1201" s="146"/>
      <c r="I1201" s="146"/>
      <c r="J1201" s="146"/>
      <c r="K1201" s="145"/>
      <c r="L1201" s="146"/>
      <c r="M1201" s="146"/>
      <c r="N1201" s="146"/>
      <c r="O1201" s="146"/>
      <c r="P1201" s="146"/>
      <c r="Q1201" s="149"/>
      <c r="R1201" s="81" t="s">
        <v>248</v>
      </c>
      <c r="S1201" s="147"/>
      <c r="T1201" s="146"/>
      <c r="U1201" s="146"/>
      <c r="V1201" s="148"/>
    </row>
    <row r="1202" spans="1:22" s="14" customFormat="1" ht="34.5" customHeight="1" x14ac:dyDescent="0.15">
      <c r="A1202" s="143"/>
      <c r="B1202" s="143"/>
      <c r="C1202" s="144"/>
      <c r="D1202" s="144"/>
      <c r="E1202" s="143"/>
      <c r="F1202" s="145"/>
      <c r="G1202" s="145"/>
      <c r="H1202" s="146"/>
      <c r="I1202" s="146"/>
      <c r="J1202" s="146"/>
      <c r="K1202" s="145"/>
      <c r="L1202" s="146"/>
      <c r="M1202" s="146"/>
      <c r="N1202" s="146"/>
      <c r="O1202" s="146"/>
      <c r="P1202" s="146"/>
      <c r="Q1202" s="149"/>
      <c r="R1202" s="81" t="s">
        <v>86</v>
      </c>
      <c r="S1202" s="147"/>
      <c r="T1202" s="146"/>
      <c r="U1202" s="146"/>
      <c r="V1202" s="148"/>
    </row>
    <row r="1203" spans="1:22" s="14" customFormat="1" ht="24.75" customHeight="1" x14ac:dyDescent="0.15">
      <c r="A1203" s="143">
        <v>3</v>
      </c>
      <c r="B1203" s="143" t="s">
        <v>283</v>
      </c>
      <c r="C1203" s="144">
        <v>1961</v>
      </c>
      <c r="D1203" s="144"/>
      <c r="E1203" s="143" t="s">
        <v>84</v>
      </c>
      <c r="F1203" s="145">
        <v>2</v>
      </c>
      <c r="G1203" s="145">
        <v>1</v>
      </c>
      <c r="H1203" s="146">
        <v>528.4</v>
      </c>
      <c r="I1203" s="146">
        <v>481.2</v>
      </c>
      <c r="J1203" s="146">
        <v>284.8</v>
      </c>
      <c r="K1203" s="145">
        <v>22</v>
      </c>
      <c r="L1203" s="146">
        <f t="shared" ref="L1203" si="117">SUM(M1203:Q1206)</f>
        <v>7393677.7000000002</v>
      </c>
      <c r="M1203" s="146">
        <v>0</v>
      </c>
      <c r="N1203" s="146">
        <v>0</v>
      </c>
      <c r="O1203" s="146">
        <v>0</v>
      </c>
      <c r="P1203" s="146">
        <v>7393677.7000000002</v>
      </c>
      <c r="Q1203" s="149">
        <v>0</v>
      </c>
      <c r="R1203" s="81" t="s">
        <v>85</v>
      </c>
      <c r="S1203" s="147">
        <v>4</v>
      </c>
      <c r="T1203" s="146">
        <f t="shared" ref="T1203" si="118">L1203/I1203</f>
        <v>15365.082502078139</v>
      </c>
      <c r="U1203" s="146">
        <f t="shared" ref="U1203" si="119">T1203</f>
        <v>15365.082502078139</v>
      </c>
      <c r="V1203" s="148">
        <v>46387</v>
      </c>
    </row>
    <row r="1204" spans="1:22" s="14" customFormat="1" ht="30.75" customHeight="1" x14ac:dyDescent="0.15">
      <c r="A1204" s="143"/>
      <c r="B1204" s="143"/>
      <c r="C1204" s="144"/>
      <c r="D1204" s="144"/>
      <c r="E1204" s="143"/>
      <c r="F1204" s="145"/>
      <c r="G1204" s="145"/>
      <c r="H1204" s="146"/>
      <c r="I1204" s="146"/>
      <c r="J1204" s="146"/>
      <c r="K1204" s="145"/>
      <c r="L1204" s="146"/>
      <c r="M1204" s="146"/>
      <c r="N1204" s="146"/>
      <c r="O1204" s="146"/>
      <c r="P1204" s="146"/>
      <c r="Q1204" s="149"/>
      <c r="R1204" s="81" t="s">
        <v>248</v>
      </c>
      <c r="S1204" s="147"/>
      <c r="T1204" s="146"/>
      <c r="U1204" s="146"/>
      <c r="V1204" s="148"/>
    </row>
    <row r="1205" spans="1:22" s="14" customFormat="1" ht="33.75" customHeight="1" x14ac:dyDescent="0.15">
      <c r="A1205" s="143"/>
      <c r="B1205" s="143"/>
      <c r="C1205" s="144"/>
      <c r="D1205" s="144"/>
      <c r="E1205" s="143"/>
      <c r="F1205" s="145"/>
      <c r="G1205" s="145"/>
      <c r="H1205" s="146"/>
      <c r="I1205" s="146"/>
      <c r="J1205" s="146"/>
      <c r="K1205" s="145"/>
      <c r="L1205" s="146"/>
      <c r="M1205" s="146"/>
      <c r="N1205" s="146"/>
      <c r="O1205" s="146"/>
      <c r="P1205" s="146"/>
      <c r="Q1205" s="149"/>
      <c r="R1205" s="81" t="s">
        <v>86</v>
      </c>
      <c r="S1205" s="147"/>
      <c r="T1205" s="146"/>
      <c r="U1205" s="146"/>
      <c r="V1205" s="148"/>
    </row>
    <row r="1206" spans="1:22" s="14" customFormat="1" ht="47.25" customHeight="1" x14ac:dyDescent="0.15">
      <c r="A1206" s="143"/>
      <c r="B1206" s="143"/>
      <c r="C1206" s="144"/>
      <c r="D1206" s="144"/>
      <c r="E1206" s="143"/>
      <c r="F1206" s="145"/>
      <c r="G1206" s="145"/>
      <c r="H1206" s="146"/>
      <c r="I1206" s="146"/>
      <c r="J1206" s="146"/>
      <c r="K1206" s="145"/>
      <c r="L1206" s="146"/>
      <c r="M1206" s="146"/>
      <c r="N1206" s="146"/>
      <c r="O1206" s="146"/>
      <c r="P1206" s="146"/>
      <c r="Q1206" s="149"/>
      <c r="R1206" s="81" t="s">
        <v>87</v>
      </c>
      <c r="S1206" s="147"/>
      <c r="T1206" s="146"/>
      <c r="U1206" s="146"/>
      <c r="V1206" s="148"/>
    </row>
    <row r="1207" spans="1:22" s="14" customFormat="1" ht="23.25" customHeight="1" x14ac:dyDescent="0.15">
      <c r="A1207" s="143">
        <v>4</v>
      </c>
      <c r="B1207" s="143" t="s">
        <v>284</v>
      </c>
      <c r="C1207" s="144">
        <v>1974</v>
      </c>
      <c r="D1207" s="144"/>
      <c r="E1207" s="143" t="s">
        <v>84</v>
      </c>
      <c r="F1207" s="145">
        <v>2</v>
      </c>
      <c r="G1207" s="145">
        <v>3</v>
      </c>
      <c r="H1207" s="146">
        <v>581.4</v>
      </c>
      <c r="I1207" s="146">
        <v>519.6</v>
      </c>
      <c r="J1207" s="146">
        <v>258.60000000000002</v>
      </c>
      <c r="K1207" s="145">
        <v>33</v>
      </c>
      <c r="L1207" s="146">
        <f t="shared" ref="L1207" si="120">SUM(M1207:Q1209)</f>
        <v>8051367.8600000003</v>
      </c>
      <c r="M1207" s="146">
        <v>0</v>
      </c>
      <c r="N1207" s="146">
        <v>0</v>
      </c>
      <c r="O1207" s="146">
        <v>0</v>
      </c>
      <c r="P1207" s="146">
        <v>8051367.8600000003</v>
      </c>
      <c r="Q1207" s="149">
        <v>0</v>
      </c>
      <c r="R1207" s="81" t="s">
        <v>85</v>
      </c>
      <c r="S1207" s="147">
        <v>3</v>
      </c>
      <c r="T1207" s="146">
        <f t="shared" ref="T1207" si="121">L1207/I1207</f>
        <v>15495.319207082372</v>
      </c>
      <c r="U1207" s="146">
        <f t="shared" ref="U1207" si="122">T1207</f>
        <v>15495.319207082372</v>
      </c>
      <c r="V1207" s="148">
        <v>46387</v>
      </c>
    </row>
    <row r="1208" spans="1:22" s="14" customFormat="1" ht="33" customHeight="1" x14ac:dyDescent="0.15">
      <c r="A1208" s="143"/>
      <c r="B1208" s="143"/>
      <c r="C1208" s="144"/>
      <c r="D1208" s="144"/>
      <c r="E1208" s="143"/>
      <c r="F1208" s="145"/>
      <c r="G1208" s="145"/>
      <c r="H1208" s="146"/>
      <c r="I1208" s="146"/>
      <c r="J1208" s="146"/>
      <c r="K1208" s="145"/>
      <c r="L1208" s="146"/>
      <c r="M1208" s="146"/>
      <c r="N1208" s="146"/>
      <c r="O1208" s="146"/>
      <c r="P1208" s="146"/>
      <c r="Q1208" s="149"/>
      <c r="R1208" s="81" t="s">
        <v>248</v>
      </c>
      <c r="S1208" s="147"/>
      <c r="T1208" s="146"/>
      <c r="U1208" s="146"/>
      <c r="V1208" s="148"/>
    </row>
    <row r="1209" spans="1:22" s="14" customFormat="1" ht="37.5" customHeight="1" x14ac:dyDescent="0.15">
      <c r="A1209" s="143"/>
      <c r="B1209" s="143"/>
      <c r="C1209" s="144"/>
      <c r="D1209" s="144"/>
      <c r="E1209" s="143"/>
      <c r="F1209" s="145"/>
      <c r="G1209" s="145"/>
      <c r="H1209" s="146"/>
      <c r="I1209" s="146"/>
      <c r="J1209" s="146"/>
      <c r="K1209" s="145"/>
      <c r="L1209" s="146"/>
      <c r="M1209" s="146"/>
      <c r="N1209" s="146"/>
      <c r="O1209" s="146"/>
      <c r="P1209" s="146"/>
      <c r="Q1209" s="149"/>
      <c r="R1209" s="81" t="s">
        <v>86</v>
      </c>
      <c r="S1209" s="147"/>
      <c r="T1209" s="146"/>
      <c r="U1209" s="146"/>
      <c r="V1209" s="148"/>
    </row>
    <row r="1210" spans="1:22" s="14" customFormat="1" ht="36" customHeight="1" x14ac:dyDescent="0.15">
      <c r="A1210" s="143">
        <v>5</v>
      </c>
      <c r="B1210" s="143" t="s">
        <v>285</v>
      </c>
      <c r="C1210" s="144">
        <v>1979</v>
      </c>
      <c r="D1210" s="144"/>
      <c r="E1210" s="143" t="s">
        <v>84</v>
      </c>
      <c r="F1210" s="145">
        <v>2</v>
      </c>
      <c r="G1210" s="145">
        <v>1</v>
      </c>
      <c r="H1210" s="146">
        <v>359.6</v>
      </c>
      <c r="I1210" s="146">
        <v>334.3</v>
      </c>
      <c r="J1210" s="146">
        <v>333.3</v>
      </c>
      <c r="K1210" s="145">
        <v>14</v>
      </c>
      <c r="L1210" s="146">
        <f t="shared" ref="L1210" si="123">SUM(M1210:Q1213)</f>
        <v>5127832.53</v>
      </c>
      <c r="M1210" s="146">
        <v>0</v>
      </c>
      <c r="N1210" s="146">
        <v>0</v>
      </c>
      <c r="O1210" s="146">
        <v>0</v>
      </c>
      <c r="P1210" s="146">
        <v>5127832.53</v>
      </c>
      <c r="Q1210" s="149">
        <v>0</v>
      </c>
      <c r="R1210" s="81" t="s">
        <v>85</v>
      </c>
      <c r="S1210" s="147">
        <v>4</v>
      </c>
      <c r="T1210" s="146">
        <f t="shared" ref="T1210" si="124">L1210/I1210</f>
        <v>15339.014448100508</v>
      </c>
      <c r="U1210" s="146">
        <f t="shared" ref="U1210" si="125">T1210</f>
        <v>15339.014448100508</v>
      </c>
      <c r="V1210" s="148">
        <v>46387</v>
      </c>
    </row>
    <row r="1211" spans="1:22" s="14" customFormat="1" ht="36" customHeight="1" x14ac:dyDescent="0.15">
      <c r="A1211" s="143"/>
      <c r="B1211" s="143"/>
      <c r="C1211" s="144"/>
      <c r="D1211" s="144"/>
      <c r="E1211" s="143"/>
      <c r="F1211" s="145"/>
      <c r="G1211" s="145"/>
      <c r="H1211" s="146"/>
      <c r="I1211" s="146"/>
      <c r="J1211" s="146"/>
      <c r="K1211" s="145"/>
      <c r="L1211" s="146"/>
      <c r="M1211" s="146"/>
      <c r="N1211" s="146"/>
      <c r="O1211" s="146"/>
      <c r="P1211" s="146"/>
      <c r="Q1211" s="149"/>
      <c r="R1211" s="81" t="s">
        <v>248</v>
      </c>
      <c r="S1211" s="147"/>
      <c r="T1211" s="146"/>
      <c r="U1211" s="146"/>
      <c r="V1211" s="148"/>
    </row>
    <row r="1212" spans="1:22" s="14" customFormat="1" ht="36" customHeight="1" x14ac:dyDescent="0.15">
      <c r="A1212" s="143"/>
      <c r="B1212" s="143"/>
      <c r="C1212" s="144"/>
      <c r="D1212" s="144"/>
      <c r="E1212" s="143"/>
      <c r="F1212" s="145"/>
      <c r="G1212" s="145"/>
      <c r="H1212" s="146"/>
      <c r="I1212" s="146"/>
      <c r="J1212" s="146"/>
      <c r="K1212" s="145"/>
      <c r="L1212" s="146"/>
      <c r="M1212" s="146"/>
      <c r="N1212" s="146"/>
      <c r="O1212" s="146"/>
      <c r="P1212" s="146"/>
      <c r="Q1212" s="149"/>
      <c r="R1212" s="81" t="s">
        <v>86</v>
      </c>
      <c r="S1212" s="147"/>
      <c r="T1212" s="146"/>
      <c r="U1212" s="146"/>
      <c r="V1212" s="148"/>
    </row>
    <row r="1213" spans="1:22" s="14" customFormat="1" ht="54.75" customHeight="1" x14ac:dyDescent="0.15">
      <c r="A1213" s="143"/>
      <c r="B1213" s="143"/>
      <c r="C1213" s="144"/>
      <c r="D1213" s="144"/>
      <c r="E1213" s="143"/>
      <c r="F1213" s="145"/>
      <c r="G1213" s="145"/>
      <c r="H1213" s="146"/>
      <c r="I1213" s="146"/>
      <c r="J1213" s="146"/>
      <c r="K1213" s="145"/>
      <c r="L1213" s="146"/>
      <c r="M1213" s="146"/>
      <c r="N1213" s="146"/>
      <c r="O1213" s="146"/>
      <c r="P1213" s="146"/>
      <c r="Q1213" s="149"/>
      <c r="R1213" s="81" t="s">
        <v>87</v>
      </c>
      <c r="S1213" s="147"/>
      <c r="T1213" s="146"/>
      <c r="U1213" s="146"/>
      <c r="V1213" s="148"/>
    </row>
    <row r="1214" spans="1:22" s="14" customFormat="1" ht="33.75" customHeight="1" x14ac:dyDescent="0.15">
      <c r="A1214" s="143">
        <v>6</v>
      </c>
      <c r="B1214" s="143" t="s">
        <v>286</v>
      </c>
      <c r="C1214" s="144">
        <v>1982</v>
      </c>
      <c r="D1214" s="144"/>
      <c r="E1214" s="143" t="s">
        <v>111</v>
      </c>
      <c r="F1214" s="145">
        <v>3</v>
      </c>
      <c r="G1214" s="145">
        <v>3</v>
      </c>
      <c r="H1214" s="146">
        <v>1570.5</v>
      </c>
      <c r="I1214" s="146">
        <v>1481.6</v>
      </c>
      <c r="J1214" s="146">
        <v>630.62</v>
      </c>
      <c r="K1214" s="145">
        <v>86</v>
      </c>
      <c r="L1214" s="146">
        <f>SUM(M1214:Q1215)</f>
        <v>1597650.4</v>
      </c>
      <c r="M1214" s="146">
        <v>0</v>
      </c>
      <c r="N1214" s="146">
        <v>0</v>
      </c>
      <c r="O1214" s="146">
        <v>0</v>
      </c>
      <c r="P1214" s="146">
        <v>1597650.4</v>
      </c>
      <c r="Q1214" s="146">
        <v>0</v>
      </c>
      <c r="R1214" s="81" t="s">
        <v>102</v>
      </c>
      <c r="S1214" s="147">
        <v>2</v>
      </c>
      <c r="T1214" s="146">
        <f t="shared" ref="T1214" si="126">L1214/I1214</f>
        <v>1078.3277537796976</v>
      </c>
      <c r="U1214" s="146">
        <f t="shared" ref="U1214" si="127">T1214</f>
        <v>1078.3277537796976</v>
      </c>
      <c r="V1214" s="148">
        <v>46387</v>
      </c>
    </row>
    <row r="1215" spans="1:22" s="14" customFormat="1" ht="51" customHeight="1" x14ac:dyDescent="0.15">
      <c r="A1215" s="143"/>
      <c r="B1215" s="143"/>
      <c r="C1215" s="144"/>
      <c r="D1215" s="144"/>
      <c r="E1215" s="143"/>
      <c r="F1215" s="145"/>
      <c r="G1215" s="145"/>
      <c r="H1215" s="146"/>
      <c r="I1215" s="146"/>
      <c r="J1215" s="146"/>
      <c r="K1215" s="145"/>
      <c r="L1215" s="146"/>
      <c r="M1215" s="146"/>
      <c r="N1215" s="146"/>
      <c r="O1215" s="146"/>
      <c r="P1215" s="146"/>
      <c r="Q1215" s="146"/>
      <c r="R1215" s="81" t="s">
        <v>104</v>
      </c>
      <c r="S1215" s="147"/>
      <c r="T1215" s="146"/>
      <c r="U1215" s="146"/>
      <c r="V1215" s="148"/>
    </row>
    <row r="1216" spans="1:22" s="14" customFormat="1" ht="33.75" customHeight="1" x14ac:dyDescent="0.15">
      <c r="A1216" s="143">
        <v>7</v>
      </c>
      <c r="B1216" s="143" t="s">
        <v>287</v>
      </c>
      <c r="C1216" s="144">
        <v>1992</v>
      </c>
      <c r="D1216" s="144"/>
      <c r="E1216" s="143" t="s">
        <v>97</v>
      </c>
      <c r="F1216" s="145">
        <v>5</v>
      </c>
      <c r="G1216" s="145">
        <v>5</v>
      </c>
      <c r="H1216" s="146">
        <v>5891.1</v>
      </c>
      <c r="I1216" s="146">
        <v>5233.5</v>
      </c>
      <c r="J1216" s="146">
        <v>4795.95</v>
      </c>
      <c r="K1216" s="145">
        <v>213</v>
      </c>
      <c r="L1216" s="146">
        <f>SUM(M1216:Q1217)</f>
        <v>11505861.35</v>
      </c>
      <c r="M1216" s="146">
        <v>0</v>
      </c>
      <c r="N1216" s="146">
        <v>0</v>
      </c>
      <c r="O1216" s="146">
        <v>0</v>
      </c>
      <c r="P1216" s="146">
        <v>11505861.35</v>
      </c>
      <c r="Q1216" s="146">
        <v>0</v>
      </c>
      <c r="R1216" s="81" t="s">
        <v>74</v>
      </c>
      <c r="S1216" s="147">
        <v>2</v>
      </c>
      <c r="T1216" s="146">
        <f>L1216/I1216</f>
        <v>2198.5022164899206</v>
      </c>
      <c r="U1216" s="146">
        <f>T1216</f>
        <v>2198.5022164899206</v>
      </c>
      <c r="V1216" s="148">
        <v>46387</v>
      </c>
    </row>
    <row r="1217" spans="1:22" s="14" customFormat="1" ht="51" customHeight="1" x14ac:dyDescent="0.15">
      <c r="A1217" s="143"/>
      <c r="B1217" s="143"/>
      <c r="C1217" s="144"/>
      <c r="D1217" s="144"/>
      <c r="E1217" s="143"/>
      <c r="F1217" s="145"/>
      <c r="G1217" s="145"/>
      <c r="H1217" s="146"/>
      <c r="I1217" s="146"/>
      <c r="J1217" s="146"/>
      <c r="K1217" s="145"/>
      <c r="L1217" s="146"/>
      <c r="M1217" s="146"/>
      <c r="N1217" s="146"/>
      <c r="O1217" s="146"/>
      <c r="P1217" s="146"/>
      <c r="Q1217" s="146"/>
      <c r="R1217" s="81" t="s">
        <v>76</v>
      </c>
      <c r="S1217" s="147"/>
      <c r="T1217" s="146"/>
      <c r="U1217" s="146"/>
      <c r="V1217" s="148"/>
    </row>
    <row r="1218" spans="1:22" s="14" customFormat="1" ht="38.25" customHeight="1" x14ac:dyDescent="0.15">
      <c r="A1218" s="143">
        <v>8</v>
      </c>
      <c r="B1218" s="143" t="s">
        <v>1064</v>
      </c>
      <c r="C1218" s="144">
        <v>1964</v>
      </c>
      <c r="D1218" s="144"/>
      <c r="E1218" s="143" t="s">
        <v>111</v>
      </c>
      <c r="F1218" s="145">
        <v>4</v>
      </c>
      <c r="G1218" s="145">
        <v>3</v>
      </c>
      <c r="H1218" s="146">
        <v>2155.8000000000002</v>
      </c>
      <c r="I1218" s="146">
        <v>2008.2</v>
      </c>
      <c r="J1218" s="146">
        <v>1855.9</v>
      </c>
      <c r="K1218" s="145">
        <v>80</v>
      </c>
      <c r="L1218" s="146">
        <f>SUM(M1218:Q1219)</f>
        <v>23349740.68</v>
      </c>
      <c r="M1218" s="146">
        <v>0</v>
      </c>
      <c r="N1218" s="146">
        <v>0</v>
      </c>
      <c r="O1218" s="146">
        <v>0</v>
      </c>
      <c r="P1218" s="146">
        <v>23349740.68</v>
      </c>
      <c r="Q1218" s="146">
        <v>0</v>
      </c>
      <c r="R1218" s="81" t="s">
        <v>105</v>
      </c>
      <c r="S1218" s="147">
        <v>2</v>
      </c>
      <c r="T1218" s="146">
        <f>L1218/I1218</f>
        <v>11627.198824818244</v>
      </c>
      <c r="U1218" s="146">
        <f>T1218</f>
        <v>11627.198824818244</v>
      </c>
      <c r="V1218" s="148">
        <v>46387</v>
      </c>
    </row>
    <row r="1219" spans="1:22" s="14" customFormat="1" ht="31.5" customHeight="1" x14ac:dyDescent="0.15">
      <c r="A1219" s="143"/>
      <c r="B1219" s="143"/>
      <c r="C1219" s="144"/>
      <c r="D1219" s="144"/>
      <c r="E1219" s="143"/>
      <c r="F1219" s="145"/>
      <c r="G1219" s="145"/>
      <c r="H1219" s="146"/>
      <c r="I1219" s="146"/>
      <c r="J1219" s="146"/>
      <c r="K1219" s="145"/>
      <c r="L1219" s="146"/>
      <c r="M1219" s="146"/>
      <c r="N1219" s="146"/>
      <c r="O1219" s="146"/>
      <c r="P1219" s="146"/>
      <c r="Q1219" s="146"/>
      <c r="R1219" s="81" t="s">
        <v>107</v>
      </c>
      <c r="S1219" s="147"/>
      <c r="T1219" s="146"/>
      <c r="U1219" s="146"/>
      <c r="V1219" s="148"/>
    </row>
    <row r="1220" spans="1:22" s="14" customFormat="1" ht="30" customHeight="1" x14ac:dyDescent="0.15">
      <c r="A1220" s="143">
        <v>9</v>
      </c>
      <c r="B1220" s="143" t="s">
        <v>288</v>
      </c>
      <c r="C1220" s="144">
        <v>1966</v>
      </c>
      <c r="D1220" s="144"/>
      <c r="E1220" s="143" t="s">
        <v>111</v>
      </c>
      <c r="F1220" s="145">
        <v>5</v>
      </c>
      <c r="G1220" s="145">
        <v>3</v>
      </c>
      <c r="H1220" s="146">
        <v>3429.9</v>
      </c>
      <c r="I1220" s="146">
        <v>2661</v>
      </c>
      <c r="J1220" s="146">
        <v>922.01</v>
      </c>
      <c r="K1220" s="145">
        <v>107</v>
      </c>
      <c r="L1220" s="146">
        <f>SUM(M1220:Q1228)</f>
        <v>11150184.74</v>
      </c>
      <c r="M1220" s="146">
        <v>0</v>
      </c>
      <c r="N1220" s="146">
        <v>0</v>
      </c>
      <c r="O1220" s="146">
        <v>0</v>
      </c>
      <c r="P1220" s="146">
        <v>11150184.74</v>
      </c>
      <c r="Q1220" s="149">
        <v>0</v>
      </c>
      <c r="R1220" s="81" t="s">
        <v>62</v>
      </c>
      <c r="S1220" s="147">
        <v>9</v>
      </c>
      <c r="T1220" s="146">
        <f>L1220/I1220</f>
        <v>4190.2235024426909</v>
      </c>
      <c r="U1220" s="146">
        <f>T1220</f>
        <v>4190.2235024426909</v>
      </c>
      <c r="V1220" s="148">
        <v>46387</v>
      </c>
    </row>
    <row r="1221" spans="1:22" s="14" customFormat="1" ht="46.5" customHeight="1" x14ac:dyDescent="0.15">
      <c r="A1221" s="143"/>
      <c r="B1221" s="143"/>
      <c r="C1221" s="144"/>
      <c r="D1221" s="144"/>
      <c r="E1221" s="143"/>
      <c r="F1221" s="145"/>
      <c r="G1221" s="145"/>
      <c r="H1221" s="146"/>
      <c r="I1221" s="146"/>
      <c r="J1221" s="146"/>
      <c r="K1221" s="145"/>
      <c r="L1221" s="146"/>
      <c r="M1221" s="146"/>
      <c r="N1221" s="146"/>
      <c r="O1221" s="146"/>
      <c r="P1221" s="146"/>
      <c r="Q1221" s="149"/>
      <c r="R1221" s="81" t="s">
        <v>63</v>
      </c>
      <c r="S1221" s="147"/>
      <c r="T1221" s="146"/>
      <c r="U1221" s="146"/>
      <c r="V1221" s="148"/>
    </row>
    <row r="1222" spans="1:22" s="14" customFormat="1" ht="47.25" customHeight="1" x14ac:dyDescent="0.15">
      <c r="A1222" s="143"/>
      <c r="B1222" s="143"/>
      <c r="C1222" s="144"/>
      <c r="D1222" s="144"/>
      <c r="E1222" s="143"/>
      <c r="F1222" s="145"/>
      <c r="G1222" s="145"/>
      <c r="H1222" s="146"/>
      <c r="I1222" s="146"/>
      <c r="J1222" s="146"/>
      <c r="K1222" s="145"/>
      <c r="L1222" s="146"/>
      <c r="M1222" s="146"/>
      <c r="N1222" s="146"/>
      <c r="O1222" s="146"/>
      <c r="P1222" s="146"/>
      <c r="Q1222" s="149"/>
      <c r="R1222" s="81" t="s">
        <v>64</v>
      </c>
      <c r="S1222" s="147"/>
      <c r="T1222" s="146"/>
      <c r="U1222" s="146"/>
      <c r="V1222" s="148"/>
    </row>
    <row r="1223" spans="1:22" s="14" customFormat="1" ht="33" customHeight="1" x14ac:dyDescent="0.15">
      <c r="A1223" s="143"/>
      <c r="B1223" s="143"/>
      <c r="C1223" s="144"/>
      <c r="D1223" s="144"/>
      <c r="E1223" s="143"/>
      <c r="F1223" s="145"/>
      <c r="G1223" s="145"/>
      <c r="H1223" s="146"/>
      <c r="I1223" s="146"/>
      <c r="J1223" s="146"/>
      <c r="K1223" s="145"/>
      <c r="L1223" s="146"/>
      <c r="M1223" s="146"/>
      <c r="N1223" s="146"/>
      <c r="O1223" s="146"/>
      <c r="P1223" s="146"/>
      <c r="Q1223" s="149"/>
      <c r="R1223" s="81" t="s">
        <v>68</v>
      </c>
      <c r="S1223" s="147"/>
      <c r="T1223" s="146"/>
      <c r="U1223" s="146"/>
      <c r="V1223" s="148"/>
    </row>
    <row r="1224" spans="1:22" s="14" customFormat="1" ht="42" customHeight="1" x14ac:dyDescent="0.15">
      <c r="A1224" s="143"/>
      <c r="B1224" s="143"/>
      <c r="C1224" s="144"/>
      <c r="D1224" s="144"/>
      <c r="E1224" s="143"/>
      <c r="F1224" s="145"/>
      <c r="G1224" s="145"/>
      <c r="H1224" s="146"/>
      <c r="I1224" s="146"/>
      <c r="J1224" s="146"/>
      <c r="K1224" s="145"/>
      <c r="L1224" s="146"/>
      <c r="M1224" s="146"/>
      <c r="N1224" s="146"/>
      <c r="O1224" s="146"/>
      <c r="P1224" s="146"/>
      <c r="Q1224" s="149"/>
      <c r="R1224" s="81" t="s">
        <v>69</v>
      </c>
      <c r="S1224" s="147"/>
      <c r="T1224" s="146"/>
      <c r="U1224" s="146"/>
      <c r="V1224" s="148"/>
    </row>
    <row r="1225" spans="1:22" s="14" customFormat="1" ht="48.75" customHeight="1" x14ac:dyDescent="0.15">
      <c r="A1225" s="143"/>
      <c r="B1225" s="143"/>
      <c r="C1225" s="144"/>
      <c r="D1225" s="144"/>
      <c r="E1225" s="143"/>
      <c r="F1225" s="145"/>
      <c r="G1225" s="145"/>
      <c r="H1225" s="146"/>
      <c r="I1225" s="146"/>
      <c r="J1225" s="146"/>
      <c r="K1225" s="145"/>
      <c r="L1225" s="146"/>
      <c r="M1225" s="146"/>
      <c r="N1225" s="146"/>
      <c r="O1225" s="146"/>
      <c r="P1225" s="146"/>
      <c r="Q1225" s="149"/>
      <c r="R1225" s="81" t="s">
        <v>70</v>
      </c>
      <c r="S1225" s="147"/>
      <c r="T1225" s="146"/>
      <c r="U1225" s="146"/>
      <c r="V1225" s="148"/>
    </row>
    <row r="1226" spans="1:22" s="14" customFormat="1" ht="36" customHeight="1" x14ac:dyDescent="0.15">
      <c r="A1226" s="143"/>
      <c r="B1226" s="143"/>
      <c r="C1226" s="144"/>
      <c r="D1226" s="144"/>
      <c r="E1226" s="143"/>
      <c r="F1226" s="145"/>
      <c r="G1226" s="145"/>
      <c r="H1226" s="146"/>
      <c r="I1226" s="146"/>
      <c r="J1226" s="146"/>
      <c r="K1226" s="145"/>
      <c r="L1226" s="146"/>
      <c r="M1226" s="146"/>
      <c r="N1226" s="146"/>
      <c r="O1226" s="146"/>
      <c r="P1226" s="146"/>
      <c r="Q1226" s="149"/>
      <c r="R1226" s="81" t="s">
        <v>71</v>
      </c>
      <c r="S1226" s="147"/>
      <c r="T1226" s="146"/>
      <c r="U1226" s="146"/>
      <c r="V1226" s="148"/>
    </row>
    <row r="1227" spans="1:22" s="14" customFormat="1" ht="47.25" customHeight="1" x14ac:dyDescent="0.15">
      <c r="A1227" s="143"/>
      <c r="B1227" s="143"/>
      <c r="C1227" s="144"/>
      <c r="D1227" s="144"/>
      <c r="E1227" s="143"/>
      <c r="F1227" s="145"/>
      <c r="G1227" s="145"/>
      <c r="H1227" s="146"/>
      <c r="I1227" s="146"/>
      <c r="J1227" s="146"/>
      <c r="K1227" s="145"/>
      <c r="L1227" s="146"/>
      <c r="M1227" s="146"/>
      <c r="N1227" s="146"/>
      <c r="O1227" s="146"/>
      <c r="P1227" s="146"/>
      <c r="Q1227" s="149"/>
      <c r="R1227" s="81" t="s">
        <v>72</v>
      </c>
      <c r="S1227" s="147"/>
      <c r="T1227" s="146"/>
      <c r="U1227" s="146"/>
      <c r="V1227" s="148"/>
    </row>
    <row r="1228" spans="1:22" s="14" customFormat="1" ht="47.25" customHeight="1" x14ac:dyDescent="0.15">
      <c r="A1228" s="143"/>
      <c r="B1228" s="143"/>
      <c r="C1228" s="144"/>
      <c r="D1228" s="144"/>
      <c r="E1228" s="143"/>
      <c r="F1228" s="145"/>
      <c r="G1228" s="145"/>
      <c r="H1228" s="146"/>
      <c r="I1228" s="146"/>
      <c r="J1228" s="146"/>
      <c r="K1228" s="145"/>
      <c r="L1228" s="146"/>
      <c r="M1228" s="146"/>
      <c r="N1228" s="146"/>
      <c r="O1228" s="146"/>
      <c r="P1228" s="146"/>
      <c r="Q1228" s="149"/>
      <c r="R1228" s="81" t="s">
        <v>73</v>
      </c>
      <c r="S1228" s="147"/>
      <c r="T1228" s="146"/>
      <c r="U1228" s="146"/>
      <c r="V1228" s="148"/>
    </row>
    <row r="1229" spans="1:22" s="14" customFormat="1" ht="36.75" customHeight="1" x14ac:dyDescent="0.15">
      <c r="A1229" s="143">
        <v>10</v>
      </c>
      <c r="B1229" s="143" t="s">
        <v>289</v>
      </c>
      <c r="C1229" s="144">
        <v>1989</v>
      </c>
      <c r="D1229" s="144"/>
      <c r="E1229" s="143" t="s">
        <v>84</v>
      </c>
      <c r="F1229" s="145">
        <v>2</v>
      </c>
      <c r="G1229" s="145">
        <v>2</v>
      </c>
      <c r="H1229" s="146">
        <v>514</v>
      </c>
      <c r="I1229" s="146">
        <v>468</v>
      </c>
      <c r="J1229" s="146">
        <v>219.6</v>
      </c>
      <c r="K1229" s="145">
        <v>31</v>
      </c>
      <c r="L1229" s="146">
        <f>SUM(M1229:Q1231)</f>
        <v>7271670.8300000001</v>
      </c>
      <c r="M1229" s="146">
        <v>0</v>
      </c>
      <c r="N1229" s="146">
        <v>0</v>
      </c>
      <c r="O1229" s="146">
        <v>0</v>
      </c>
      <c r="P1229" s="146">
        <v>7271670.8300000001</v>
      </c>
      <c r="Q1229" s="149">
        <v>0</v>
      </c>
      <c r="R1229" s="81" t="s">
        <v>85</v>
      </c>
      <c r="S1229" s="147">
        <v>3</v>
      </c>
      <c r="T1229" s="146">
        <f>L1229/I1229</f>
        <v>15537.758183760683</v>
      </c>
      <c r="U1229" s="146">
        <f>T1229</f>
        <v>15537.758183760683</v>
      </c>
      <c r="V1229" s="148">
        <v>46387</v>
      </c>
    </row>
    <row r="1230" spans="1:22" s="14" customFormat="1" ht="34.5" customHeight="1" x14ac:dyDescent="0.15">
      <c r="A1230" s="143"/>
      <c r="B1230" s="143"/>
      <c r="C1230" s="144"/>
      <c r="D1230" s="144"/>
      <c r="E1230" s="143"/>
      <c r="F1230" s="145"/>
      <c r="G1230" s="145"/>
      <c r="H1230" s="146"/>
      <c r="I1230" s="146"/>
      <c r="J1230" s="146"/>
      <c r="K1230" s="145"/>
      <c r="L1230" s="146"/>
      <c r="M1230" s="146"/>
      <c r="N1230" s="146"/>
      <c r="O1230" s="146"/>
      <c r="P1230" s="146"/>
      <c r="Q1230" s="149"/>
      <c r="R1230" s="81" t="s">
        <v>248</v>
      </c>
      <c r="S1230" s="147"/>
      <c r="T1230" s="146"/>
      <c r="U1230" s="146"/>
      <c r="V1230" s="148"/>
    </row>
    <row r="1231" spans="1:22" s="14" customFormat="1" ht="34.5" customHeight="1" x14ac:dyDescent="0.15">
      <c r="A1231" s="143"/>
      <c r="B1231" s="143"/>
      <c r="C1231" s="144"/>
      <c r="D1231" s="144"/>
      <c r="E1231" s="143"/>
      <c r="F1231" s="145"/>
      <c r="G1231" s="145"/>
      <c r="H1231" s="146"/>
      <c r="I1231" s="146"/>
      <c r="J1231" s="146"/>
      <c r="K1231" s="145"/>
      <c r="L1231" s="146"/>
      <c r="M1231" s="146"/>
      <c r="N1231" s="146"/>
      <c r="O1231" s="146"/>
      <c r="P1231" s="146"/>
      <c r="Q1231" s="149"/>
      <c r="R1231" s="81" t="s">
        <v>86</v>
      </c>
      <c r="S1231" s="147"/>
      <c r="T1231" s="146"/>
      <c r="U1231" s="146"/>
      <c r="V1231" s="148"/>
    </row>
    <row r="1232" spans="1:22" s="16" customFormat="1" ht="43.5" customHeight="1" x14ac:dyDescent="0.15">
      <c r="A1232" s="151" t="s">
        <v>1474</v>
      </c>
      <c r="B1232" s="151"/>
      <c r="C1232" s="82" t="s">
        <v>80</v>
      </c>
      <c r="D1232" s="82" t="s">
        <v>80</v>
      </c>
      <c r="E1232" s="82" t="s">
        <v>80</v>
      </c>
      <c r="F1232" s="82" t="s">
        <v>80</v>
      </c>
      <c r="G1232" s="82" t="s">
        <v>80</v>
      </c>
      <c r="H1232" s="83">
        <f>SUM(H1186:H1231)</f>
        <v>18026.300000000003</v>
      </c>
      <c r="I1232" s="83">
        <f t="shared" ref="I1232:S1232" si="128">SUM(I1186:I1231)</f>
        <v>16026.800000000001</v>
      </c>
      <c r="J1232" s="83">
        <f t="shared" si="128"/>
        <v>11138.42</v>
      </c>
      <c r="K1232" s="84">
        <f t="shared" si="128"/>
        <v>710</v>
      </c>
      <c r="L1232" s="83">
        <f t="shared" si="128"/>
        <v>109504980.88</v>
      </c>
      <c r="M1232" s="83">
        <f t="shared" si="128"/>
        <v>0</v>
      </c>
      <c r="N1232" s="83">
        <f t="shared" si="128"/>
        <v>0</v>
      </c>
      <c r="O1232" s="83">
        <f t="shared" si="128"/>
        <v>0</v>
      </c>
      <c r="P1232" s="83">
        <f t="shared" si="128"/>
        <v>109504980.88</v>
      </c>
      <c r="Q1232" s="83">
        <f t="shared" si="128"/>
        <v>0</v>
      </c>
      <c r="R1232" s="83" t="s">
        <v>80</v>
      </c>
      <c r="S1232" s="84">
        <f t="shared" si="128"/>
        <v>46</v>
      </c>
      <c r="T1232" s="82" t="s">
        <v>80</v>
      </c>
      <c r="U1232" s="82" t="s">
        <v>80</v>
      </c>
      <c r="V1232" s="82" t="s">
        <v>80</v>
      </c>
    </row>
    <row r="1233" spans="1:22" s="15" customFormat="1" ht="28.5" customHeight="1" x14ac:dyDescent="0.15">
      <c r="A1233" s="150" t="s">
        <v>290</v>
      </c>
      <c r="B1233" s="150"/>
      <c r="C1233" s="150"/>
      <c r="D1233" s="150"/>
      <c r="E1233" s="150"/>
      <c r="F1233" s="150"/>
      <c r="G1233" s="150"/>
      <c r="H1233" s="150"/>
      <c r="I1233" s="150"/>
      <c r="J1233" s="150"/>
      <c r="K1233" s="150"/>
      <c r="L1233" s="150"/>
      <c r="M1233" s="150"/>
      <c r="N1233" s="150"/>
      <c r="O1233" s="150"/>
      <c r="P1233" s="150"/>
      <c r="Q1233" s="150"/>
      <c r="R1233" s="150"/>
      <c r="S1233" s="150"/>
      <c r="T1233" s="150"/>
      <c r="U1233" s="150"/>
      <c r="V1233" s="150"/>
    </row>
    <row r="1234" spans="1:22" s="14" customFormat="1" ht="32.25" customHeight="1" x14ac:dyDescent="0.15">
      <c r="A1234" s="143" t="s">
        <v>30</v>
      </c>
      <c r="B1234" s="143" t="s">
        <v>291</v>
      </c>
      <c r="C1234" s="144">
        <v>1972</v>
      </c>
      <c r="D1234" s="144">
        <v>2009</v>
      </c>
      <c r="E1234" s="143" t="s">
        <v>84</v>
      </c>
      <c r="F1234" s="145">
        <v>2</v>
      </c>
      <c r="G1234" s="145">
        <v>3</v>
      </c>
      <c r="H1234" s="146">
        <v>578.4</v>
      </c>
      <c r="I1234" s="146">
        <v>517.01</v>
      </c>
      <c r="J1234" s="146">
        <v>156.71</v>
      </c>
      <c r="K1234" s="145">
        <v>31</v>
      </c>
      <c r="L1234" s="146">
        <f>SUM(M1234:Q1237)</f>
        <v>9181863.1699999999</v>
      </c>
      <c r="M1234" s="146">
        <v>0</v>
      </c>
      <c r="N1234" s="146">
        <v>0</v>
      </c>
      <c r="O1234" s="146">
        <v>0</v>
      </c>
      <c r="P1234" s="146">
        <v>9181863.1699999999</v>
      </c>
      <c r="Q1234" s="149">
        <v>0</v>
      </c>
      <c r="R1234" s="81" t="s">
        <v>85</v>
      </c>
      <c r="S1234" s="147">
        <v>4</v>
      </c>
      <c r="T1234" s="146">
        <f>L1234/I1234</f>
        <v>17759.546565830449</v>
      </c>
      <c r="U1234" s="146">
        <f>T1234</f>
        <v>17759.546565830449</v>
      </c>
      <c r="V1234" s="148">
        <v>46387</v>
      </c>
    </row>
    <row r="1235" spans="1:22" s="14" customFormat="1" ht="42" customHeight="1" x14ac:dyDescent="0.15">
      <c r="A1235" s="143"/>
      <c r="B1235" s="143"/>
      <c r="C1235" s="144"/>
      <c r="D1235" s="144"/>
      <c r="E1235" s="143"/>
      <c r="F1235" s="145"/>
      <c r="G1235" s="145"/>
      <c r="H1235" s="146"/>
      <c r="I1235" s="146"/>
      <c r="J1235" s="146"/>
      <c r="K1235" s="145"/>
      <c r="L1235" s="146"/>
      <c r="M1235" s="146"/>
      <c r="N1235" s="146"/>
      <c r="O1235" s="146"/>
      <c r="P1235" s="146"/>
      <c r="Q1235" s="149"/>
      <c r="R1235" s="81" t="s">
        <v>248</v>
      </c>
      <c r="S1235" s="147"/>
      <c r="T1235" s="146"/>
      <c r="U1235" s="146"/>
      <c r="V1235" s="148"/>
    </row>
    <row r="1236" spans="1:22" s="14" customFormat="1" ht="36" customHeight="1" x14ac:dyDescent="0.15">
      <c r="A1236" s="143"/>
      <c r="B1236" s="143"/>
      <c r="C1236" s="144"/>
      <c r="D1236" s="144"/>
      <c r="E1236" s="143"/>
      <c r="F1236" s="145"/>
      <c r="G1236" s="145"/>
      <c r="H1236" s="146"/>
      <c r="I1236" s="146"/>
      <c r="J1236" s="146"/>
      <c r="K1236" s="145"/>
      <c r="L1236" s="146"/>
      <c r="M1236" s="146"/>
      <c r="N1236" s="146"/>
      <c r="O1236" s="146"/>
      <c r="P1236" s="146"/>
      <c r="Q1236" s="149"/>
      <c r="R1236" s="81" t="s">
        <v>86</v>
      </c>
      <c r="S1236" s="147"/>
      <c r="T1236" s="146"/>
      <c r="U1236" s="146"/>
      <c r="V1236" s="148"/>
    </row>
    <row r="1237" spans="1:22" s="14" customFormat="1" ht="50.25" customHeight="1" x14ac:dyDescent="0.15">
      <c r="A1237" s="143"/>
      <c r="B1237" s="143"/>
      <c r="C1237" s="144"/>
      <c r="D1237" s="144"/>
      <c r="E1237" s="143"/>
      <c r="F1237" s="145"/>
      <c r="G1237" s="145"/>
      <c r="H1237" s="146"/>
      <c r="I1237" s="146"/>
      <c r="J1237" s="146"/>
      <c r="K1237" s="145"/>
      <c r="L1237" s="146"/>
      <c r="M1237" s="146"/>
      <c r="N1237" s="146"/>
      <c r="O1237" s="146"/>
      <c r="P1237" s="146"/>
      <c r="Q1237" s="149"/>
      <c r="R1237" s="81" t="s">
        <v>87</v>
      </c>
      <c r="S1237" s="147"/>
      <c r="T1237" s="146"/>
      <c r="U1237" s="146"/>
      <c r="V1237" s="148"/>
    </row>
    <row r="1238" spans="1:22" s="14" customFormat="1" ht="35.25" customHeight="1" x14ac:dyDescent="0.15">
      <c r="A1238" s="143" t="s">
        <v>31</v>
      </c>
      <c r="B1238" s="143" t="s">
        <v>292</v>
      </c>
      <c r="C1238" s="144">
        <v>1939</v>
      </c>
      <c r="D1238" s="144">
        <v>2013</v>
      </c>
      <c r="E1238" s="143" t="s">
        <v>84</v>
      </c>
      <c r="F1238" s="145">
        <v>2</v>
      </c>
      <c r="G1238" s="145">
        <v>3</v>
      </c>
      <c r="H1238" s="146">
        <v>562</v>
      </c>
      <c r="I1238" s="146">
        <v>505.3</v>
      </c>
      <c r="J1238" s="146">
        <v>465.3</v>
      </c>
      <c r="K1238" s="145">
        <v>26</v>
      </c>
      <c r="L1238" s="146">
        <f>SUM(M1238:Q1241)</f>
        <v>8973117.5700000003</v>
      </c>
      <c r="M1238" s="146">
        <v>0</v>
      </c>
      <c r="N1238" s="146">
        <v>0</v>
      </c>
      <c r="O1238" s="146">
        <v>0</v>
      </c>
      <c r="P1238" s="146">
        <v>8973117.5700000003</v>
      </c>
      <c r="Q1238" s="149">
        <v>0</v>
      </c>
      <c r="R1238" s="81" t="s">
        <v>85</v>
      </c>
      <c r="S1238" s="147">
        <v>4</v>
      </c>
      <c r="T1238" s="146">
        <f>L1238/I1238</f>
        <v>17758.000336433801</v>
      </c>
      <c r="U1238" s="146">
        <f>T1238</f>
        <v>17758.000336433801</v>
      </c>
      <c r="V1238" s="148">
        <v>46387</v>
      </c>
    </row>
    <row r="1239" spans="1:22" s="14" customFormat="1" ht="31.5" customHeight="1" x14ac:dyDescent="0.15">
      <c r="A1239" s="143"/>
      <c r="B1239" s="143"/>
      <c r="C1239" s="144"/>
      <c r="D1239" s="144"/>
      <c r="E1239" s="143"/>
      <c r="F1239" s="145"/>
      <c r="G1239" s="145"/>
      <c r="H1239" s="146"/>
      <c r="I1239" s="146"/>
      <c r="J1239" s="146"/>
      <c r="K1239" s="145"/>
      <c r="L1239" s="146"/>
      <c r="M1239" s="146"/>
      <c r="N1239" s="146"/>
      <c r="O1239" s="146"/>
      <c r="P1239" s="146"/>
      <c r="Q1239" s="149"/>
      <c r="R1239" s="81" t="s">
        <v>248</v>
      </c>
      <c r="S1239" s="147"/>
      <c r="T1239" s="146"/>
      <c r="U1239" s="146"/>
      <c r="V1239" s="148"/>
    </row>
    <row r="1240" spans="1:22" s="14" customFormat="1" ht="28.5" customHeight="1" x14ac:dyDescent="0.15">
      <c r="A1240" s="143"/>
      <c r="B1240" s="143"/>
      <c r="C1240" s="144"/>
      <c r="D1240" s="144"/>
      <c r="E1240" s="143"/>
      <c r="F1240" s="145"/>
      <c r="G1240" s="145"/>
      <c r="H1240" s="146"/>
      <c r="I1240" s="146"/>
      <c r="J1240" s="146"/>
      <c r="K1240" s="145"/>
      <c r="L1240" s="146"/>
      <c r="M1240" s="146"/>
      <c r="N1240" s="146"/>
      <c r="O1240" s="146"/>
      <c r="P1240" s="146"/>
      <c r="Q1240" s="149"/>
      <c r="R1240" s="81" t="s">
        <v>86</v>
      </c>
      <c r="S1240" s="147"/>
      <c r="T1240" s="146"/>
      <c r="U1240" s="146"/>
      <c r="V1240" s="148"/>
    </row>
    <row r="1241" spans="1:22" s="14" customFormat="1" ht="47.25" customHeight="1" x14ac:dyDescent="0.15">
      <c r="A1241" s="143"/>
      <c r="B1241" s="143"/>
      <c r="C1241" s="144"/>
      <c r="D1241" s="144"/>
      <c r="E1241" s="143"/>
      <c r="F1241" s="145"/>
      <c r="G1241" s="145"/>
      <c r="H1241" s="146"/>
      <c r="I1241" s="146"/>
      <c r="J1241" s="146"/>
      <c r="K1241" s="145"/>
      <c r="L1241" s="146"/>
      <c r="M1241" s="146"/>
      <c r="N1241" s="146"/>
      <c r="O1241" s="146"/>
      <c r="P1241" s="146"/>
      <c r="Q1241" s="149"/>
      <c r="R1241" s="81" t="s">
        <v>87</v>
      </c>
      <c r="S1241" s="147"/>
      <c r="T1241" s="146"/>
      <c r="U1241" s="146"/>
      <c r="V1241" s="148"/>
    </row>
    <row r="1242" spans="1:22" s="14" customFormat="1" ht="31.5" customHeight="1" x14ac:dyDescent="0.15">
      <c r="A1242" s="143" t="s">
        <v>32</v>
      </c>
      <c r="B1242" s="143" t="s">
        <v>1065</v>
      </c>
      <c r="C1242" s="144">
        <v>1986</v>
      </c>
      <c r="D1242" s="144"/>
      <c r="E1242" s="143" t="s">
        <v>111</v>
      </c>
      <c r="F1242" s="145">
        <v>2</v>
      </c>
      <c r="G1242" s="145">
        <v>2</v>
      </c>
      <c r="H1242" s="146">
        <v>678</v>
      </c>
      <c r="I1242" s="146">
        <v>582.1</v>
      </c>
      <c r="J1242" s="146">
        <v>453.89</v>
      </c>
      <c r="K1242" s="145">
        <v>29</v>
      </c>
      <c r="L1242" s="146">
        <f>SUM(M1242:Q1243)</f>
        <v>1164200</v>
      </c>
      <c r="M1242" s="146">
        <v>0</v>
      </c>
      <c r="N1242" s="146">
        <v>0</v>
      </c>
      <c r="O1242" s="146">
        <v>0</v>
      </c>
      <c r="P1242" s="146">
        <v>1164200</v>
      </c>
      <c r="Q1242" s="146">
        <v>0</v>
      </c>
      <c r="R1242" s="81" t="s">
        <v>106</v>
      </c>
      <c r="S1242" s="147">
        <v>2</v>
      </c>
      <c r="T1242" s="146">
        <f>L1242/I1242</f>
        <v>2000</v>
      </c>
      <c r="U1242" s="146">
        <f>T1242</f>
        <v>2000</v>
      </c>
      <c r="V1242" s="148">
        <v>46387</v>
      </c>
    </row>
    <row r="1243" spans="1:22" s="14" customFormat="1" ht="30" customHeight="1" x14ac:dyDescent="0.15">
      <c r="A1243" s="143"/>
      <c r="B1243" s="143"/>
      <c r="C1243" s="144"/>
      <c r="D1243" s="144"/>
      <c r="E1243" s="143"/>
      <c r="F1243" s="145"/>
      <c r="G1243" s="145"/>
      <c r="H1243" s="146"/>
      <c r="I1243" s="146"/>
      <c r="J1243" s="146"/>
      <c r="K1243" s="145"/>
      <c r="L1243" s="146"/>
      <c r="M1243" s="146"/>
      <c r="N1243" s="146"/>
      <c r="O1243" s="146"/>
      <c r="P1243" s="146"/>
      <c r="Q1243" s="146"/>
      <c r="R1243" s="81" t="s">
        <v>75</v>
      </c>
      <c r="S1243" s="147"/>
      <c r="T1243" s="146"/>
      <c r="U1243" s="146"/>
      <c r="V1243" s="148"/>
    </row>
    <row r="1244" spans="1:22" s="14" customFormat="1" ht="27" customHeight="1" x14ac:dyDescent="0.15">
      <c r="A1244" s="143" t="s">
        <v>33</v>
      </c>
      <c r="B1244" s="143" t="s">
        <v>1066</v>
      </c>
      <c r="C1244" s="144">
        <v>1980</v>
      </c>
      <c r="D1244" s="144"/>
      <c r="E1244" s="143" t="s">
        <v>111</v>
      </c>
      <c r="F1244" s="145">
        <v>2</v>
      </c>
      <c r="G1244" s="145">
        <v>2</v>
      </c>
      <c r="H1244" s="146">
        <v>707.8</v>
      </c>
      <c r="I1244" s="146">
        <v>621.79999999999995</v>
      </c>
      <c r="J1244" s="146">
        <v>530.69000000000005</v>
      </c>
      <c r="K1244" s="145">
        <v>39</v>
      </c>
      <c r="L1244" s="146">
        <f t="shared" ref="L1244" si="129">SUM(M1244:Q1245)</f>
        <v>1243600</v>
      </c>
      <c r="M1244" s="146">
        <v>0</v>
      </c>
      <c r="N1244" s="146">
        <v>0</v>
      </c>
      <c r="O1244" s="146">
        <v>0</v>
      </c>
      <c r="P1244" s="146">
        <v>1243600</v>
      </c>
      <c r="Q1244" s="146">
        <v>0</v>
      </c>
      <c r="R1244" s="81" t="s">
        <v>106</v>
      </c>
      <c r="S1244" s="147">
        <v>2</v>
      </c>
      <c r="T1244" s="146">
        <f t="shared" ref="T1244" si="130">L1244/I1244</f>
        <v>2000.0000000000002</v>
      </c>
      <c r="U1244" s="146">
        <f t="shared" ref="U1244" si="131">T1244</f>
        <v>2000.0000000000002</v>
      </c>
      <c r="V1244" s="148">
        <v>46387</v>
      </c>
    </row>
    <row r="1245" spans="1:22" s="14" customFormat="1" ht="28.5" customHeight="1" x14ac:dyDescent="0.15">
      <c r="A1245" s="143"/>
      <c r="B1245" s="143"/>
      <c r="C1245" s="144"/>
      <c r="D1245" s="144"/>
      <c r="E1245" s="143"/>
      <c r="F1245" s="145"/>
      <c r="G1245" s="145"/>
      <c r="H1245" s="146"/>
      <c r="I1245" s="146"/>
      <c r="J1245" s="146"/>
      <c r="K1245" s="145"/>
      <c r="L1245" s="146"/>
      <c r="M1245" s="146"/>
      <c r="N1245" s="146"/>
      <c r="O1245" s="146"/>
      <c r="P1245" s="146"/>
      <c r="Q1245" s="146"/>
      <c r="R1245" s="81" t="s">
        <v>75</v>
      </c>
      <c r="S1245" s="147"/>
      <c r="T1245" s="146"/>
      <c r="U1245" s="146"/>
      <c r="V1245" s="148"/>
    </row>
    <row r="1246" spans="1:22" s="14" customFormat="1" ht="28.5" customHeight="1" x14ac:dyDescent="0.15">
      <c r="A1246" s="143" t="s">
        <v>34</v>
      </c>
      <c r="B1246" s="143" t="s">
        <v>1067</v>
      </c>
      <c r="C1246" s="144">
        <v>1977</v>
      </c>
      <c r="D1246" s="144"/>
      <c r="E1246" s="143" t="s">
        <v>111</v>
      </c>
      <c r="F1246" s="145">
        <v>2</v>
      </c>
      <c r="G1246" s="145">
        <v>2</v>
      </c>
      <c r="H1246" s="146">
        <v>805.3</v>
      </c>
      <c r="I1246" s="146">
        <v>732.1</v>
      </c>
      <c r="J1246" s="146">
        <v>582.4</v>
      </c>
      <c r="K1246" s="145">
        <v>29</v>
      </c>
      <c r="L1246" s="146">
        <f t="shared" ref="L1246:L1260" si="132">SUM(M1246:Q1247)</f>
        <v>1464200</v>
      </c>
      <c r="M1246" s="146">
        <v>0</v>
      </c>
      <c r="N1246" s="146">
        <v>0</v>
      </c>
      <c r="O1246" s="146">
        <v>0</v>
      </c>
      <c r="P1246" s="146">
        <v>1464200</v>
      </c>
      <c r="Q1246" s="146">
        <v>0</v>
      </c>
      <c r="R1246" s="81" t="s">
        <v>106</v>
      </c>
      <c r="S1246" s="147">
        <v>2</v>
      </c>
      <c r="T1246" s="146">
        <f t="shared" ref="T1246:T1260" si="133">L1246/I1246</f>
        <v>2000</v>
      </c>
      <c r="U1246" s="146">
        <f t="shared" ref="U1246:U1260" si="134">T1246</f>
        <v>2000</v>
      </c>
      <c r="V1246" s="148">
        <v>46387</v>
      </c>
    </row>
    <row r="1247" spans="1:22" s="14" customFormat="1" ht="30" customHeight="1" x14ac:dyDescent="0.15">
      <c r="A1247" s="143"/>
      <c r="B1247" s="143"/>
      <c r="C1247" s="144"/>
      <c r="D1247" s="144"/>
      <c r="E1247" s="143"/>
      <c r="F1247" s="145"/>
      <c r="G1247" s="145"/>
      <c r="H1247" s="146"/>
      <c r="I1247" s="146"/>
      <c r="J1247" s="146"/>
      <c r="K1247" s="145"/>
      <c r="L1247" s="146"/>
      <c r="M1247" s="146"/>
      <c r="N1247" s="146"/>
      <c r="O1247" s="146"/>
      <c r="P1247" s="146"/>
      <c r="Q1247" s="146"/>
      <c r="R1247" s="81" t="s">
        <v>75</v>
      </c>
      <c r="S1247" s="147"/>
      <c r="T1247" s="146"/>
      <c r="U1247" s="146"/>
      <c r="V1247" s="148"/>
    </row>
    <row r="1248" spans="1:22" s="14" customFormat="1" ht="33" customHeight="1" x14ac:dyDescent="0.15">
      <c r="A1248" s="116" t="s">
        <v>35</v>
      </c>
      <c r="B1248" s="116" t="s">
        <v>1068</v>
      </c>
      <c r="C1248" s="117">
        <v>1980</v>
      </c>
      <c r="D1248" s="117"/>
      <c r="E1248" s="116" t="s">
        <v>84</v>
      </c>
      <c r="F1248" s="118">
        <v>2</v>
      </c>
      <c r="G1248" s="118">
        <v>0</v>
      </c>
      <c r="H1248" s="119">
        <v>552.1</v>
      </c>
      <c r="I1248" s="119">
        <v>495</v>
      </c>
      <c r="J1248" s="119">
        <v>485.2</v>
      </c>
      <c r="K1248" s="118">
        <v>16</v>
      </c>
      <c r="L1248" s="119">
        <f>SUM(M1248:Q1248)</f>
        <v>495000</v>
      </c>
      <c r="M1248" s="119">
        <v>0</v>
      </c>
      <c r="N1248" s="119">
        <v>0</v>
      </c>
      <c r="O1248" s="119">
        <v>0</v>
      </c>
      <c r="P1248" s="119">
        <v>495000</v>
      </c>
      <c r="Q1248" s="119">
        <v>0</v>
      </c>
      <c r="R1248" s="81" t="s">
        <v>248</v>
      </c>
      <c r="S1248" s="120">
        <v>1</v>
      </c>
      <c r="T1248" s="119">
        <f t="shared" si="133"/>
        <v>1000</v>
      </c>
      <c r="U1248" s="119">
        <f t="shared" si="134"/>
        <v>1000</v>
      </c>
      <c r="V1248" s="121">
        <v>46387</v>
      </c>
    </row>
    <row r="1249" spans="1:22" s="14" customFormat="1" ht="30.75" customHeight="1" x14ac:dyDescent="0.15">
      <c r="A1249" s="143" t="s">
        <v>36</v>
      </c>
      <c r="B1249" s="143" t="s">
        <v>1069</v>
      </c>
      <c r="C1249" s="144">
        <v>1939</v>
      </c>
      <c r="D1249" s="144">
        <v>2012</v>
      </c>
      <c r="E1249" s="143" t="s">
        <v>84</v>
      </c>
      <c r="F1249" s="145">
        <v>2</v>
      </c>
      <c r="G1249" s="145">
        <v>1</v>
      </c>
      <c r="H1249" s="146">
        <v>716</v>
      </c>
      <c r="I1249" s="146">
        <v>650.5</v>
      </c>
      <c r="J1249" s="146">
        <v>593.1</v>
      </c>
      <c r="K1249" s="145">
        <v>24</v>
      </c>
      <c r="L1249" s="146">
        <f t="shared" si="132"/>
        <v>1301000</v>
      </c>
      <c r="M1249" s="146">
        <v>0</v>
      </c>
      <c r="N1249" s="146">
        <v>0</v>
      </c>
      <c r="O1249" s="146">
        <v>0</v>
      </c>
      <c r="P1249" s="146">
        <v>1301000</v>
      </c>
      <c r="Q1249" s="146">
        <v>0</v>
      </c>
      <c r="R1249" s="81" t="s">
        <v>106</v>
      </c>
      <c r="S1249" s="147">
        <v>2</v>
      </c>
      <c r="T1249" s="146">
        <f t="shared" si="133"/>
        <v>2000</v>
      </c>
      <c r="U1249" s="146">
        <f t="shared" si="134"/>
        <v>2000</v>
      </c>
      <c r="V1249" s="148">
        <v>46387</v>
      </c>
    </row>
    <row r="1250" spans="1:22" s="14" customFormat="1" ht="30" customHeight="1" x14ac:dyDescent="0.15">
      <c r="A1250" s="143"/>
      <c r="B1250" s="143"/>
      <c r="C1250" s="144"/>
      <c r="D1250" s="144"/>
      <c r="E1250" s="143"/>
      <c r="F1250" s="145"/>
      <c r="G1250" s="145"/>
      <c r="H1250" s="146"/>
      <c r="I1250" s="146"/>
      <c r="J1250" s="146"/>
      <c r="K1250" s="145"/>
      <c r="L1250" s="146"/>
      <c r="M1250" s="146"/>
      <c r="N1250" s="146"/>
      <c r="O1250" s="146"/>
      <c r="P1250" s="146"/>
      <c r="Q1250" s="146"/>
      <c r="R1250" s="81" t="s">
        <v>75</v>
      </c>
      <c r="S1250" s="147"/>
      <c r="T1250" s="146"/>
      <c r="U1250" s="146"/>
      <c r="V1250" s="148"/>
    </row>
    <row r="1251" spans="1:22" s="14" customFormat="1" ht="30" customHeight="1" x14ac:dyDescent="0.15">
      <c r="A1251" s="143" t="s">
        <v>37</v>
      </c>
      <c r="B1251" s="143" t="s">
        <v>1070</v>
      </c>
      <c r="C1251" s="144">
        <v>1983</v>
      </c>
      <c r="D1251" s="144">
        <v>1983</v>
      </c>
      <c r="E1251" s="143" t="s">
        <v>111</v>
      </c>
      <c r="F1251" s="145">
        <v>2</v>
      </c>
      <c r="G1251" s="145">
        <v>2</v>
      </c>
      <c r="H1251" s="146">
        <v>736.2</v>
      </c>
      <c r="I1251" s="146">
        <v>683.8</v>
      </c>
      <c r="J1251" s="146">
        <v>620.72</v>
      </c>
      <c r="K1251" s="145">
        <v>15</v>
      </c>
      <c r="L1251" s="146">
        <f t="shared" si="132"/>
        <v>1367600</v>
      </c>
      <c r="M1251" s="146">
        <v>0</v>
      </c>
      <c r="N1251" s="146">
        <v>0</v>
      </c>
      <c r="O1251" s="146">
        <v>0</v>
      </c>
      <c r="P1251" s="146">
        <v>1367600</v>
      </c>
      <c r="Q1251" s="146">
        <v>0</v>
      </c>
      <c r="R1251" s="81" t="s">
        <v>106</v>
      </c>
      <c r="S1251" s="147">
        <v>2</v>
      </c>
      <c r="T1251" s="146">
        <f t="shared" si="133"/>
        <v>2000.0000000000002</v>
      </c>
      <c r="U1251" s="146">
        <f t="shared" si="134"/>
        <v>2000.0000000000002</v>
      </c>
      <c r="V1251" s="148">
        <v>46387</v>
      </c>
    </row>
    <row r="1252" spans="1:22" s="14" customFormat="1" ht="29.25" customHeight="1" x14ac:dyDescent="0.15">
      <c r="A1252" s="143"/>
      <c r="B1252" s="143"/>
      <c r="C1252" s="144"/>
      <c r="D1252" s="144"/>
      <c r="E1252" s="143"/>
      <c r="F1252" s="145"/>
      <c r="G1252" s="145"/>
      <c r="H1252" s="146"/>
      <c r="I1252" s="146"/>
      <c r="J1252" s="146"/>
      <c r="K1252" s="145"/>
      <c r="L1252" s="146"/>
      <c r="M1252" s="146"/>
      <c r="N1252" s="146"/>
      <c r="O1252" s="146"/>
      <c r="P1252" s="146"/>
      <c r="Q1252" s="146"/>
      <c r="R1252" s="81" t="s">
        <v>75</v>
      </c>
      <c r="S1252" s="147"/>
      <c r="T1252" s="146"/>
      <c r="U1252" s="146"/>
      <c r="V1252" s="148"/>
    </row>
    <row r="1253" spans="1:22" s="14" customFormat="1" ht="29.25" customHeight="1" x14ac:dyDescent="0.15">
      <c r="A1253" s="143" t="s">
        <v>38</v>
      </c>
      <c r="B1253" s="143" t="s">
        <v>1071</v>
      </c>
      <c r="C1253" s="144">
        <v>1986</v>
      </c>
      <c r="D1253" s="144"/>
      <c r="E1253" s="143" t="s">
        <v>111</v>
      </c>
      <c r="F1253" s="145">
        <v>2</v>
      </c>
      <c r="G1253" s="145">
        <v>2</v>
      </c>
      <c r="H1253" s="146">
        <v>727.6</v>
      </c>
      <c r="I1253" s="146">
        <v>639.6</v>
      </c>
      <c r="J1253" s="146">
        <v>586.6</v>
      </c>
      <c r="K1253" s="145">
        <v>21</v>
      </c>
      <c r="L1253" s="146">
        <f t="shared" si="132"/>
        <v>1279200</v>
      </c>
      <c r="M1253" s="146">
        <v>0</v>
      </c>
      <c r="N1253" s="146">
        <v>0</v>
      </c>
      <c r="O1253" s="146">
        <v>0</v>
      </c>
      <c r="P1253" s="146">
        <v>1279200</v>
      </c>
      <c r="Q1253" s="146">
        <v>0</v>
      </c>
      <c r="R1253" s="81" t="s">
        <v>106</v>
      </c>
      <c r="S1253" s="147">
        <v>2</v>
      </c>
      <c r="T1253" s="146">
        <f t="shared" si="133"/>
        <v>2000</v>
      </c>
      <c r="U1253" s="146">
        <f t="shared" si="134"/>
        <v>2000</v>
      </c>
      <c r="V1253" s="148">
        <v>46387</v>
      </c>
    </row>
    <row r="1254" spans="1:22" s="14" customFormat="1" ht="28.5" customHeight="1" x14ac:dyDescent="0.15">
      <c r="A1254" s="143"/>
      <c r="B1254" s="143"/>
      <c r="C1254" s="144"/>
      <c r="D1254" s="144"/>
      <c r="E1254" s="143"/>
      <c r="F1254" s="145"/>
      <c r="G1254" s="145"/>
      <c r="H1254" s="146"/>
      <c r="I1254" s="146"/>
      <c r="J1254" s="146"/>
      <c r="K1254" s="145"/>
      <c r="L1254" s="146"/>
      <c r="M1254" s="146"/>
      <c r="N1254" s="146"/>
      <c r="O1254" s="146"/>
      <c r="P1254" s="146"/>
      <c r="Q1254" s="146"/>
      <c r="R1254" s="81" t="s">
        <v>75</v>
      </c>
      <c r="S1254" s="147"/>
      <c r="T1254" s="146"/>
      <c r="U1254" s="146"/>
      <c r="V1254" s="148"/>
    </row>
    <row r="1255" spans="1:22" s="14" customFormat="1" ht="32.25" customHeight="1" x14ac:dyDescent="0.15">
      <c r="A1255" s="116" t="s">
        <v>39</v>
      </c>
      <c r="B1255" s="116" t="s">
        <v>1072</v>
      </c>
      <c r="C1255" s="117">
        <v>1939</v>
      </c>
      <c r="D1255" s="117"/>
      <c r="E1255" s="116" t="s">
        <v>84</v>
      </c>
      <c r="F1255" s="118">
        <v>2</v>
      </c>
      <c r="G1255" s="118">
        <v>1</v>
      </c>
      <c r="H1255" s="119">
        <v>753.7</v>
      </c>
      <c r="I1255" s="119">
        <v>652.5</v>
      </c>
      <c r="J1255" s="119">
        <v>521.20000000000005</v>
      </c>
      <c r="K1255" s="118">
        <v>31</v>
      </c>
      <c r="L1255" s="119">
        <f>SUM(M1255:Q1255)</f>
        <v>652500</v>
      </c>
      <c r="M1255" s="119">
        <v>0</v>
      </c>
      <c r="N1255" s="119">
        <v>0</v>
      </c>
      <c r="O1255" s="119">
        <v>0</v>
      </c>
      <c r="P1255" s="119">
        <v>652500</v>
      </c>
      <c r="Q1255" s="119">
        <v>0</v>
      </c>
      <c r="R1255" s="81" t="s">
        <v>106</v>
      </c>
      <c r="S1255" s="120">
        <v>1</v>
      </c>
      <c r="T1255" s="119">
        <f t="shared" si="133"/>
        <v>1000</v>
      </c>
      <c r="U1255" s="119">
        <f t="shared" si="134"/>
        <v>1000</v>
      </c>
      <c r="V1255" s="121">
        <v>46387</v>
      </c>
    </row>
    <row r="1256" spans="1:22" s="14" customFormat="1" ht="33" customHeight="1" x14ac:dyDescent="0.15">
      <c r="A1256" s="143" t="s">
        <v>40</v>
      </c>
      <c r="B1256" s="143" t="s">
        <v>1073</v>
      </c>
      <c r="C1256" s="144">
        <v>1987</v>
      </c>
      <c r="D1256" s="144"/>
      <c r="E1256" s="143" t="s">
        <v>111</v>
      </c>
      <c r="F1256" s="145">
        <v>2</v>
      </c>
      <c r="G1256" s="145">
        <v>2</v>
      </c>
      <c r="H1256" s="146">
        <v>711</v>
      </c>
      <c r="I1256" s="146">
        <v>622.20000000000005</v>
      </c>
      <c r="J1256" s="146">
        <v>505.7</v>
      </c>
      <c r="K1256" s="145">
        <v>23</v>
      </c>
      <c r="L1256" s="146">
        <f t="shared" si="132"/>
        <v>1244400</v>
      </c>
      <c r="M1256" s="146">
        <v>0</v>
      </c>
      <c r="N1256" s="146">
        <v>0</v>
      </c>
      <c r="O1256" s="146">
        <v>0</v>
      </c>
      <c r="P1256" s="146">
        <v>1244400</v>
      </c>
      <c r="Q1256" s="146">
        <v>0</v>
      </c>
      <c r="R1256" s="81" t="s">
        <v>106</v>
      </c>
      <c r="S1256" s="147">
        <v>2</v>
      </c>
      <c r="T1256" s="146">
        <f t="shared" si="133"/>
        <v>1999.9999999999998</v>
      </c>
      <c r="U1256" s="146">
        <f t="shared" si="134"/>
        <v>1999.9999999999998</v>
      </c>
      <c r="V1256" s="148">
        <v>46387</v>
      </c>
    </row>
    <row r="1257" spans="1:22" s="14" customFormat="1" ht="32.25" customHeight="1" x14ac:dyDescent="0.15">
      <c r="A1257" s="143"/>
      <c r="B1257" s="143"/>
      <c r="C1257" s="144"/>
      <c r="D1257" s="144"/>
      <c r="E1257" s="143"/>
      <c r="F1257" s="145"/>
      <c r="G1257" s="145"/>
      <c r="H1257" s="146"/>
      <c r="I1257" s="146"/>
      <c r="J1257" s="146"/>
      <c r="K1257" s="145"/>
      <c r="L1257" s="146"/>
      <c r="M1257" s="146"/>
      <c r="N1257" s="146"/>
      <c r="O1257" s="146"/>
      <c r="P1257" s="146"/>
      <c r="Q1257" s="146"/>
      <c r="R1257" s="81" t="s">
        <v>75</v>
      </c>
      <c r="S1257" s="147"/>
      <c r="T1257" s="146"/>
      <c r="U1257" s="146"/>
      <c r="V1257" s="148"/>
    </row>
    <row r="1258" spans="1:22" s="14" customFormat="1" ht="33.75" customHeight="1" x14ac:dyDescent="0.15">
      <c r="A1258" s="143" t="s">
        <v>41</v>
      </c>
      <c r="B1258" s="143" t="s">
        <v>1074</v>
      </c>
      <c r="C1258" s="144">
        <v>1939</v>
      </c>
      <c r="D1258" s="144">
        <v>2012</v>
      </c>
      <c r="E1258" s="143" t="s">
        <v>84</v>
      </c>
      <c r="F1258" s="145">
        <v>2</v>
      </c>
      <c r="G1258" s="145">
        <v>1</v>
      </c>
      <c r="H1258" s="146">
        <v>710.9</v>
      </c>
      <c r="I1258" s="146">
        <v>647.20000000000005</v>
      </c>
      <c r="J1258" s="146">
        <v>505.1</v>
      </c>
      <c r="K1258" s="145">
        <v>31</v>
      </c>
      <c r="L1258" s="146">
        <f t="shared" si="132"/>
        <v>1294400</v>
      </c>
      <c r="M1258" s="146">
        <v>0</v>
      </c>
      <c r="N1258" s="146">
        <v>0</v>
      </c>
      <c r="O1258" s="146">
        <v>0</v>
      </c>
      <c r="P1258" s="146">
        <v>1294400</v>
      </c>
      <c r="Q1258" s="146">
        <v>0</v>
      </c>
      <c r="R1258" s="81" t="s">
        <v>106</v>
      </c>
      <c r="S1258" s="147">
        <v>2</v>
      </c>
      <c r="T1258" s="146">
        <f t="shared" si="133"/>
        <v>1999.9999999999998</v>
      </c>
      <c r="U1258" s="146">
        <f t="shared" si="134"/>
        <v>1999.9999999999998</v>
      </c>
      <c r="V1258" s="148">
        <v>46387</v>
      </c>
    </row>
    <row r="1259" spans="1:22" s="14" customFormat="1" ht="34.5" customHeight="1" x14ac:dyDescent="0.15">
      <c r="A1259" s="143"/>
      <c r="B1259" s="143"/>
      <c r="C1259" s="144"/>
      <c r="D1259" s="144"/>
      <c r="E1259" s="143"/>
      <c r="F1259" s="145"/>
      <c r="G1259" s="145"/>
      <c r="H1259" s="146"/>
      <c r="I1259" s="146"/>
      <c r="J1259" s="146"/>
      <c r="K1259" s="145"/>
      <c r="L1259" s="146"/>
      <c r="M1259" s="146"/>
      <c r="N1259" s="146"/>
      <c r="O1259" s="146"/>
      <c r="P1259" s="146"/>
      <c r="Q1259" s="146"/>
      <c r="R1259" s="81" t="s">
        <v>75</v>
      </c>
      <c r="S1259" s="147"/>
      <c r="T1259" s="146"/>
      <c r="U1259" s="146"/>
      <c r="V1259" s="148"/>
    </row>
    <row r="1260" spans="1:22" s="14" customFormat="1" ht="34.5" customHeight="1" x14ac:dyDescent="0.15">
      <c r="A1260" s="143" t="s">
        <v>42</v>
      </c>
      <c r="B1260" s="143" t="s">
        <v>1075</v>
      </c>
      <c r="C1260" s="144">
        <v>1939</v>
      </c>
      <c r="D1260" s="144">
        <v>2012</v>
      </c>
      <c r="E1260" s="143" t="s">
        <v>84</v>
      </c>
      <c r="F1260" s="145">
        <v>2</v>
      </c>
      <c r="G1260" s="145">
        <v>1</v>
      </c>
      <c r="H1260" s="146">
        <v>713.4</v>
      </c>
      <c r="I1260" s="146">
        <v>648.79999999999995</v>
      </c>
      <c r="J1260" s="146">
        <v>463.8</v>
      </c>
      <c r="K1260" s="145">
        <v>31</v>
      </c>
      <c r="L1260" s="146">
        <f t="shared" si="132"/>
        <v>1297600</v>
      </c>
      <c r="M1260" s="146">
        <v>0</v>
      </c>
      <c r="N1260" s="146">
        <v>0</v>
      </c>
      <c r="O1260" s="146">
        <v>0</v>
      </c>
      <c r="P1260" s="146">
        <v>1297600</v>
      </c>
      <c r="Q1260" s="146">
        <v>0</v>
      </c>
      <c r="R1260" s="81" t="s">
        <v>106</v>
      </c>
      <c r="S1260" s="147">
        <v>2</v>
      </c>
      <c r="T1260" s="146">
        <f t="shared" si="133"/>
        <v>2000.0000000000002</v>
      </c>
      <c r="U1260" s="146">
        <f t="shared" si="134"/>
        <v>2000.0000000000002</v>
      </c>
      <c r="V1260" s="148">
        <v>46387</v>
      </c>
    </row>
    <row r="1261" spans="1:22" s="14" customFormat="1" ht="28.5" customHeight="1" x14ac:dyDescent="0.15">
      <c r="A1261" s="143"/>
      <c r="B1261" s="143"/>
      <c r="C1261" s="144"/>
      <c r="D1261" s="144"/>
      <c r="E1261" s="143"/>
      <c r="F1261" s="145"/>
      <c r="G1261" s="145"/>
      <c r="H1261" s="146"/>
      <c r="I1261" s="146"/>
      <c r="J1261" s="146"/>
      <c r="K1261" s="145"/>
      <c r="L1261" s="146"/>
      <c r="M1261" s="146"/>
      <c r="N1261" s="146"/>
      <c r="O1261" s="146"/>
      <c r="P1261" s="146"/>
      <c r="Q1261" s="146"/>
      <c r="R1261" s="81" t="s">
        <v>75</v>
      </c>
      <c r="S1261" s="147"/>
      <c r="T1261" s="146"/>
      <c r="U1261" s="146"/>
      <c r="V1261" s="148"/>
    </row>
    <row r="1262" spans="1:22" s="14" customFormat="1" ht="33.75" customHeight="1" x14ac:dyDescent="0.15">
      <c r="A1262" s="143" t="s">
        <v>43</v>
      </c>
      <c r="B1262" s="143" t="s">
        <v>1076</v>
      </c>
      <c r="C1262" s="144">
        <v>1989</v>
      </c>
      <c r="D1262" s="144">
        <v>2012</v>
      </c>
      <c r="E1262" s="143" t="s">
        <v>84</v>
      </c>
      <c r="F1262" s="145">
        <v>2</v>
      </c>
      <c r="G1262" s="145">
        <v>2</v>
      </c>
      <c r="H1262" s="146">
        <v>551.4</v>
      </c>
      <c r="I1262" s="146">
        <v>493.3</v>
      </c>
      <c r="J1262" s="146">
        <v>418.11</v>
      </c>
      <c r="K1262" s="145">
        <v>15</v>
      </c>
      <c r="L1262" s="146">
        <f>SUM(M1262:Q1264)</f>
        <v>1479900</v>
      </c>
      <c r="M1262" s="146">
        <v>0</v>
      </c>
      <c r="N1262" s="146">
        <v>0</v>
      </c>
      <c r="O1262" s="146">
        <v>0</v>
      </c>
      <c r="P1262" s="146">
        <v>1479900</v>
      </c>
      <c r="Q1262" s="146">
        <v>0</v>
      </c>
      <c r="R1262" s="81" t="s">
        <v>106</v>
      </c>
      <c r="S1262" s="147">
        <v>3</v>
      </c>
      <c r="T1262" s="146">
        <f>L1262/I1262</f>
        <v>3000</v>
      </c>
      <c r="U1262" s="146">
        <f>T1262</f>
        <v>3000</v>
      </c>
      <c r="V1262" s="148">
        <v>46387</v>
      </c>
    </row>
    <row r="1263" spans="1:22" s="14" customFormat="1" ht="33.75" customHeight="1" x14ac:dyDescent="0.15">
      <c r="A1263" s="143"/>
      <c r="B1263" s="143"/>
      <c r="C1263" s="144"/>
      <c r="D1263" s="144"/>
      <c r="E1263" s="143"/>
      <c r="F1263" s="145"/>
      <c r="G1263" s="145"/>
      <c r="H1263" s="146"/>
      <c r="I1263" s="146"/>
      <c r="J1263" s="146"/>
      <c r="K1263" s="145"/>
      <c r="L1263" s="146"/>
      <c r="M1263" s="146"/>
      <c r="N1263" s="146"/>
      <c r="O1263" s="146"/>
      <c r="P1263" s="146"/>
      <c r="Q1263" s="146"/>
      <c r="R1263" s="81" t="s">
        <v>75</v>
      </c>
      <c r="S1263" s="147"/>
      <c r="T1263" s="146"/>
      <c r="U1263" s="146"/>
      <c r="V1263" s="148"/>
    </row>
    <row r="1264" spans="1:22" s="14" customFormat="1" ht="30" customHeight="1" x14ac:dyDescent="0.15">
      <c r="A1264" s="143"/>
      <c r="B1264" s="143"/>
      <c r="C1264" s="144"/>
      <c r="D1264" s="144"/>
      <c r="E1264" s="143"/>
      <c r="F1264" s="145"/>
      <c r="G1264" s="145"/>
      <c r="H1264" s="146"/>
      <c r="I1264" s="146"/>
      <c r="J1264" s="146"/>
      <c r="K1264" s="145"/>
      <c r="L1264" s="146"/>
      <c r="M1264" s="146"/>
      <c r="N1264" s="146"/>
      <c r="O1264" s="146"/>
      <c r="P1264" s="146"/>
      <c r="Q1264" s="146"/>
      <c r="R1264" s="81" t="s">
        <v>248</v>
      </c>
      <c r="S1264" s="147"/>
      <c r="T1264" s="146"/>
      <c r="U1264" s="146"/>
      <c r="V1264" s="148"/>
    </row>
    <row r="1265" spans="1:22" s="14" customFormat="1" ht="32.25" customHeight="1" x14ac:dyDescent="0.15">
      <c r="A1265" s="143" t="s">
        <v>44</v>
      </c>
      <c r="B1265" s="143" t="s">
        <v>1077</v>
      </c>
      <c r="C1265" s="144">
        <v>1938</v>
      </c>
      <c r="D1265" s="144">
        <v>2012</v>
      </c>
      <c r="E1265" s="143" t="s">
        <v>84</v>
      </c>
      <c r="F1265" s="145">
        <v>2</v>
      </c>
      <c r="G1265" s="145">
        <v>1</v>
      </c>
      <c r="H1265" s="146">
        <v>706.7</v>
      </c>
      <c r="I1265" s="146">
        <v>642.5</v>
      </c>
      <c r="J1265" s="146">
        <v>260.82</v>
      </c>
      <c r="K1265" s="145">
        <v>34</v>
      </c>
      <c r="L1265" s="146">
        <f>SUM(M1265:Q1268)</f>
        <v>1927500</v>
      </c>
      <c r="M1265" s="146">
        <v>0</v>
      </c>
      <c r="N1265" s="146">
        <v>0</v>
      </c>
      <c r="O1265" s="146">
        <v>0</v>
      </c>
      <c r="P1265" s="146">
        <v>1927500</v>
      </c>
      <c r="Q1265" s="146">
        <v>0</v>
      </c>
      <c r="R1265" s="81" t="s">
        <v>106</v>
      </c>
      <c r="S1265" s="147">
        <v>4</v>
      </c>
      <c r="T1265" s="146">
        <f>L1265/I1265</f>
        <v>3000</v>
      </c>
      <c r="U1265" s="146">
        <f>T1265</f>
        <v>3000</v>
      </c>
      <c r="V1265" s="148">
        <v>46387</v>
      </c>
    </row>
    <row r="1266" spans="1:22" s="14" customFormat="1" ht="32.25" customHeight="1" x14ac:dyDescent="0.15">
      <c r="A1266" s="143"/>
      <c r="B1266" s="143"/>
      <c r="C1266" s="144"/>
      <c r="D1266" s="144"/>
      <c r="E1266" s="143"/>
      <c r="F1266" s="145"/>
      <c r="G1266" s="145"/>
      <c r="H1266" s="146"/>
      <c r="I1266" s="146"/>
      <c r="J1266" s="146"/>
      <c r="K1266" s="145"/>
      <c r="L1266" s="146"/>
      <c r="M1266" s="146"/>
      <c r="N1266" s="146"/>
      <c r="O1266" s="146"/>
      <c r="P1266" s="146"/>
      <c r="Q1266" s="146"/>
      <c r="R1266" s="81" t="s">
        <v>75</v>
      </c>
      <c r="S1266" s="147"/>
      <c r="T1266" s="146"/>
      <c r="U1266" s="146"/>
      <c r="V1266" s="148"/>
    </row>
    <row r="1267" spans="1:22" s="14" customFormat="1" ht="32.25" customHeight="1" x14ac:dyDescent="0.15">
      <c r="A1267" s="143"/>
      <c r="B1267" s="143"/>
      <c r="C1267" s="144"/>
      <c r="D1267" s="144"/>
      <c r="E1267" s="143"/>
      <c r="F1267" s="145"/>
      <c r="G1267" s="145"/>
      <c r="H1267" s="146"/>
      <c r="I1267" s="146"/>
      <c r="J1267" s="146"/>
      <c r="K1267" s="145"/>
      <c r="L1267" s="146"/>
      <c r="M1267" s="146"/>
      <c r="N1267" s="146"/>
      <c r="O1267" s="146"/>
      <c r="P1267" s="146"/>
      <c r="Q1267" s="146"/>
      <c r="R1267" s="81" t="s">
        <v>248</v>
      </c>
      <c r="S1267" s="147"/>
      <c r="T1267" s="146"/>
      <c r="U1267" s="146"/>
      <c r="V1267" s="148"/>
    </row>
    <row r="1268" spans="1:22" s="14" customFormat="1" ht="47.25" customHeight="1" x14ac:dyDescent="0.15">
      <c r="A1268" s="143"/>
      <c r="B1268" s="143"/>
      <c r="C1268" s="144"/>
      <c r="D1268" s="144"/>
      <c r="E1268" s="143"/>
      <c r="F1268" s="145"/>
      <c r="G1268" s="145"/>
      <c r="H1268" s="146"/>
      <c r="I1268" s="146"/>
      <c r="J1268" s="146"/>
      <c r="K1268" s="145"/>
      <c r="L1268" s="146"/>
      <c r="M1268" s="146"/>
      <c r="N1268" s="146"/>
      <c r="O1268" s="146"/>
      <c r="P1268" s="146"/>
      <c r="Q1268" s="146"/>
      <c r="R1268" s="81" t="s">
        <v>87</v>
      </c>
      <c r="S1268" s="147"/>
      <c r="T1268" s="146"/>
      <c r="U1268" s="146"/>
      <c r="V1268" s="148"/>
    </row>
    <row r="1269" spans="1:22" s="14" customFormat="1" ht="37.5" customHeight="1" x14ac:dyDescent="0.15">
      <c r="A1269" s="143" t="s">
        <v>45</v>
      </c>
      <c r="B1269" s="143" t="s">
        <v>1078</v>
      </c>
      <c r="C1269" s="144">
        <v>1975</v>
      </c>
      <c r="D1269" s="144"/>
      <c r="E1269" s="143" t="s">
        <v>84</v>
      </c>
      <c r="F1269" s="145">
        <v>2</v>
      </c>
      <c r="G1269" s="145">
        <v>3</v>
      </c>
      <c r="H1269" s="146">
        <v>573.20000000000005</v>
      </c>
      <c r="I1269" s="146">
        <v>510.8</v>
      </c>
      <c r="J1269" s="146">
        <v>419.1</v>
      </c>
      <c r="K1269" s="145">
        <v>19</v>
      </c>
      <c r="L1269" s="146">
        <f>SUM(M1269:Q1272)</f>
        <v>1532400</v>
      </c>
      <c r="M1269" s="146">
        <v>0</v>
      </c>
      <c r="N1269" s="146">
        <v>0</v>
      </c>
      <c r="O1269" s="146">
        <v>0</v>
      </c>
      <c r="P1269" s="146">
        <v>1532400</v>
      </c>
      <c r="Q1269" s="146">
        <v>0</v>
      </c>
      <c r="R1269" s="81" t="s">
        <v>106</v>
      </c>
      <c r="S1269" s="147">
        <v>4</v>
      </c>
      <c r="T1269" s="146">
        <f>L1269/I1269</f>
        <v>3000</v>
      </c>
      <c r="U1269" s="146">
        <f>T1269</f>
        <v>3000</v>
      </c>
      <c r="V1269" s="148">
        <v>46387</v>
      </c>
    </row>
    <row r="1270" spans="1:22" s="14" customFormat="1" ht="37.5" customHeight="1" x14ac:dyDescent="0.15">
      <c r="A1270" s="143"/>
      <c r="B1270" s="143"/>
      <c r="C1270" s="144"/>
      <c r="D1270" s="144"/>
      <c r="E1270" s="143"/>
      <c r="F1270" s="145"/>
      <c r="G1270" s="145"/>
      <c r="H1270" s="146"/>
      <c r="I1270" s="146"/>
      <c r="J1270" s="146"/>
      <c r="K1270" s="145"/>
      <c r="L1270" s="146"/>
      <c r="M1270" s="146"/>
      <c r="N1270" s="146"/>
      <c r="O1270" s="146"/>
      <c r="P1270" s="146"/>
      <c r="Q1270" s="146"/>
      <c r="R1270" s="81" t="s">
        <v>75</v>
      </c>
      <c r="S1270" s="147"/>
      <c r="T1270" s="146"/>
      <c r="U1270" s="146"/>
      <c r="V1270" s="148"/>
    </row>
    <row r="1271" spans="1:22" s="14" customFormat="1" ht="37.5" customHeight="1" x14ac:dyDescent="0.15">
      <c r="A1271" s="143"/>
      <c r="B1271" s="143"/>
      <c r="C1271" s="144"/>
      <c r="D1271" s="144"/>
      <c r="E1271" s="143"/>
      <c r="F1271" s="145"/>
      <c r="G1271" s="145"/>
      <c r="H1271" s="146"/>
      <c r="I1271" s="146"/>
      <c r="J1271" s="146"/>
      <c r="K1271" s="145"/>
      <c r="L1271" s="146"/>
      <c r="M1271" s="146"/>
      <c r="N1271" s="146"/>
      <c r="O1271" s="146"/>
      <c r="P1271" s="146"/>
      <c r="Q1271" s="146"/>
      <c r="R1271" s="81" t="s">
        <v>248</v>
      </c>
      <c r="S1271" s="147"/>
      <c r="T1271" s="146"/>
      <c r="U1271" s="146"/>
      <c r="V1271" s="148"/>
    </row>
    <row r="1272" spans="1:22" s="14" customFormat="1" ht="47.25" customHeight="1" x14ac:dyDescent="0.15">
      <c r="A1272" s="143"/>
      <c r="B1272" s="143"/>
      <c r="C1272" s="144"/>
      <c r="D1272" s="144"/>
      <c r="E1272" s="143"/>
      <c r="F1272" s="145"/>
      <c r="G1272" s="145"/>
      <c r="H1272" s="146"/>
      <c r="I1272" s="146"/>
      <c r="J1272" s="146"/>
      <c r="K1272" s="145"/>
      <c r="L1272" s="146"/>
      <c r="M1272" s="146"/>
      <c r="N1272" s="146"/>
      <c r="O1272" s="146"/>
      <c r="P1272" s="146"/>
      <c r="Q1272" s="146"/>
      <c r="R1272" s="81" t="s">
        <v>87</v>
      </c>
      <c r="S1272" s="147"/>
      <c r="T1272" s="146"/>
      <c r="U1272" s="146"/>
      <c r="V1272" s="148"/>
    </row>
    <row r="1273" spans="1:22" s="14" customFormat="1" ht="37.5" customHeight="1" x14ac:dyDescent="0.15">
      <c r="A1273" s="143" t="s">
        <v>46</v>
      </c>
      <c r="B1273" s="143" t="s">
        <v>1079</v>
      </c>
      <c r="C1273" s="144">
        <v>1985</v>
      </c>
      <c r="D1273" s="144"/>
      <c r="E1273" s="143" t="s">
        <v>111</v>
      </c>
      <c r="F1273" s="145">
        <v>2</v>
      </c>
      <c r="G1273" s="145">
        <v>2</v>
      </c>
      <c r="H1273" s="146">
        <v>719.5</v>
      </c>
      <c r="I1273" s="146">
        <v>631</v>
      </c>
      <c r="J1273" s="146">
        <v>631.20000000000005</v>
      </c>
      <c r="K1273" s="145">
        <v>19</v>
      </c>
      <c r="L1273" s="146">
        <f>SUM(M1273:Q1274)</f>
        <v>1262000</v>
      </c>
      <c r="M1273" s="146">
        <v>0</v>
      </c>
      <c r="N1273" s="146">
        <v>0</v>
      </c>
      <c r="O1273" s="146">
        <v>0</v>
      </c>
      <c r="P1273" s="146">
        <v>1262000</v>
      </c>
      <c r="Q1273" s="146">
        <v>0</v>
      </c>
      <c r="R1273" s="81" t="s">
        <v>106</v>
      </c>
      <c r="S1273" s="147">
        <v>2</v>
      </c>
      <c r="T1273" s="146">
        <f>L1273/I1273</f>
        <v>2000</v>
      </c>
      <c r="U1273" s="146">
        <f>T1273</f>
        <v>2000</v>
      </c>
      <c r="V1273" s="148">
        <v>46387</v>
      </c>
    </row>
    <row r="1274" spans="1:22" s="14" customFormat="1" ht="37.5" customHeight="1" x14ac:dyDescent="0.15">
      <c r="A1274" s="143"/>
      <c r="B1274" s="143"/>
      <c r="C1274" s="144"/>
      <c r="D1274" s="144"/>
      <c r="E1274" s="143"/>
      <c r="F1274" s="145"/>
      <c r="G1274" s="145"/>
      <c r="H1274" s="146"/>
      <c r="I1274" s="146"/>
      <c r="J1274" s="146"/>
      <c r="K1274" s="145"/>
      <c r="L1274" s="146"/>
      <c r="M1274" s="146"/>
      <c r="N1274" s="146"/>
      <c r="O1274" s="146"/>
      <c r="P1274" s="146"/>
      <c r="Q1274" s="146"/>
      <c r="R1274" s="81" t="s">
        <v>75</v>
      </c>
      <c r="S1274" s="147"/>
      <c r="T1274" s="146"/>
      <c r="U1274" s="146"/>
      <c r="V1274" s="148"/>
    </row>
    <row r="1275" spans="1:22" s="14" customFormat="1" ht="36" customHeight="1" x14ac:dyDescent="0.15">
      <c r="A1275" s="143" t="s">
        <v>47</v>
      </c>
      <c r="B1275" s="143" t="s">
        <v>1080</v>
      </c>
      <c r="C1275" s="144">
        <v>1988</v>
      </c>
      <c r="D1275" s="144"/>
      <c r="E1275" s="143" t="s">
        <v>97</v>
      </c>
      <c r="F1275" s="145">
        <v>2</v>
      </c>
      <c r="G1275" s="145">
        <v>1</v>
      </c>
      <c r="H1275" s="146">
        <v>295.5</v>
      </c>
      <c r="I1275" s="146">
        <v>268.3</v>
      </c>
      <c r="J1275" s="146">
        <v>262.10000000000002</v>
      </c>
      <c r="K1275" s="145">
        <v>11</v>
      </c>
      <c r="L1275" s="146">
        <f>SUM(M1275:Q1276)</f>
        <v>536600</v>
      </c>
      <c r="M1275" s="146">
        <v>0</v>
      </c>
      <c r="N1275" s="146">
        <v>0</v>
      </c>
      <c r="O1275" s="146">
        <v>0</v>
      </c>
      <c r="P1275" s="146">
        <v>536600</v>
      </c>
      <c r="Q1275" s="146">
        <v>0</v>
      </c>
      <c r="R1275" s="81" t="s">
        <v>106</v>
      </c>
      <c r="S1275" s="147">
        <v>2</v>
      </c>
      <c r="T1275" s="146">
        <f>L1275/I1275</f>
        <v>2000</v>
      </c>
      <c r="U1275" s="146">
        <f>T1275</f>
        <v>2000</v>
      </c>
      <c r="V1275" s="148">
        <v>46387</v>
      </c>
    </row>
    <row r="1276" spans="1:22" s="14" customFormat="1" ht="36" customHeight="1" x14ac:dyDescent="0.15">
      <c r="A1276" s="143"/>
      <c r="B1276" s="143"/>
      <c r="C1276" s="144"/>
      <c r="D1276" s="144"/>
      <c r="E1276" s="143"/>
      <c r="F1276" s="145"/>
      <c r="G1276" s="145"/>
      <c r="H1276" s="146"/>
      <c r="I1276" s="146"/>
      <c r="J1276" s="146"/>
      <c r="K1276" s="145"/>
      <c r="L1276" s="146"/>
      <c r="M1276" s="146"/>
      <c r="N1276" s="146"/>
      <c r="O1276" s="146"/>
      <c r="P1276" s="146"/>
      <c r="Q1276" s="146"/>
      <c r="R1276" s="81" t="s">
        <v>75</v>
      </c>
      <c r="S1276" s="147"/>
      <c r="T1276" s="146"/>
      <c r="U1276" s="146"/>
      <c r="V1276" s="148"/>
    </row>
    <row r="1277" spans="1:22" s="14" customFormat="1" ht="29.25" customHeight="1" x14ac:dyDescent="0.15">
      <c r="A1277" s="143" t="s">
        <v>48</v>
      </c>
      <c r="B1277" s="143" t="s">
        <v>1081</v>
      </c>
      <c r="C1277" s="144">
        <v>1973</v>
      </c>
      <c r="D1277" s="144"/>
      <c r="E1277" s="143" t="s">
        <v>84</v>
      </c>
      <c r="F1277" s="145">
        <v>2</v>
      </c>
      <c r="G1277" s="145">
        <v>2</v>
      </c>
      <c r="H1277" s="146">
        <v>417.8</v>
      </c>
      <c r="I1277" s="146">
        <v>376.8</v>
      </c>
      <c r="J1277" s="146">
        <v>283.2</v>
      </c>
      <c r="K1277" s="145">
        <v>15</v>
      </c>
      <c r="L1277" s="146">
        <f>SUM(M1277:Q1280)</f>
        <v>1130400</v>
      </c>
      <c r="M1277" s="146">
        <v>0</v>
      </c>
      <c r="N1277" s="146">
        <v>0</v>
      </c>
      <c r="O1277" s="146">
        <v>0</v>
      </c>
      <c r="P1277" s="146">
        <v>1130400</v>
      </c>
      <c r="Q1277" s="146">
        <v>0</v>
      </c>
      <c r="R1277" s="81" t="s">
        <v>106</v>
      </c>
      <c r="S1277" s="147">
        <v>4</v>
      </c>
      <c r="T1277" s="146">
        <f>L1277/I1277</f>
        <v>3000</v>
      </c>
      <c r="U1277" s="146">
        <f>T1277</f>
        <v>3000</v>
      </c>
      <c r="V1277" s="148">
        <v>46387</v>
      </c>
    </row>
    <row r="1278" spans="1:22" s="14" customFormat="1" ht="30" customHeight="1" x14ac:dyDescent="0.15">
      <c r="A1278" s="143"/>
      <c r="B1278" s="143"/>
      <c r="C1278" s="144"/>
      <c r="D1278" s="144"/>
      <c r="E1278" s="143"/>
      <c r="F1278" s="145"/>
      <c r="G1278" s="145"/>
      <c r="H1278" s="146"/>
      <c r="I1278" s="146"/>
      <c r="J1278" s="146"/>
      <c r="K1278" s="145"/>
      <c r="L1278" s="146"/>
      <c r="M1278" s="146"/>
      <c r="N1278" s="146"/>
      <c r="O1278" s="146"/>
      <c r="P1278" s="146"/>
      <c r="Q1278" s="146"/>
      <c r="R1278" s="81" t="s">
        <v>75</v>
      </c>
      <c r="S1278" s="147"/>
      <c r="T1278" s="146"/>
      <c r="U1278" s="146"/>
      <c r="V1278" s="148"/>
    </row>
    <row r="1279" spans="1:22" s="14" customFormat="1" ht="30.75" customHeight="1" x14ac:dyDescent="0.15">
      <c r="A1279" s="143"/>
      <c r="B1279" s="143"/>
      <c r="C1279" s="144"/>
      <c r="D1279" s="144"/>
      <c r="E1279" s="143"/>
      <c r="F1279" s="145"/>
      <c r="G1279" s="145"/>
      <c r="H1279" s="146"/>
      <c r="I1279" s="146"/>
      <c r="J1279" s="146"/>
      <c r="K1279" s="145"/>
      <c r="L1279" s="146"/>
      <c r="M1279" s="146"/>
      <c r="N1279" s="146"/>
      <c r="O1279" s="146"/>
      <c r="P1279" s="146"/>
      <c r="Q1279" s="146"/>
      <c r="R1279" s="81" t="s">
        <v>248</v>
      </c>
      <c r="S1279" s="147"/>
      <c r="T1279" s="146"/>
      <c r="U1279" s="146"/>
      <c r="V1279" s="148"/>
    </row>
    <row r="1280" spans="1:22" s="14" customFormat="1" ht="47.25" customHeight="1" x14ac:dyDescent="0.15">
      <c r="A1280" s="143"/>
      <c r="B1280" s="143"/>
      <c r="C1280" s="144"/>
      <c r="D1280" s="144"/>
      <c r="E1280" s="143"/>
      <c r="F1280" s="145"/>
      <c r="G1280" s="145"/>
      <c r="H1280" s="146"/>
      <c r="I1280" s="146"/>
      <c r="J1280" s="146"/>
      <c r="K1280" s="145"/>
      <c r="L1280" s="146"/>
      <c r="M1280" s="146"/>
      <c r="N1280" s="146"/>
      <c r="O1280" s="146"/>
      <c r="P1280" s="146"/>
      <c r="Q1280" s="146"/>
      <c r="R1280" s="81" t="s">
        <v>87</v>
      </c>
      <c r="S1280" s="147"/>
      <c r="T1280" s="146"/>
      <c r="U1280" s="146"/>
      <c r="V1280" s="148"/>
    </row>
    <row r="1281" spans="1:22" s="14" customFormat="1" ht="33" customHeight="1" x14ac:dyDescent="0.15">
      <c r="A1281" s="143">
        <v>20</v>
      </c>
      <c r="B1281" s="143" t="s">
        <v>293</v>
      </c>
      <c r="C1281" s="144">
        <v>1981</v>
      </c>
      <c r="D1281" s="144">
        <v>2012</v>
      </c>
      <c r="E1281" s="143" t="s">
        <v>97</v>
      </c>
      <c r="F1281" s="145">
        <v>5</v>
      </c>
      <c r="G1281" s="145">
        <v>6</v>
      </c>
      <c r="H1281" s="146">
        <v>4879.3</v>
      </c>
      <c r="I1281" s="146">
        <v>4397.24</v>
      </c>
      <c r="J1281" s="146">
        <v>3549.43</v>
      </c>
      <c r="K1281" s="145">
        <v>252</v>
      </c>
      <c r="L1281" s="146">
        <f>SUM(M1281:Q1295)</f>
        <v>43383085.280000001</v>
      </c>
      <c r="M1281" s="146">
        <v>0</v>
      </c>
      <c r="N1281" s="146">
        <v>0</v>
      </c>
      <c r="O1281" s="146">
        <v>0</v>
      </c>
      <c r="P1281" s="146">
        <v>43383085.280000001</v>
      </c>
      <c r="Q1281" s="149">
        <v>0</v>
      </c>
      <c r="R1281" s="81" t="s">
        <v>62</v>
      </c>
      <c r="S1281" s="147">
        <v>15</v>
      </c>
      <c r="T1281" s="146">
        <f>L1281/I1281</f>
        <v>9865.9807697555752</v>
      </c>
      <c r="U1281" s="146">
        <f>T1281</f>
        <v>9865.9807697555752</v>
      </c>
      <c r="V1281" s="148">
        <v>46387</v>
      </c>
    </row>
    <row r="1282" spans="1:22" s="14" customFormat="1" ht="40.5" customHeight="1" x14ac:dyDescent="0.15">
      <c r="A1282" s="143"/>
      <c r="B1282" s="143"/>
      <c r="C1282" s="144"/>
      <c r="D1282" s="144"/>
      <c r="E1282" s="143"/>
      <c r="F1282" s="145"/>
      <c r="G1282" s="145"/>
      <c r="H1282" s="146"/>
      <c r="I1282" s="146"/>
      <c r="J1282" s="146"/>
      <c r="K1282" s="145"/>
      <c r="L1282" s="146"/>
      <c r="M1282" s="146"/>
      <c r="N1282" s="146"/>
      <c r="O1282" s="146"/>
      <c r="P1282" s="146"/>
      <c r="Q1282" s="149"/>
      <c r="R1282" s="81" t="s">
        <v>64</v>
      </c>
      <c r="S1282" s="147"/>
      <c r="T1282" s="146"/>
      <c r="U1282" s="146"/>
      <c r="V1282" s="148"/>
    </row>
    <row r="1283" spans="1:22" s="14" customFormat="1" ht="28.5" customHeight="1" x14ac:dyDescent="0.15">
      <c r="A1283" s="143"/>
      <c r="B1283" s="143"/>
      <c r="C1283" s="144"/>
      <c r="D1283" s="144"/>
      <c r="E1283" s="143"/>
      <c r="F1283" s="145"/>
      <c r="G1283" s="145"/>
      <c r="H1283" s="146"/>
      <c r="I1283" s="146"/>
      <c r="J1283" s="146"/>
      <c r="K1283" s="145"/>
      <c r="L1283" s="146"/>
      <c r="M1283" s="146"/>
      <c r="N1283" s="146"/>
      <c r="O1283" s="146"/>
      <c r="P1283" s="146"/>
      <c r="Q1283" s="149"/>
      <c r="R1283" s="81" t="s">
        <v>99</v>
      </c>
      <c r="S1283" s="147"/>
      <c r="T1283" s="146"/>
      <c r="U1283" s="146"/>
      <c r="V1283" s="148"/>
    </row>
    <row r="1284" spans="1:22" s="14" customFormat="1" ht="40.5" customHeight="1" x14ac:dyDescent="0.15">
      <c r="A1284" s="143"/>
      <c r="B1284" s="143"/>
      <c r="C1284" s="144"/>
      <c r="D1284" s="144"/>
      <c r="E1284" s="143"/>
      <c r="F1284" s="145"/>
      <c r="G1284" s="145"/>
      <c r="H1284" s="146"/>
      <c r="I1284" s="146"/>
      <c r="J1284" s="146"/>
      <c r="K1284" s="145"/>
      <c r="L1284" s="146"/>
      <c r="M1284" s="146"/>
      <c r="N1284" s="146"/>
      <c r="O1284" s="146"/>
      <c r="P1284" s="146"/>
      <c r="Q1284" s="149"/>
      <c r="R1284" s="81" t="s">
        <v>100</v>
      </c>
      <c r="S1284" s="147"/>
      <c r="T1284" s="146"/>
      <c r="U1284" s="146"/>
      <c r="V1284" s="148"/>
    </row>
    <row r="1285" spans="1:22" s="14" customFormat="1" ht="44.25" customHeight="1" x14ac:dyDescent="0.15">
      <c r="A1285" s="143"/>
      <c r="B1285" s="143"/>
      <c r="C1285" s="144"/>
      <c r="D1285" s="144"/>
      <c r="E1285" s="143"/>
      <c r="F1285" s="145"/>
      <c r="G1285" s="145"/>
      <c r="H1285" s="146"/>
      <c r="I1285" s="146"/>
      <c r="J1285" s="146"/>
      <c r="K1285" s="145"/>
      <c r="L1285" s="146"/>
      <c r="M1285" s="146"/>
      <c r="N1285" s="146"/>
      <c r="O1285" s="146"/>
      <c r="P1285" s="146"/>
      <c r="Q1285" s="149"/>
      <c r="R1285" s="81" t="s">
        <v>101</v>
      </c>
      <c r="S1285" s="147"/>
      <c r="T1285" s="146"/>
      <c r="U1285" s="146"/>
      <c r="V1285" s="148"/>
    </row>
    <row r="1286" spans="1:22" s="14" customFormat="1" ht="28.5" customHeight="1" x14ac:dyDescent="0.15">
      <c r="A1286" s="143"/>
      <c r="B1286" s="143"/>
      <c r="C1286" s="144"/>
      <c r="D1286" s="144"/>
      <c r="E1286" s="143"/>
      <c r="F1286" s="145"/>
      <c r="G1286" s="145"/>
      <c r="H1286" s="146"/>
      <c r="I1286" s="146"/>
      <c r="J1286" s="146"/>
      <c r="K1286" s="145"/>
      <c r="L1286" s="146"/>
      <c r="M1286" s="146"/>
      <c r="N1286" s="146"/>
      <c r="O1286" s="146"/>
      <c r="P1286" s="146"/>
      <c r="Q1286" s="149"/>
      <c r="R1286" s="81" t="s">
        <v>65</v>
      </c>
      <c r="S1286" s="147"/>
      <c r="T1286" s="146"/>
      <c r="U1286" s="146"/>
      <c r="V1286" s="148"/>
    </row>
    <row r="1287" spans="1:22" s="14" customFormat="1" ht="39.75" customHeight="1" x14ac:dyDescent="0.15">
      <c r="A1287" s="143"/>
      <c r="B1287" s="143"/>
      <c r="C1287" s="144"/>
      <c r="D1287" s="144"/>
      <c r="E1287" s="143"/>
      <c r="F1287" s="145"/>
      <c r="G1287" s="145"/>
      <c r="H1287" s="146"/>
      <c r="I1287" s="146"/>
      <c r="J1287" s="146"/>
      <c r="K1287" s="145"/>
      <c r="L1287" s="146"/>
      <c r="M1287" s="146"/>
      <c r="N1287" s="146"/>
      <c r="O1287" s="146"/>
      <c r="P1287" s="146"/>
      <c r="Q1287" s="149"/>
      <c r="R1287" s="81" t="s">
        <v>67</v>
      </c>
      <c r="S1287" s="147"/>
      <c r="T1287" s="146"/>
      <c r="U1287" s="146"/>
      <c r="V1287" s="148"/>
    </row>
    <row r="1288" spans="1:22" s="14" customFormat="1" ht="27" customHeight="1" x14ac:dyDescent="0.15">
      <c r="A1288" s="143"/>
      <c r="B1288" s="143"/>
      <c r="C1288" s="144"/>
      <c r="D1288" s="144"/>
      <c r="E1288" s="143"/>
      <c r="F1288" s="145"/>
      <c r="G1288" s="145"/>
      <c r="H1288" s="146"/>
      <c r="I1288" s="146"/>
      <c r="J1288" s="146"/>
      <c r="K1288" s="145"/>
      <c r="L1288" s="146"/>
      <c r="M1288" s="146"/>
      <c r="N1288" s="146"/>
      <c r="O1288" s="146"/>
      <c r="P1288" s="146"/>
      <c r="Q1288" s="149"/>
      <c r="R1288" s="81" t="s">
        <v>71</v>
      </c>
      <c r="S1288" s="147"/>
      <c r="T1288" s="146"/>
      <c r="U1288" s="146"/>
      <c r="V1288" s="148"/>
    </row>
    <row r="1289" spans="1:22" s="14" customFormat="1" ht="44.25" customHeight="1" x14ac:dyDescent="0.15">
      <c r="A1289" s="143"/>
      <c r="B1289" s="143"/>
      <c r="C1289" s="144"/>
      <c r="D1289" s="144"/>
      <c r="E1289" s="143"/>
      <c r="F1289" s="145"/>
      <c r="G1289" s="145"/>
      <c r="H1289" s="146"/>
      <c r="I1289" s="146"/>
      <c r="J1289" s="146"/>
      <c r="K1289" s="145"/>
      <c r="L1289" s="146"/>
      <c r="M1289" s="146"/>
      <c r="N1289" s="146"/>
      <c r="O1289" s="146"/>
      <c r="P1289" s="146"/>
      <c r="Q1289" s="149"/>
      <c r="R1289" s="81" t="s">
        <v>73</v>
      </c>
      <c r="S1289" s="147"/>
      <c r="T1289" s="146"/>
      <c r="U1289" s="146"/>
      <c r="V1289" s="148"/>
    </row>
    <row r="1290" spans="1:22" s="14" customFormat="1" ht="31.5" customHeight="1" x14ac:dyDescent="0.15">
      <c r="A1290" s="143"/>
      <c r="B1290" s="143"/>
      <c r="C1290" s="144"/>
      <c r="D1290" s="144"/>
      <c r="E1290" s="143"/>
      <c r="F1290" s="145"/>
      <c r="G1290" s="145"/>
      <c r="H1290" s="146"/>
      <c r="I1290" s="146"/>
      <c r="J1290" s="146"/>
      <c r="K1290" s="145"/>
      <c r="L1290" s="146"/>
      <c r="M1290" s="146"/>
      <c r="N1290" s="146"/>
      <c r="O1290" s="146"/>
      <c r="P1290" s="146"/>
      <c r="Q1290" s="149"/>
      <c r="R1290" s="81" t="s">
        <v>102</v>
      </c>
      <c r="S1290" s="147"/>
      <c r="T1290" s="146"/>
      <c r="U1290" s="146"/>
      <c r="V1290" s="148"/>
    </row>
    <row r="1291" spans="1:22" s="14" customFormat="1" ht="44.25" customHeight="1" x14ac:dyDescent="0.15">
      <c r="A1291" s="143"/>
      <c r="B1291" s="143"/>
      <c r="C1291" s="144"/>
      <c r="D1291" s="144"/>
      <c r="E1291" s="143"/>
      <c r="F1291" s="145"/>
      <c r="G1291" s="145"/>
      <c r="H1291" s="146"/>
      <c r="I1291" s="146"/>
      <c r="J1291" s="146"/>
      <c r="K1291" s="145"/>
      <c r="L1291" s="146"/>
      <c r="M1291" s="146"/>
      <c r="N1291" s="146"/>
      <c r="O1291" s="146"/>
      <c r="P1291" s="146"/>
      <c r="Q1291" s="149"/>
      <c r="R1291" s="81" t="s">
        <v>103</v>
      </c>
      <c r="S1291" s="147"/>
      <c r="T1291" s="146"/>
      <c r="U1291" s="146"/>
      <c r="V1291" s="148"/>
    </row>
    <row r="1292" spans="1:22" s="14" customFormat="1" ht="44.25" customHeight="1" x14ac:dyDescent="0.15">
      <c r="A1292" s="143"/>
      <c r="B1292" s="143"/>
      <c r="C1292" s="144"/>
      <c r="D1292" s="144"/>
      <c r="E1292" s="143"/>
      <c r="F1292" s="145"/>
      <c r="G1292" s="145"/>
      <c r="H1292" s="146"/>
      <c r="I1292" s="146"/>
      <c r="J1292" s="146"/>
      <c r="K1292" s="145"/>
      <c r="L1292" s="146"/>
      <c r="M1292" s="146"/>
      <c r="N1292" s="146"/>
      <c r="O1292" s="146"/>
      <c r="P1292" s="146"/>
      <c r="Q1292" s="149"/>
      <c r="R1292" s="81" t="s">
        <v>104</v>
      </c>
      <c r="S1292" s="147"/>
      <c r="T1292" s="146"/>
      <c r="U1292" s="146"/>
      <c r="V1292" s="148"/>
    </row>
    <row r="1293" spans="1:22" s="14" customFormat="1" ht="16.5" customHeight="1" x14ac:dyDescent="0.15">
      <c r="A1293" s="143"/>
      <c r="B1293" s="143"/>
      <c r="C1293" s="144"/>
      <c r="D1293" s="144"/>
      <c r="E1293" s="143"/>
      <c r="F1293" s="145"/>
      <c r="G1293" s="145"/>
      <c r="H1293" s="146"/>
      <c r="I1293" s="146"/>
      <c r="J1293" s="146"/>
      <c r="K1293" s="145"/>
      <c r="L1293" s="146"/>
      <c r="M1293" s="146"/>
      <c r="N1293" s="146"/>
      <c r="O1293" s="146"/>
      <c r="P1293" s="146"/>
      <c r="Q1293" s="149"/>
      <c r="R1293" s="81" t="s">
        <v>105</v>
      </c>
      <c r="S1293" s="147"/>
      <c r="T1293" s="146"/>
      <c r="U1293" s="146"/>
      <c r="V1293" s="148"/>
    </row>
    <row r="1294" spans="1:22" s="14" customFormat="1" ht="30" customHeight="1" x14ac:dyDescent="0.15">
      <c r="A1294" s="143"/>
      <c r="B1294" s="143"/>
      <c r="C1294" s="144"/>
      <c r="D1294" s="144"/>
      <c r="E1294" s="143"/>
      <c r="F1294" s="145"/>
      <c r="G1294" s="145"/>
      <c r="H1294" s="146"/>
      <c r="I1294" s="146"/>
      <c r="J1294" s="146"/>
      <c r="K1294" s="145"/>
      <c r="L1294" s="146"/>
      <c r="M1294" s="146"/>
      <c r="N1294" s="146"/>
      <c r="O1294" s="146"/>
      <c r="P1294" s="146"/>
      <c r="Q1294" s="149"/>
      <c r="R1294" s="81" t="s">
        <v>106</v>
      </c>
      <c r="S1294" s="147"/>
      <c r="T1294" s="146"/>
      <c r="U1294" s="146"/>
      <c r="V1294" s="148"/>
    </row>
    <row r="1295" spans="1:22" s="14" customFormat="1" ht="29.25" customHeight="1" x14ac:dyDescent="0.15">
      <c r="A1295" s="143"/>
      <c r="B1295" s="143"/>
      <c r="C1295" s="144"/>
      <c r="D1295" s="144"/>
      <c r="E1295" s="143"/>
      <c r="F1295" s="145"/>
      <c r="G1295" s="145"/>
      <c r="H1295" s="146"/>
      <c r="I1295" s="146"/>
      <c r="J1295" s="146"/>
      <c r="K1295" s="145"/>
      <c r="L1295" s="146"/>
      <c r="M1295" s="146"/>
      <c r="N1295" s="146"/>
      <c r="O1295" s="146"/>
      <c r="P1295" s="146"/>
      <c r="Q1295" s="149"/>
      <c r="R1295" s="81" t="s">
        <v>107</v>
      </c>
      <c r="S1295" s="147"/>
      <c r="T1295" s="146"/>
      <c r="U1295" s="146"/>
      <c r="V1295" s="148"/>
    </row>
    <row r="1296" spans="1:22" s="16" customFormat="1" ht="32.25" customHeight="1" x14ac:dyDescent="0.15">
      <c r="A1296" s="151" t="s">
        <v>1082</v>
      </c>
      <c r="B1296" s="151"/>
      <c r="C1296" s="82" t="s">
        <v>80</v>
      </c>
      <c r="D1296" s="82" t="s">
        <v>80</v>
      </c>
      <c r="E1296" s="82" t="s">
        <v>80</v>
      </c>
      <c r="F1296" s="82" t="s">
        <v>80</v>
      </c>
      <c r="G1296" s="82" t="s">
        <v>80</v>
      </c>
      <c r="H1296" s="83">
        <f t="shared" ref="H1296:Q1296" si="135">SUM(H1234:H1295)</f>
        <v>17095.8</v>
      </c>
      <c r="I1296" s="83">
        <f t="shared" si="135"/>
        <v>15317.849999999997</v>
      </c>
      <c r="J1296" s="83">
        <f t="shared" si="135"/>
        <v>12294.370000000003</v>
      </c>
      <c r="K1296" s="84">
        <f t="shared" si="135"/>
        <v>711</v>
      </c>
      <c r="L1296" s="83">
        <f t="shared" si="135"/>
        <v>82210566.020000011</v>
      </c>
      <c r="M1296" s="83">
        <f t="shared" si="135"/>
        <v>0</v>
      </c>
      <c r="N1296" s="83">
        <f t="shared" si="135"/>
        <v>0</v>
      </c>
      <c r="O1296" s="83">
        <f t="shared" si="135"/>
        <v>0</v>
      </c>
      <c r="P1296" s="83">
        <f t="shared" si="135"/>
        <v>82210566.020000011</v>
      </c>
      <c r="Q1296" s="92">
        <f t="shared" si="135"/>
        <v>0</v>
      </c>
      <c r="R1296" s="82" t="s">
        <v>80</v>
      </c>
      <c r="S1296" s="93">
        <f>SUM(S1234:S1295)</f>
        <v>62</v>
      </c>
      <c r="T1296" s="82" t="s">
        <v>80</v>
      </c>
      <c r="U1296" s="82" t="s">
        <v>80</v>
      </c>
      <c r="V1296" s="82" t="s">
        <v>80</v>
      </c>
    </row>
    <row r="1297" spans="1:22" s="14" customFormat="1" ht="21" customHeight="1" x14ac:dyDescent="0.15">
      <c r="A1297" s="150" t="s">
        <v>294</v>
      </c>
      <c r="B1297" s="150"/>
      <c r="C1297" s="150"/>
      <c r="D1297" s="150"/>
      <c r="E1297" s="150"/>
      <c r="F1297" s="150"/>
      <c r="G1297" s="150"/>
      <c r="H1297" s="150"/>
      <c r="I1297" s="150"/>
      <c r="J1297" s="150"/>
      <c r="K1297" s="150"/>
      <c r="L1297" s="150"/>
      <c r="M1297" s="150"/>
      <c r="N1297" s="150"/>
      <c r="O1297" s="150"/>
      <c r="P1297" s="150"/>
      <c r="Q1297" s="150"/>
      <c r="R1297" s="150"/>
      <c r="S1297" s="150"/>
      <c r="T1297" s="150"/>
      <c r="U1297" s="150"/>
      <c r="V1297" s="150"/>
    </row>
    <row r="1298" spans="1:22" s="78" customFormat="1" ht="13.5" customHeight="1" x14ac:dyDescent="0.15">
      <c r="A1298" s="138" t="s">
        <v>30</v>
      </c>
      <c r="B1298" s="138" t="s">
        <v>435</v>
      </c>
      <c r="C1298" s="139">
        <v>1973</v>
      </c>
      <c r="D1298" s="139"/>
      <c r="E1298" s="138" t="s">
        <v>111</v>
      </c>
      <c r="F1298" s="132">
        <v>2</v>
      </c>
      <c r="G1298" s="132">
        <v>2</v>
      </c>
      <c r="H1298" s="133">
        <v>409.6</v>
      </c>
      <c r="I1298" s="133">
        <v>380</v>
      </c>
      <c r="J1298" s="133">
        <v>380</v>
      </c>
      <c r="K1298" s="132">
        <v>16</v>
      </c>
      <c r="L1298" s="133">
        <v>3061313.52</v>
      </c>
      <c r="M1298" s="133">
        <v>0</v>
      </c>
      <c r="N1298" s="133">
        <v>0</v>
      </c>
      <c r="O1298" s="133">
        <v>0</v>
      </c>
      <c r="P1298" s="133">
        <v>3061313.52</v>
      </c>
      <c r="Q1298" s="133">
        <v>0</v>
      </c>
      <c r="R1298" s="66" t="s">
        <v>74</v>
      </c>
      <c r="S1298" s="134">
        <v>2</v>
      </c>
      <c r="T1298" s="133">
        <v>8056.09</v>
      </c>
      <c r="U1298" s="133">
        <v>8056.09</v>
      </c>
      <c r="V1298" s="136">
        <v>46387</v>
      </c>
    </row>
    <row r="1299" spans="1:22" s="78" customFormat="1" ht="26.25" customHeight="1" x14ac:dyDescent="0.15">
      <c r="A1299" s="138"/>
      <c r="B1299" s="138"/>
      <c r="C1299" s="139"/>
      <c r="D1299" s="139"/>
      <c r="E1299" s="138"/>
      <c r="F1299" s="132"/>
      <c r="G1299" s="132"/>
      <c r="H1299" s="133"/>
      <c r="I1299" s="133"/>
      <c r="J1299" s="133"/>
      <c r="K1299" s="132"/>
      <c r="L1299" s="133"/>
      <c r="M1299" s="133"/>
      <c r="N1299" s="133"/>
      <c r="O1299" s="133"/>
      <c r="P1299" s="133"/>
      <c r="Q1299" s="133"/>
      <c r="R1299" s="66" t="s">
        <v>76</v>
      </c>
      <c r="S1299" s="135"/>
      <c r="T1299" s="133"/>
      <c r="U1299" s="133"/>
      <c r="V1299" s="136"/>
    </row>
    <row r="1300" spans="1:22" s="14" customFormat="1" ht="15.75" customHeight="1" x14ac:dyDescent="0.15">
      <c r="A1300" s="143">
        <v>2</v>
      </c>
      <c r="B1300" s="143" t="s">
        <v>295</v>
      </c>
      <c r="C1300" s="144">
        <v>1979</v>
      </c>
      <c r="D1300" s="144"/>
      <c r="E1300" s="143" t="s">
        <v>111</v>
      </c>
      <c r="F1300" s="145">
        <v>2</v>
      </c>
      <c r="G1300" s="145">
        <v>3</v>
      </c>
      <c r="H1300" s="146">
        <v>519.29999999999995</v>
      </c>
      <c r="I1300" s="146">
        <v>441.1</v>
      </c>
      <c r="J1300" s="146">
        <v>368.91</v>
      </c>
      <c r="K1300" s="145">
        <v>29</v>
      </c>
      <c r="L1300" s="146">
        <f>SUM(M1300:Q1301)</f>
        <v>3443695.43</v>
      </c>
      <c r="M1300" s="146">
        <v>0</v>
      </c>
      <c r="N1300" s="146">
        <v>0</v>
      </c>
      <c r="O1300" s="146">
        <v>0</v>
      </c>
      <c r="P1300" s="146">
        <v>3443695.43</v>
      </c>
      <c r="Q1300" s="149">
        <v>0</v>
      </c>
      <c r="R1300" s="81" t="s">
        <v>74</v>
      </c>
      <c r="S1300" s="147">
        <v>2</v>
      </c>
      <c r="T1300" s="146">
        <f>L1300/I1300</f>
        <v>7807.0628655633645</v>
      </c>
      <c r="U1300" s="146">
        <f>T1300</f>
        <v>7807.0628655633645</v>
      </c>
      <c r="V1300" s="148">
        <v>46387</v>
      </c>
    </row>
    <row r="1301" spans="1:22" s="14" customFormat="1" ht="27.75" customHeight="1" x14ac:dyDescent="0.15">
      <c r="A1301" s="143"/>
      <c r="B1301" s="143"/>
      <c r="C1301" s="144"/>
      <c r="D1301" s="144"/>
      <c r="E1301" s="143"/>
      <c r="F1301" s="145"/>
      <c r="G1301" s="145"/>
      <c r="H1301" s="146"/>
      <c r="I1301" s="146"/>
      <c r="J1301" s="146"/>
      <c r="K1301" s="145"/>
      <c r="L1301" s="146"/>
      <c r="M1301" s="146"/>
      <c r="N1301" s="146"/>
      <c r="O1301" s="146"/>
      <c r="P1301" s="146"/>
      <c r="Q1301" s="149"/>
      <c r="R1301" s="81" t="s">
        <v>76</v>
      </c>
      <c r="S1301" s="147"/>
      <c r="T1301" s="146"/>
      <c r="U1301" s="146"/>
      <c r="V1301" s="148"/>
    </row>
    <row r="1302" spans="1:22" s="91" customFormat="1" ht="16.5" customHeight="1" x14ac:dyDescent="0.15">
      <c r="A1302" s="138" t="s">
        <v>32</v>
      </c>
      <c r="B1302" s="138" t="s">
        <v>436</v>
      </c>
      <c r="C1302" s="139">
        <v>1967</v>
      </c>
      <c r="D1302" s="139"/>
      <c r="E1302" s="138" t="s">
        <v>111</v>
      </c>
      <c r="F1302" s="132">
        <v>2</v>
      </c>
      <c r="G1302" s="132">
        <v>2</v>
      </c>
      <c r="H1302" s="133">
        <v>346.3</v>
      </c>
      <c r="I1302" s="133">
        <v>319.8</v>
      </c>
      <c r="J1302" s="133">
        <v>283.10000000000002</v>
      </c>
      <c r="K1302" s="132">
        <v>16</v>
      </c>
      <c r="L1302" s="133">
        <v>2576337.0099999998</v>
      </c>
      <c r="M1302" s="133">
        <v>0</v>
      </c>
      <c r="N1302" s="133">
        <v>0</v>
      </c>
      <c r="O1302" s="133">
        <v>0</v>
      </c>
      <c r="P1302" s="133">
        <v>2576337.0099999998</v>
      </c>
      <c r="Q1302" s="133">
        <v>0</v>
      </c>
      <c r="R1302" s="66" t="s">
        <v>74</v>
      </c>
      <c r="S1302" s="134">
        <v>2</v>
      </c>
      <c r="T1302" s="133">
        <v>8056.09</v>
      </c>
      <c r="U1302" s="133">
        <v>8056.09</v>
      </c>
      <c r="V1302" s="136">
        <v>46387</v>
      </c>
    </row>
    <row r="1303" spans="1:22" s="91" customFormat="1" ht="27" customHeight="1" x14ac:dyDescent="0.15">
      <c r="A1303" s="138"/>
      <c r="B1303" s="138"/>
      <c r="C1303" s="139"/>
      <c r="D1303" s="139"/>
      <c r="E1303" s="138"/>
      <c r="F1303" s="132"/>
      <c r="G1303" s="132"/>
      <c r="H1303" s="133"/>
      <c r="I1303" s="133"/>
      <c r="J1303" s="133"/>
      <c r="K1303" s="132"/>
      <c r="L1303" s="133"/>
      <c r="M1303" s="133"/>
      <c r="N1303" s="133"/>
      <c r="O1303" s="133"/>
      <c r="P1303" s="133"/>
      <c r="Q1303" s="133"/>
      <c r="R1303" s="66" t="s">
        <v>76</v>
      </c>
      <c r="S1303" s="135"/>
      <c r="T1303" s="133"/>
      <c r="U1303" s="133"/>
      <c r="V1303" s="136"/>
    </row>
    <row r="1304" spans="1:22" s="91" customFormat="1" ht="14.25" customHeight="1" x14ac:dyDescent="0.15">
      <c r="A1304" s="138" t="s">
        <v>33</v>
      </c>
      <c r="B1304" s="138" t="s">
        <v>437</v>
      </c>
      <c r="C1304" s="139">
        <v>1992</v>
      </c>
      <c r="D1304" s="139"/>
      <c r="E1304" s="138" t="s">
        <v>111</v>
      </c>
      <c r="F1304" s="132">
        <v>2</v>
      </c>
      <c r="G1304" s="132">
        <v>2</v>
      </c>
      <c r="H1304" s="133">
        <v>490.6</v>
      </c>
      <c r="I1304" s="133">
        <v>427.7</v>
      </c>
      <c r="J1304" s="133">
        <v>376.22</v>
      </c>
      <c r="K1304" s="132">
        <v>20</v>
      </c>
      <c r="L1304" s="133">
        <v>3445588.93</v>
      </c>
      <c r="M1304" s="133">
        <v>0</v>
      </c>
      <c r="N1304" s="133">
        <v>0</v>
      </c>
      <c r="O1304" s="133">
        <v>0</v>
      </c>
      <c r="P1304" s="133">
        <v>3445588.93</v>
      </c>
      <c r="Q1304" s="133">
        <v>0</v>
      </c>
      <c r="R1304" s="66" t="s">
        <v>74</v>
      </c>
      <c r="S1304" s="134">
        <v>2</v>
      </c>
      <c r="T1304" s="133">
        <v>8056.09</v>
      </c>
      <c r="U1304" s="133">
        <v>8056.09</v>
      </c>
      <c r="V1304" s="136">
        <v>46387</v>
      </c>
    </row>
    <row r="1305" spans="1:22" s="91" customFormat="1" ht="30" customHeight="1" x14ac:dyDescent="0.15">
      <c r="A1305" s="138"/>
      <c r="B1305" s="138"/>
      <c r="C1305" s="139"/>
      <c r="D1305" s="139"/>
      <c r="E1305" s="138"/>
      <c r="F1305" s="132"/>
      <c r="G1305" s="132"/>
      <c r="H1305" s="133"/>
      <c r="I1305" s="133"/>
      <c r="J1305" s="133"/>
      <c r="K1305" s="132"/>
      <c r="L1305" s="133"/>
      <c r="M1305" s="133"/>
      <c r="N1305" s="133"/>
      <c r="O1305" s="133"/>
      <c r="P1305" s="133"/>
      <c r="Q1305" s="133"/>
      <c r="R1305" s="66" t="s">
        <v>76</v>
      </c>
      <c r="S1305" s="135"/>
      <c r="T1305" s="133"/>
      <c r="U1305" s="133"/>
      <c r="V1305" s="136"/>
    </row>
    <row r="1306" spans="1:22" s="14" customFormat="1" ht="18" customHeight="1" x14ac:dyDescent="0.15">
      <c r="A1306" s="143">
        <v>5</v>
      </c>
      <c r="B1306" s="143" t="s">
        <v>296</v>
      </c>
      <c r="C1306" s="144">
        <v>1964</v>
      </c>
      <c r="D1306" s="144"/>
      <c r="E1306" s="143" t="s">
        <v>111</v>
      </c>
      <c r="F1306" s="145">
        <v>2</v>
      </c>
      <c r="G1306" s="145">
        <v>1</v>
      </c>
      <c r="H1306" s="146">
        <v>348.3</v>
      </c>
      <c r="I1306" s="146">
        <v>318.89999999999998</v>
      </c>
      <c r="J1306" s="146">
        <v>271.10000000000002</v>
      </c>
      <c r="K1306" s="145">
        <v>16</v>
      </c>
      <c r="L1306" s="146">
        <f>SUM(M1306:Q1307)</f>
        <v>2071700.94</v>
      </c>
      <c r="M1306" s="146">
        <v>0</v>
      </c>
      <c r="N1306" s="146">
        <v>0</v>
      </c>
      <c r="O1306" s="146">
        <v>0</v>
      </c>
      <c r="P1306" s="146">
        <v>2071700.94</v>
      </c>
      <c r="Q1306" s="149">
        <v>0</v>
      </c>
      <c r="R1306" s="81" t="s">
        <v>74</v>
      </c>
      <c r="S1306" s="147">
        <v>2</v>
      </c>
      <c r="T1306" s="146">
        <f t="shared" ref="T1306" si="136">L1306/I1306</f>
        <v>6496.3968015051742</v>
      </c>
      <c r="U1306" s="146">
        <f t="shared" ref="U1306" si="137">T1306</f>
        <v>6496.3968015051742</v>
      </c>
      <c r="V1306" s="148">
        <v>46387</v>
      </c>
    </row>
    <row r="1307" spans="1:22" s="14" customFormat="1" ht="30.75" customHeight="1" x14ac:dyDescent="0.15">
      <c r="A1307" s="143"/>
      <c r="B1307" s="143"/>
      <c r="C1307" s="144"/>
      <c r="D1307" s="144"/>
      <c r="E1307" s="143"/>
      <c r="F1307" s="145"/>
      <c r="G1307" s="145"/>
      <c r="H1307" s="146"/>
      <c r="I1307" s="146"/>
      <c r="J1307" s="146"/>
      <c r="K1307" s="145"/>
      <c r="L1307" s="146"/>
      <c r="M1307" s="146"/>
      <c r="N1307" s="146"/>
      <c r="O1307" s="146"/>
      <c r="P1307" s="146"/>
      <c r="Q1307" s="149"/>
      <c r="R1307" s="81" t="s">
        <v>76</v>
      </c>
      <c r="S1307" s="147"/>
      <c r="T1307" s="146"/>
      <c r="U1307" s="146"/>
      <c r="V1307" s="148"/>
    </row>
    <row r="1308" spans="1:22" s="14" customFormat="1" ht="15" customHeight="1" x14ac:dyDescent="0.15">
      <c r="A1308" s="143">
        <v>6</v>
      </c>
      <c r="B1308" s="143" t="s">
        <v>297</v>
      </c>
      <c r="C1308" s="144">
        <v>1962</v>
      </c>
      <c r="D1308" s="144"/>
      <c r="E1308" s="143" t="s">
        <v>111</v>
      </c>
      <c r="F1308" s="145">
        <v>2</v>
      </c>
      <c r="G1308" s="145">
        <v>1</v>
      </c>
      <c r="H1308" s="146">
        <v>361</v>
      </c>
      <c r="I1308" s="146">
        <v>339.6</v>
      </c>
      <c r="J1308" s="146">
        <v>215.6</v>
      </c>
      <c r="K1308" s="145">
        <v>19</v>
      </c>
      <c r="L1308" s="146">
        <f>SUM(M1308:Q1309)</f>
        <v>2735847.56</v>
      </c>
      <c r="M1308" s="146">
        <v>0</v>
      </c>
      <c r="N1308" s="146">
        <v>0</v>
      </c>
      <c r="O1308" s="146">
        <v>0</v>
      </c>
      <c r="P1308" s="146">
        <v>2735847.56</v>
      </c>
      <c r="Q1308" s="149">
        <v>0</v>
      </c>
      <c r="R1308" s="81" t="s">
        <v>74</v>
      </c>
      <c r="S1308" s="147">
        <v>2</v>
      </c>
      <c r="T1308" s="146">
        <f t="shared" ref="T1308" si="138">L1308/I1308</f>
        <v>8056.088221436984</v>
      </c>
      <c r="U1308" s="146">
        <f t="shared" ref="U1308" si="139">T1308</f>
        <v>8056.088221436984</v>
      </c>
      <c r="V1308" s="148">
        <v>46387</v>
      </c>
    </row>
    <row r="1309" spans="1:22" s="14" customFormat="1" ht="28.5" customHeight="1" x14ac:dyDescent="0.15">
      <c r="A1309" s="143"/>
      <c r="B1309" s="143"/>
      <c r="C1309" s="144"/>
      <c r="D1309" s="144"/>
      <c r="E1309" s="143"/>
      <c r="F1309" s="145"/>
      <c r="G1309" s="145"/>
      <c r="H1309" s="146"/>
      <c r="I1309" s="146"/>
      <c r="J1309" s="146"/>
      <c r="K1309" s="145"/>
      <c r="L1309" s="146"/>
      <c r="M1309" s="146"/>
      <c r="N1309" s="146"/>
      <c r="O1309" s="146"/>
      <c r="P1309" s="146"/>
      <c r="Q1309" s="149"/>
      <c r="R1309" s="81" t="s">
        <v>76</v>
      </c>
      <c r="S1309" s="147"/>
      <c r="T1309" s="146"/>
      <c r="U1309" s="146"/>
      <c r="V1309" s="148"/>
    </row>
    <row r="1310" spans="1:22" s="16" customFormat="1" ht="30" customHeight="1" x14ac:dyDescent="0.15">
      <c r="A1310" s="151" t="s">
        <v>1475</v>
      </c>
      <c r="B1310" s="151"/>
      <c r="C1310" s="82" t="s">
        <v>80</v>
      </c>
      <c r="D1310" s="82" t="s">
        <v>80</v>
      </c>
      <c r="E1310" s="82" t="s">
        <v>80</v>
      </c>
      <c r="F1310" s="82" t="s">
        <v>80</v>
      </c>
      <c r="G1310" s="82" t="s">
        <v>80</v>
      </c>
      <c r="H1310" s="83">
        <f>SUM(H1298:H1309)</f>
        <v>2475.1000000000004</v>
      </c>
      <c r="I1310" s="83">
        <f t="shared" ref="I1310:S1310" si="140">SUM(I1298:I1309)</f>
        <v>2227.1</v>
      </c>
      <c r="J1310" s="83">
        <f t="shared" si="140"/>
        <v>1894.9300000000003</v>
      </c>
      <c r="K1310" s="84">
        <f t="shared" si="140"/>
        <v>116</v>
      </c>
      <c r="L1310" s="83">
        <f t="shared" si="140"/>
        <v>17334483.390000001</v>
      </c>
      <c r="M1310" s="83">
        <f t="shared" si="140"/>
        <v>0</v>
      </c>
      <c r="N1310" s="83">
        <f t="shared" si="140"/>
        <v>0</v>
      </c>
      <c r="O1310" s="83">
        <f t="shared" si="140"/>
        <v>0</v>
      </c>
      <c r="P1310" s="83">
        <f t="shared" si="140"/>
        <v>17334483.390000001</v>
      </c>
      <c r="Q1310" s="83">
        <f t="shared" si="140"/>
        <v>0</v>
      </c>
      <c r="R1310" s="83" t="s">
        <v>80</v>
      </c>
      <c r="S1310" s="84">
        <f t="shared" si="140"/>
        <v>12</v>
      </c>
      <c r="T1310" s="82" t="s">
        <v>80</v>
      </c>
      <c r="U1310" s="82" t="s">
        <v>80</v>
      </c>
      <c r="V1310" s="82" t="s">
        <v>80</v>
      </c>
    </row>
    <row r="1311" spans="1:22" s="14" customFormat="1" ht="18" customHeight="1" x14ac:dyDescent="0.15">
      <c r="A1311" s="150" t="s">
        <v>298</v>
      </c>
      <c r="B1311" s="150"/>
      <c r="C1311" s="150"/>
      <c r="D1311" s="150"/>
      <c r="E1311" s="150"/>
      <c r="F1311" s="150"/>
      <c r="G1311" s="150"/>
      <c r="H1311" s="150"/>
      <c r="I1311" s="150"/>
      <c r="J1311" s="150"/>
      <c r="K1311" s="150"/>
      <c r="L1311" s="150"/>
      <c r="M1311" s="150"/>
      <c r="N1311" s="150"/>
      <c r="O1311" s="150"/>
      <c r="P1311" s="150"/>
      <c r="Q1311" s="150"/>
      <c r="R1311" s="150"/>
      <c r="S1311" s="150"/>
      <c r="T1311" s="150"/>
      <c r="U1311" s="150"/>
      <c r="V1311" s="150"/>
    </row>
    <row r="1312" spans="1:22" s="14" customFormat="1" ht="27" customHeight="1" x14ac:dyDescent="0.15">
      <c r="A1312" s="143" t="s">
        <v>30</v>
      </c>
      <c r="B1312" s="143" t="s">
        <v>299</v>
      </c>
      <c r="C1312" s="144">
        <v>1982</v>
      </c>
      <c r="D1312" s="144"/>
      <c r="E1312" s="143" t="s">
        <v>97</v>
      </c>
      <c r="F1312" s="145">
        <v>5</v>
      </c>
      <c r="G1312" s="145">
        <v>4</v>
      </c>
      <c r="H1312" s="146">
        <v>2974.7</v>
      </c>
      <c r="I1312" s="146">
        <v>2700.4</v>
      </c>
      <c r="J1312" s="146">
        <v>2309.21</v>
      </c>
      <c r="K1312" s="145">
        <v>140</v>
      </c>
      <c r="L1312" s="146">
        <f>SUM(M1312:Q1326)</f>
        <v>20724016.359999999</v>
      </c>
      <c r="M1312" s="146">
        <v>0</v>
      </c>
      <c r="N1312" s="146">
        <v>0</v>
      </c>
      <c r="O1312" s="146">
        <v>0</v>
      </c>
      <c r="P1312" s="146">
        <v>20724016.359999999</v>
      </c>
      <c r="Q1312" s="149">
        <v>0</v>
      </c>
      <c r="R1312" s="81" t="s">
        <v>62</v>
      </c>
      <c r="S1312" s="147">
        <v>15</v>
      </c>
      <c r="T1312" s="146">
        <f>L1312/I1312</f>
        <v>7674.4246630128864</v>
      </c>
      <c r="U1312" s="146">
        <f>T1312</f>
        <v>7674.4246630128864</v>
      </c>
      <c r="V1312" s="148">
        <v>46387</v>
      </c>
    </row>
    <row r="1313" spans="1:24" s="14" customFormat="1" ht="44.25" customHeight="1" x14ac:dyDescent="0.15">
      <c r="A1313" s="143"/>
      <c r="B1313" s="143"/>
      <c r="C1313" s="144"/>
      <c r="D1313" s="144"/>
      <c r="E1313" s="143"/>
      <c r="F1313" s="145"/>
      <c r="G1313" s="145"/>
      <c r="H1313" s="146"/>
      <c r="I1313" s="146"/>
      <c r="J1313" s="146"/>
      <c r="K1313" s="145"/>
      <c r="L1313" s="146"/>
      <c r="M1313" s="146"/>
      <c r="N1313" s="146"/>
      <c r="O1313" s="146"/>
      <c r="P1313" s="146"/>
      <c r="Q1313" s="149"/>
      <c r="R1313" s="81" t="s">
        <v>63</v>
      </c>
      <c r="S1313" s="147"/>
      <c r="T1313" s="146"/>
      <c r="U1313" s="146"/>
      <c r="V1313" s="148"/>
    </row>
    <row r="1314" spans="1:24" s="14" customFormat="1" ht="44.25" customHeight="1" x14ac:dyDescent="0.15">
      <c r="A1314" s="143"/>
      <c r="B1314" s="143"/>
      <c r="C1314" s="144"/>
      <c r="D1314" s="144"/>
      <c r="E1314" s="143"/>
      <c r="F1314" s="145"/>
      <c r="G1314" s="145"/>
      <c r="H1314" s="146"/>
      <c r="I1314" s="146"/>
      <c r="J1314" s="146"/>
      <c r="K1314" s="145"/>
      <c r="L1314" s="146"/>
      <c r="M1314" s="146"/>
      <c r="N1314" s="146"/>
      <c r="O1314" s="146"/>
      <c r="P1314" s="146"/>
      <c r="Q1314" s="149"/>
      <c r="R1314" s="81" t="s">
        <v>64</v>
      </c>
      <c r="S1314" s="147"/>
      <c r="T1314" s="146"/>
      <c r="U1314" s="146"/>
      <c r="V1314" s="148"/>
    </row>
    <row r="1315" spans="1:24" s="14" customFormat="1" ht="29.25" customHeight="1" x14ac:dyDescent="0.15">
      <c r="A1315" s="143"/>
      <c r="B1315" s="143"/>
      <c r="C1315" s="144"/>
      <c r="D1315" s="144"/>
      <c r="E1315" s="143"/>
      <c r="F1315" s="145"/>
      <c r="G1315" s="145"/>
      <c r="H1315" s="146"/>
      <c r="I1315" s="146"/>
      <c r="J1315" s="146"/>
      <c r="K1315" s="145"/>
      <c r="L1315" s="146"/>
      <c r="M1315" s="146"/>
      <c r="N1315" s="146"/>
      <c r="O1315" s="146"/>
      <c r="P1315" s="146"/>
      <c r="Q1315" s="149"/>
      <c r="R1315" s="95" t="s">
        <v>99</v>
      </c>
      <c r="S1315" s="147"/>
      <c r="T1315" s="146"/>
      <c r="U1315" s="146"/>
      <c r="V1315" s="148"/>
    </row>
    <row r="1316" spans="1:24" s="14" customFormat="1" ht="43.5" customHeight="1" x14ac:dyDescent="0.15">
      <c r="A1316" s="143"/>
      <c r="B1316" s="143"/>
      <c r="C1316" s="144"/>
      <c r="D1316" s="144"/>
      <c r="E1316" s="143"/>
      <c r="F1316" s="145"/>
      <c r="G1316" s="145"/>
      <c r="H1316" s="146"/>
      <c r="I1316" s="146"/>
      <c r="J1316" s="146"/>
      <c r="K1316" s="145"/>
      <c r="L1316" s="146"/>
      <c r="M1316" s="146"/>
      <c r="N1316" s="146"/>
      <c r="O1316" s="146"/>
      <c r="P1316" s="146"/>
      <c r="Q1316" s="149"/>
      <c r="R1316" s="81" t="s">
        <v>100</v>
      </c>
      <c r="S1316" s="147"/>
      <c r="T1316" s="146"/>
      <c r="U1316" s="146"/>
      <c r="V1316" s="148"/>
    </row>
    <row r="1317" spans="1:24" s="14" customFormat="1" ht="44.25" customHeight="1" x14ac:dyDescent="0.15">
      <c r="A1317" s="143"/>
      <c r="B1317" s="143"/>
      <c r="C1317" s="144"/>
      <c r="D1317" s="144"/>
      <c r="E1317" s="143"/>
      <c r="F1317" s="145"/>
      <c r="G1317" s="145"/>
      <c r="H1317" s="146"/>
      <c r="I1317" s="146"/>
      <c r="J1317" s="146"/>
      <c r="K1317" s="145"/>
      <c r="L1317" s="146"/>
      <c r="M1317" s="146"/>
      <c r="N1317" s="146"/>
      <c r="O1317" s="146"/>
      <c r="P1317" s="146"/>
      <c r="Q1317" s="149"/>
      <c r="R1317" s="95" t="s">
        <v>101</v>
      </c>
      <c r="S1317" s="147"/>
      <c r="T1317" s="146"/>
      <c r="U1317" s="146"/>
      <c r="V1317" s="148"/>
    </row>
    <row r="1318" spans="1:24" s="14" customFormat="1" ht="27" customHeight="1" x14ac:dyDescent="0.15">
      <c r="A1318" s="143"/>
      <c r="B1318" s="143"/>
      <c r="C1318" s="144"/>
      <c r="D1318" s="144"/>
      <c r="E1318" s="143"/>
      <c r="F1318" s="145"/>
      <c r="G1318" s="145"/>
      <c r="H1318" s="146"/>
      <c r="I1318" s="146"/>
      <c r="J1318" s="146"/>
      <c r="K1318" s="145"/>
      <c r="L1318" s="146"/>
      <c r="M1318" s="146"/>
      <c r="N1318" s="146"/>
      <c r="O1318" s="146"/>
      <c r="P1318" s="146"/>
      <c r="Q1318" s="149"/>
      <c r="R1318" s="81" t="s">
        <v>68</v>
      </c>
      <c r="S1318" s="147"/>
      <c r="T1318" s="146"/>
      <c r="U1318" s="146"/>
      <c r="V1318" s="148"/>
    </row>
    <row r="1319" spans="1:24" s="14" customFormat="1" ht="40.5" customHeight="1" x14ac:dyDescent="0.15">
      <c r="A1319" s="143"/>
      <c r="B1319" s="143"/>
      <c r="C1319" s="144"/>
      <c r="D1319" s="144"/>
      <c r="E1319" s="143"/>
      <c r="F1319" s="145"/>
      <c r="G1319" s="145"/>
      <c r="H1319" s="146"/>
      <c r="I1319" s="146"/>
      <c r="J1319" s="146"/>
      <c r="K1319" s="145"/>
      <c r="L1319" s="146"/>
      <c r="M1319" s="146"/>
      <c r="N1319" s="146"/>
      <c r="O1319" s="146"/>
      <c r="P1319" s="146"/>
      <c r="Q1319" s="149"/>
      <c r="R1319" s="81" t="s">
        <v>69</v>
      </c>
      <c r="S1319" s="147"/>
      <c r="T1319" s="146"/>
      <c r="U1319" s="146"/>
      <c r="V1319" s="148"/>
    </row>
    <row r="1320" spans="1:24" s="14" customFormat="1" ht="46.5" customHeight="1" x14ac:dyDescent="0.2">
      <c r="A1320" s="143"/>
      <c r="B1320" s="143"/>
      <c r="C1320" s="144"/>
      <c r="D1320" s="144"/>
      <c r="E1320" s="143"/>
      <c r="F1320" s="145"/>
      <c r="G1320" s="145"/>
      <c r="H1320" s="146"/>
      <c r="I1320" s="146"/>
      <c r="J1320" s="146"/>
      <c r="K1320" s="145"/>
      <c r="L1320" s="146"/>
      <c r="M1320" s="146"/>
      <c r="N1320" s="146"/>
      <c r="O1320" s="146"/>
      <c r="P1320" s="146"/>
      <c r="Q1320" s="149"/>
      <c r="R1320" s="81" t="s">
        <v>70</v>
      </c>
      <c r="S1320" s="147"/>
      <c r="T1320" s="146"/>
      <c r="U1320" s="146"/>
      <c r="V1320" s="148"/>
      <c r="X1320" s="19"/>
    </row>
    <row r="1321" spans="1:24" s="14" customFormat="1" ht="27" customHeight="1" x14ac:dyDescent="0.15">
      <c r="A1321" s="143"/>
      <c r="B1321" s="143"/>
      <c r="C1321" s="144"/>
      <c r="D1321" s="144"/>
      <c r="E1321" s="143"/>
      <c r="F1321" s="145"/>
      <c r="G1321" s="145"/>
      <c r="H1321" s="146"/>
      <c r="I1321" s="146"/>
      <c r="J1321" s="146"/>
      <c r="K1321" s="145"/>
      <c r="L1321" s="146"/>
      <c r="M1321" s="146"/>
      <c r="N1321" s="146"/>
      <c r="O1321" s="146"/>
      <c r="P1321" s="146"/>
      <c r="Q1321" s="149"/>
      <c r="R1321" s="81" t="s">
        <v>71</v>
      </c>
      <c r="S1321" s="147"/>
      <c r="T1321" s="146"/>
      <c r="U1321" s="146"/>
      <c r="V1321" s="148"/>
    </row>
    <row r="1322" spans="1:24" s="14" customFormat="1" ht="44.25" customHeight="1" x14ac:dyDescent="0.15">
      <c r="A1322" s="143"/>
      <c r="B1322" s="143"/>
      <c r="C1322" s="144"/>
      <c r="D1322" s="144"/>
      <c r="E1322" s="143"/>
      <c r="F1322" s="145"/>
      <c r="G1322" s="145"/>
      <c r="H1322" s="146"/>
      <c r="I1322" s="146"/>
      <c r="J1322" s="146"/>
      <c r="K1322" s="145"/>
      <c r="L1322" s="146"/>
      <c r="M1322" s="146"/>
      <c r="N1322" s="146"/>
      <c r="O1322" s="146"/>
      <c r="P1322" s="146"/>
      <c r="Q1322" s="149"/>
      <c r="R1322" s="81" t="s">
        <v>72</v>
      </c>
      <c r="S1322" s="147"/>
      <c r="T1322" s="146"/>
      <c r="U1322" s="146"/>
      <c r="V1322" s="148"/>
    </row>
    <row r="1323" spans="1:24" s="14" customFormat="1" ht="43.5" customHeight="1" x14ac:dyDescent="0.15">
      <c r="A1323" s="143"/>
      <c r="B1323" s="143"/>
      <c r="C1323" s="144"/>
      <c r="D1323" s="144"/>
      <c r="E1323" s="143"/>
      <c r="F1323" s="145"/>
      <c r="G1323" s="145"/>
      <c r="H1323" s="146"/>
      <c r="I1323" s="146"/>
      <c r="J1323" s="146"/>
      <c r="K1323" s="145"/>
      <c r="L1323" s="146"/>
      <c r="M1323" s="146"/>
      <c r="N1323" s="146"/>
      <c r="O1323" s="146"/>
      <c r="P1323" s="146"/>
      <c r="Q1323" s="149"/>
      <c r="R1323" s="81" t="s">
        <v>73</v>
      </c>
      <c r="S1323" s="147"/>
      <c r="T1323" s="146"/>
      <c r="U1323" s="146"/>
      <c r="V1323" s="148"/>
    </row>
    <row r="1324" spans="1:24" s="14" customFormat="1" ht="33" customHeight="1" x14ac:dyDescent="0.15">
      <c r="A1324" s="143"/>
      <c r="B1324" s="143"/>
      <c r="C1324" s="144"/>
      <c r="D1324" s="144"/>
      <c r="E1324" s="143"/>
      <c r="F1324" s="145"/>
      <c r="G1324" s="145"/>
      <c r="H1324" s="146"/>
      <c r="I1324" s="146"/>
      <c r="J1324" s="146"/>
      <c r="K1324" s="145"/>
      <c r="L1324" s="146"/>
      <c r="M1324" s="146"/>
      <c r="N1324" s="146"/>
      <c r="O1324" s="146"/>
      <c r="P1324" s="146"/>
      <c r="Q1324" s="149"/>
      <c r="R1324" s="95" t="s">
        <v>102</v>
      </c>
      <c r="S1324" s="147"/>
      <c r="T1324" s="146"/>
      <c r="U1324" s="146"/>
      <c r="V1324" s="148"/>
    </row>
    <row r="1325" spans="1:24" s="14" customFormat="1" ht="44.25" customHeight="1" x14ac:dyDescent="0.15">
      <c r="A1325" s="143"/>
      <c r="B1325" s="143"/>
      <c r="C1325" s="144"/>
      <c r="D1325" s="144"/>
      <c r="E1325" s="143"/>
      <c r="F1325" s="145"/>
      <c r="G1325" s="145"/>
      <c r="H1325" s="146"/>
      <c r="I1325" s="146"/>
      <c r="J1325" s="146"/>
      <c r="K1325" s="145"/>
      <c r="L1325" s="146"/>
      <c r="M1325" s="146"/>
      <c r="N1325" s="146"/>
      <c r="O1325" s="146"/>
      <c r="P1325" s="146"/>
      <c r="Q1325" s="149"/>
      <c r="R1325" s="95" t="s">
        <v>103</v>
      </c>
      <c r="S1325" s="147"/>
      <c r="T1325" s="146"/>
      <c r="U1325" s="146"/>
      <c r="V1325" s="148"/>
    </row>
    <row r="1326" spans="1:24" s="14" customFormat="1" ht="42.75" customHeight="1" x14ac:dyDescent="0.15">
      <c r="A1326" s="143"/>
      <c r="B1326" s="143"/>
      <c r="C1326" s="144"/>
      <c r="D1326" s="144"/>
      <c r="E1326" s="143"/>
      <c r="F1326" s="145"/>
      <c r="G1326" s="145"/>
      <c r="H1326" s="146"/>
      <c r="I1326" s="146"/>
      <c r="J1326" s="146"/>
      <c r="K1326" s="145"/>
      <c r="L1326" s="146"/>
      <c r="M1326" s="146"/>
      <c r="N1326" s="146"/>
      <c r="O1326" s="146"/>
      <c r="P1326" s="146"/>
      <c r="Q1326" s="149"/>
      <c r="R1326" s="95" t="s">
        <v>104</v>
      </c>
      <c r="S1326" s="147"/>
      <c r="T1326" s="146"/>
      <c r="U1326" s="146"/>
      <c r="V1326" s="148"/>
    </row>
    <row r="1327" spans="1:24" s="14" customFormat="1" ht="29.25" customHeight="1" x14ac:dyDescent="0.15">
      <c r="A1327" s="143">
        <v>2</v>
      </c>
      <c r="B1327" s="143" t="s">
        <v>300</v>
      </c>
      <c r="C1327" s="144">
        <v>1978</v>
      </c>
      <c r="D1327" s="144"/>
      <c r="E1327" s="143" t="s">
        <v>97</v>
      </c>
      <c r="F1327" s="145">
        <v>2</v>
      </c>
      <c r="G1327" s="145">
        <v>4</v>
      </c>
      <c r="H1327" s="146">
        <v>1300.5999999999999</v>
      </c>
      <c r="I1327" s="146">
        <v>1188.5999999999999</v>
      </c>
      <c r="J1327" s="146">
        <v>1158.5999999999999</v>
      </c>
      <c r="K1327" s="145">
        <v>55</v>
      </c>
      <c r="L1327" s="146">
        <f>SUM(M1327:Q1329)</f>
        <v>9571869.7699999996</v>
      </c>
      <c r="M1327" s="146">
        <v>0</v>
      </c>
      <c r="N1327" s="146">
        <v>0</v>
      </c>
      <c r="O1327" s="146">
        <v>0</v>
      </c>
      <c r="P1327" s="146">
        <v>9571869.7699999996</v>
      </c>
      <c r="Q1327" s="146">
        <v>0</v>
      </c>
      <c r="R1327" s="81" t="s">
        <v>74</v>
      </c>
      <c r="S1327" s="147">
        <v>3</v>
      </c>
      <c r="T1327" s="146">
        <f>L1327/I1327</f>
        <v>8053.0622328790178</v>
      </c>
      <c r="U1327" s="146">
        <f>T1327</f>
        <v>8053.0622328790178</v>
      </c>
      <c r="V1327" s="148">
        <v>46387</v>
      </c>
    </row>
    <row r="1328" spans="1:24" s="14" customFormat="1" ht="31.5" customHeight="1" x14ac:dyDescent="0.15">
      <c r="A1328" s="143"/>
      <c r="B1328" s="143"/>
      <c r="C1328" s="144"/>
      <c r="D1328" s="144"/>
      <c r="E1328" s="143"/>
      <c r="F1328" s="145"/>
      <c r="G1328" s="145"/>
      <c r="H1328" s="146"/>
      <c r="I1328" s="146"/>
      <c r="J1328" s="146"/>
      <c r="K1328" s="145"/>
      <c r="L1328" s="146"/>
      <c r="M1328" s="146"/>
      <c r="N1328" s="146"/>
      <c r="O1328" s="146"/>
      <c r="P1328" s="146"/>
      <c r="Q1328" s="146"/>
      <c r="R1328" s="81" t="s">
        <v>75</v>
      </c>
      <c r="S1328" s="147"/>
      <c r="T1328" s="146"/>
      <c r="U1328" s="146"/>
      <c r="V1328" s="148"/>
    </row>
    <row r="1329" spans="1:22" s="14" customFormat="1" ht="30.75" customHeight="1" x14ac:dyDescent="0.15">
      <c r="A1329" s="143"/>
      <c r="B1329" s="143"/>
      <c r="C1329" s="144"/>
      <c r="D1329" s="144"/>
      <c r="E1329" s="143"/>
      <c r="F1329" s="145"/>
      <c r="G1329" s="145"/>
      <c r="H1329" s="146"/>
      <c r="I1329" s="146"/>
      <c r="J1329" s="146"/>
      <c r="K1329" s="145"/>
      <c r="L1329" s="146"/>
      <c r="M1329" s="146"/>
      <c r="N1329" s="146"/>
      <c r="O1329" s="146"/>
      <c r="P1329" s="146"/>
      <c r="Q1329" s="146"/>
      <c r="R1329" s="81" t="s">
        <v>76</v>
      </c>
      <c r="S1329" s="147"/>
      <c r="T1329" s="146"/>
      <c r="U1329" s="146"/>
      <c r="V1329" s="148"/>
    </row>
    <row r="1330" spans="1:22" s="14" customFormat="1" ht="24" customHeight="1" x14ac:dyDescent="0.15">
      <c r="A1330" s="143" t="s">
        <v>32</v>
      </c>
      <c r="B1330" s="143" t="s">
        <v>301</v>
      </c>
      <c r="C1330" s="144">
        <v>1970</v>
      </c>
      <c r="D1330" s="144">
        <v>1970</v>
      </c>
      <c r="E1330" s="143" t="s">
        <v>84</v>
      </c>
      <c r="F1330" s="145">
        <v>2</v>
      </c>
      <c r="G1330" s="145">
        <v>4</v>
      </c>
      <c r="H1330" s="146">
        <v>554.70000000000005</v>
      </c>
      <c r="I1330" s="146">
        <v>554.70000000000005</v>
      </c>
      <c r="J1330" s="146">
        <v>285.10000000000002</v>
      </c>
      <c r="K1330" s="145">
        <v>23</v>
      </c>
      <c r="L1330" s="146">
        <f>SUM(M1330:Q1332)</f>
        <v>4466769.8</v>
      </c>
      <c r="M1330" s="146">
        <v>0</v>
      </c>
      <c r="N1330" s="146">
        <v>0</v>
      </c>
      <c r="O1330" s="146">
        <v>0</v>
      </c>
      <c r="P1330" s="146">
        <v>4466769.8</v>
      </c>
      <c r="Q1330" s="146">
        <v>0</v>
      </c>
      <c r="R1330" s="81" t="s">
        <v>74</v>
      </c>
      <c r="S1330" s="147">
        <v>3</v>
      </c>
      <c r="T1330" s="146">
        <f>L1330/I1330</f>
        <v>8052.586623400035</v>
      </c>
      <c r="U1330" s="146">
        <f>T1330</f>
        <v>8052.586623400035</v>
      </c>
      <c r="V1330" s="148">
        <v>46387</v>
      </c>
    </row>
    <row r="1331" spans="1:22" s="14" customFormat="1" ht="30" customHeight="1" x14ac:dyDescent="0.15">
      <c r="A1331" s="143"/>
      <c r="B1331" s="143"/>
      <c r="C1331" s="144"/>
      <c r="D1331" s="144"/>
      <c r="E1331" s="143"/>
      <c r="F1331" s="145"/>
      <c r="G1331" s="145"/>
      <c r="H1331" s="146"/>
      <c r="I1331" s="146"/>
      <c r="J1331" s="146"/>
      <c r="K1331" s="145"/>
      <c r="L1331" s="146"/>
      <c r="M1331" s="146"/>
      <c r="N1331" s="146"/>
      <c r="O1331" s="146"/>
      <c r="P1331" s="146"/>
      <c r="Q1331" s="146"/>
      <c r="R1331" s="81" t="s">
        <v>75</v>
      </c>
      <c r="S1331" s="147"/>
      <c r="T1331" s="146"/>
      <c r="U1331" s="146"/>
      <c r="V1331" s="148"/>
    </row>
    <row r="1332" spans="1:22" s="14" customFormat="1" ht="33" customHeight="1" x14ac:dyDescent="0.15">
      <c r="A1332" s="143"/>
      <c r="B1332" s="143"/>
      <c r="C1332" s="144"/>
      <c r="D1332" s="144"/>
      <c r="E1332" s="143"/>
      <c r="F1332" s="145"/>
      <c r="G1332" s="145"/>
      <c r="H1332" s="146"/>
      <c r="I1332" s="146"/>
      <c r="J1332" s="146"/>
      <c r="K1332" s="145"/>
      <c r="L1332" s="146"/>
      <c r="M1332" s="146"/>
      <c r="N1332" s="146"/>
      <c r="O1332" s="146"/>
      <c r="P1332" s="146"/>
      <c r="Q1332" s="146"/>
      <c r="R1332" s="81" t="s">
        <v>76</v>
      </c>
      <c r="S1332" s="147"/>
      <c r="T1332" s="146"/>
      <c r="U1332" s="146"/>
      <c r="V1332" s="148"/>
    </row>
    <row r="1333" spans="1:22" s="16" customFormat="1" ht="40.5" customHeight="1" x14ac:dyDescent="0.15">
      <c r="A1333" s="151" t="s">
        <v>302</v>
      </c>
      <c r="B1333" s="151"/>
      <c r="C1333" s="82" t="s">
        <v>80</v>
      </c>
      <c r="D1333" s="82" t="s">
        <v>80</v>
      </c>
      <c r="E1333" s="82" t="s">
        <v>80</v>
      </c>
      <c r="F1333" s="82" t="s">
        <v>80</v>
      </c>
      <c r="G1333" s="82" t="s">
        <v>80</v>
      </c>
      <c r="H1333" s="83">
        <f t="shared" ref="H1333:Q1333" si="141">SUM(H1312:H1332)</f>
        <v>4829.9999999999991</v>
      </c>
      <c r="I1333" s="83">
        <f t="shared" si="141"/>
        <v>4443.7</v>
      </c>
      <c r="J1333" s="83">
        <f t="shared" si="141"/>
        <v>3752.91</v>
      </c>
      <c r="K1333" s="84">
        <f t="shared" si="141"/>
        <v>218</v>
      </c>
      <c r="L1333" s="83">
        <f t="shared" si="141"/>
        <v>34762655.93</v>
      </c>
      <c r="M1333" s="83">
        <f t="shared" si="141"/>
        <v>0</v>
      </c>
      <c r="N1333" s="83">
        <f t="shared" si="141"/>
        <v>0</v>
      </c>
      <c r="O1333" s="83">
        <f t="shared" si="141"/>
        <v>0</v>
      </c>
      <c r="P1333" s="83">
        <f t="shared" si="141"/>
        <v>34762655.93</v>
      </c>
      <c r="Q1333" s="92">
        <f t="shared" si="141"/>
        <v>0</v>
      </c>
      <c r="R1333" s="82" t="s">
        <v>80</v>
      </c>
      <c r="S1333" s="93">
        <f>SUM(S1312:S1332)</f>
        <v>21</v>
      </c>
      <c r="T1333" s="82" t="s">
        <v>80</v>
      </c>
      <c r="U1333" s="82" t="s">
        <v>80</v>
      </c>
      <c r="V1333" s="82" t="s">
        <v>80</v>
      </c>
    </row>
    <row r="1334" spans="1:22" s="16" customFormat="1" ht="24" customHeight="1" x14ac:dyDescent="0.15">
      <c r="A1334" s="150" t="s">
        <v>303</v>
      </c>
      <c r="B1334" s="150"/>
      <c r="C1334" s="150"/>
      <c r="D1334" s="150"/>
      <c r="E1334" s="150"/>
      <c r="F1334" s="150"/>
      <c r="G1334" s="150"/>
      <c r="H1334" s="150"/>
      <c r="I1334" s="150"/>
      <c r="J1334" s="150"/>
      <c r="K1334" s="150"/>
      <c r="L1334" s="150"/>
      <c r="M1334" s="150"/>
      <c r="N1334" s="150"/>
      <c r="O1334" s="150"/>
      <c r="P1334" s="150"/>
      <c r="Q1334" s="150"/>
      <c r="R1334" s="150"/>
      <c r="S1334" s="150"/>
      <c r="T1334" s="150"/>
      <c r="U1334" s="150"/>
      <c r="V1334" s="150"/>
    </row>
    <row r="1335" spans="1:22" s="14" customFormat="1" ht="20.25" customHeight="1" x14ac:dyDescent="0.15">
      <c r="A1335" s="143">
        <v>1</v>
      </c>
      <c r="B1335" s="143" t="s">
        <v>1476</v>
      </c>
      <c r="C1335" s="144">
        <v>1983</v>
      </c>
      <c r="D1335" s="144">
        <v>2010</v>
      </c>
      <c r="E1335" s="143" t="s">
        <v>111</v>
      </c>
      <c r="F1335" s="145">
        <v>2</v>
      </c>
      <c r="G1335" s="145">
        <v>2</v>
      </c>
      <c r="H1335" s="146">
        <v>720.5</v>
      </c>
      <c r="I1335" s="146">
        <v>639.5</v>
      </c>
      <c r="J1335" s="146">
        <v>638.01</v>
      </c>
      <c r="K1335" s="145">
        <v>21</v>
      </c>
      <c r="L1335" s="146">
        <f>M1335+N1335+O1335+P1335+Q1335</f>
        <v>5148120.68</v>
      </c>
      <c r="M1335" s="146">
        <v>0</v>
      </c>
      <c r="N1335" s="146">
        <v>0</v>
      </c>
      <c r="O1335" s="146">
        <v>0</v>
      </c>
      <c r="P1335" s="146">
        <v>5148120.68</v>
      </c>
      <c r="Q1335" s="146">
        <v>0</v>
      </c>
      <c r="R1335" s="81" t="s">
        <v>74</v>
      </c>
      <c r="S1335" s="147">
        <v>3</v>
      </c>
      <c r="T1335" s="146">
        <f>L1335/I1335</f>
        <v>8050.2278029710706</v>
      </c>
      <c r="U1335" s="146">
        <f>T1335</f>
        <v>8050.2278029710706</v>
      </c>
      <c r="V1335" s="148">
        <v>46387</v>
      </c>
    </row>
    <row r="1336" spans="1:22" s="14" customFormat="1" ht="33" customHeight="1" x14ac:dyDescent="0.15">
      <c r="A1336" s="143"/>
      <c r="B1336" s="143"/>
      <c r="C1336" s="144"/>
      <c r="D1336" s="144"/>
      <c r="E1336" s="143"/>
      <c r="F1336" s="145"/>
      <c r="G1336" s="145"/>
      <c r="H1336" s="146"/>
      <c r="I1336" s="146"/>
      <c r="J1336" s="146"/>
      <c r="K1336" s="145"/>
      <c r="L1336" s="146"/>
      <c r="M1336" s="146"/>
      <c r="N1336" s="146"/>
      <c r="O1336" s="146"/>
      <c r="P1336" s="146"/>
      <c r="Q1336" s="146"/>
      <c r="R1336" s="81" t="s">
        <v>75</v>
      </c>
      <c r="S1336" s="147"/>
      <c r="T1336" s="146"/>
      <c r="U1336" s="146"/>
      <c r="V1336" s="148"/>
    </row>
    <row r="1337" spans="1:22" s="14" customFormat="1" ht="30" customHeight="1" x14ac:dyDescent="0.15">
      <c r="A1337" s="143"/>
      <c r="B1337" s="143"/>
      <c r="C1337" s="144"/>
      <c r="D1337" s="144"/>
      <c r="E1337" s="143"/>
      <c r="F1337" s="145"/>
      <c r="G1337" s="145"/>
      <c r="H1337" s="146"/>
      <c r="I1337" s="146"/>
      <c r="J1337" s="146"/>
      <c r="K1337" s="145"/>
      <c r="L1337" s="146"/>
      <c r="M1337" s="146"/>
      <c r="N1337" s="146"/>
      <c r="O1337" s="146"/>
      <c r="P1337" s="146"/>
      <c r="Q1337" s="146"/>
      <c r="R1337" s="81" t="s">
        <v>76</v>
      </c>
      <c r="S1337" s="147"/>
      <c r="T1337" s="146"/>
      <c r="U1337" s="146"/>
      <c r="V1337" s="148"/>
    </row>
    <row r="1338" spans="1:22" s="14" customFormat="1" ht="29.25" customHeight="1" x14ac:dyDescent="0.15">
      <c r="A1338" s="143">
        <v>2</v>
      </c>
      <c r="B1338" s="143" t="s">
        <v>304</v>
      </c>
      <c r="C1338" s="144">
        <v>1981</v>
      </c>
      <c r="D1338" s="144"/>
      <c r="E1338" s="143" t="s">
        <v>111</v>
      </c>
      <c r="F1338" s="145">
        <v>2</v>
      </c>
      <c r="G1338" s="145">
        <v>1</v>
      </c>
      <c r="H1338" s="146">
        <v>465.4</v>
      </c>
      <c r="I1338" s="146">
        <v>336.1</v>
      </c>
      <c r="J1338" s="146">
        <v>221.5</v>
      </c>
      <c r="K1338" s="145">
        <v>12</v>
      </c>
      <c r="L1338" s="146">
        <f>SUM(M1338:Q1343)</f>
        <v>3876247.44</v>
      </c>
      <c r="M1338" s="146">
        <v>0</v>
      </c>
      <c r="N1338" s="146">
        <v>0</v>
      </c>
      <c r="O1338" s="146">
        <v>0</v>
      </c>
      <c r="P1338" s="146">
        <v>3876247.44</v>
      </c>
      <c r="Q1338" s="146">
        <v>0</v>
      </c>
      <c r="R1338" s="81" t="s">
        <v>62</v>
      </c>
      <c r="S1338" s="147">
        <v>6</v>
      </c>
      <c r="T1338" s="146">
        <f>L1338/I1338</f>
        <v>11533.018268372507</v>
      </c>
      <c r="U1338" s="146">
        <f>T1338</f>
        <v>11533.018268372507</v>
      </c>
      <c r="V1338" s="148">
        <v>46387</v>
      </c>
    </row>
    <row r="1339" spans="1:22" s="14" customFormat="1" ht="48" customHeight="1" x14ac:dyDescent="0.15">
      <c r="A1339" s="143"/>
      <c r="B1339" s="143"/>
      <c r="C1339" s="144"/>
      <c r="D1339" s="144"/>
      <c r="E1339" s="143"/>
      <c r="F1339" s="145"/>
      <c r="G1339" s="145"/>
      <c r="H1339" s="146"/>
      <c r="I1339" s="146"/>
      <c r="J1339" s="146"/>
      <c r="K1339" s="145"/>
      <c r="L1339" s="146"/>
      <c r="M1339" s="146"/>
      <c r="N1339" s="146"/>
      <c r="O1339" s="146"/>
      <c r="P1339" s="146"/>
      <c r="Q1339" s="146"/>
      <c r="R1339" s="81" t="s">
        <v>64</v>
      </c>
      <c r="S1339" s="147"/>
      <c r="T1339" s="146"/>
      <c r="U1339" s="146"/>
      <c r="V1339" s="148"/>
    </row>
    <row r="1340" spans="1:22" s="14" customFormat="1" ht="29.25" customHeight="1" x14ac:dyDescent="0.15">
      <c r="A1340" s="143"/>
      <c r="B1340" s="143"/>
      <c r="C1340" s="144"/>
      <c r="D1340" s="144"/>
      <c r="E1340" s="143"/>
      <c r="F1340" s="145"/>
      <c r="G1340" s="145"/>
      <c r="H1340" s="146"/>
      <c r="I1340" s="146"/>
      <c r="J1340" s="146"/>
      <c r="K1340" s="145"/>
      <c r="L1340" s="146"/>
      <c r="M1340" s="146"/>
      <c r="N1340" s="146"/>
      <c r="O1340" s="146"/>
      <c r="P1340" s="146"/>
      <c r="Q1340" s="146"/>
      <c r="R1340" s="81" t="s">
        <v>71</v>
      </c>
      <c r="S1340" s="147"/>
      <c r="T1340" s="146"/>
      <c r="U1340" s="146"/>
      <c r="V1340" s="148"/>
    </row>
    <row r="1341" spans="1:22" s="14" customFormat="1" ht="47.25" customHeight="1" x14ac:dyDescent="0.15">
      <c r="A1341" s="143"/>
      <c r="B1341" s="143"/>
      <c r="C1341" s="144"/>
      <c r="D1341" s="144"/>
      <c r="E1341" s="143"/>
      <c r="F1341" s="145"/>
      <c r="G1341" s="145"/>
      <c r="H1341" s="146"/>
      <c r="I1341" s="146"/>
      <c r="J1341" s="146"/>
      <c r="K1341" s="145"/>
      <c r="L1341" s="146"/>
      <c r="M1341" s="146"/>
      <c r="N1341" s="146"/>
      <c r="O1341" s="146"/>
      <c r="P1341" s="146"/>
      <c r="Q1341" s="146"/>
      <c r="R1341" s="81" t="s">
        <v>73</v>
      </c>
      <c r="S1341" s="147"/>
      <c r="T1341" s="146"/>
      <c r="U1341" s="146"/>
      <c r="V1341" s="148"/>
    </row>
    <row r="1342" spans="1:22" s="14" customFormat="1" ht="21" customHeight="1" x14ac:dyDescent="0.15">
      <c r="A1342" s="143"/>
      <c r="B1342" s="143"/>
      <c r="C1342" s="144"/>
      <c r="D1342" s="144"/>
      <c r="E1342" s="143"/>
      <c r="F1342" s="145"/>
      <c r="G1342" s="145"/>
      <c r="H1342" s="146"/>
      <c r="I1342" s="146"/>
      <c r="J1342" s="146"/>
      <c r="K1342" s="145"/>
      <c r="L1342" s="146"/>
      <c r="M1342" s="146"/>
      <c r="N1342" s="146"/>
      <c r="O1342" s="146"/>
      <c r="P1342" s="146"/>
      <c r="Q1342" s="146"/>
      <c r="R1342" s="81" t="s">
        <v>74</v>
      </c>
      <c r="S1342" s="147"/>
      <c r="T1342" s="146"/>
      <c r="U1342" s="146"/>
      <c r="V1342" s="148"/>
    </row>
    <row r="1343" spans="1:22" s="14" customFormat="1" ht="31.5" customHeight="1" x14ac:dyDescent="0.15">
      <c r="A1343" s="143"/>
      <c r="B1343" s="143"/>
      <c r="C1343" s="144"/>
      <c r="D1343" s="144"/>
      <c r="E1343" s="143"/>
      <c r="F1343" s="145"/>
      <c r="G1343" s="145"/>
      <c r="H1343" s="146"/>
      <c r="I1343" s="146"/>
      <c r="J1343" s="146"/>
      <c r="K1343" s="145"/>
      <c r="L1343" s="146"/>
      <c r="M1343" s="146"/>
      <c r="N1343" s="146"/>
      <c r="O1343" s="146"/>
      <c r="P1343" s="146"/>
      <c r="Q1343" s="146"/>
      <c r="R1343" s="81" t="s">
        <v>76</v>
      </c>
      <c r="S1343" s="147"/>
      <c r="T1343" s="146"/>
      <c r="U1343" s="146"/>
      <c r="V1343" s="148"/>
    </row>
    <row r="1344" spans="1:22" s="14" customFormat="1" ht="21.75" customHeight="1" x14ac:dyDescent="0.15">
      <c r="A1344" s="143">
        <v>3</v>
      </c>
      <c r="B1344" s="143" t="s">
        <v>305</v>
      </c>
      <c r="C1344" s="144">
        <v>1973</v>
      </c>
      <c r="D1344" s="144">
        <v>2009</v>
      </c>
      <c r="E1344" s="143" t="s">
        <v>84</v>
      </c>
      <c r="F1344" s="145">
        <v>2</v>
      </c>
      <c r="G1344" s="145">
        <v>3</v>
      </c>
      <c r="H1344" s="146">
        <v>563.5</v>
      </c>
      <c r="I1344" s="146">
        <v>514</v>
      </c>
      <c r="J1344" s="146">
        <v>514.41999999999996</v>
      </c>
      <c r="K1344" s="145">
        <v>20</v>
      </c>
      <c r="L1344" s="146">
        <f>SUM(M1344:Q1346)</f>
        <v>8551158.1400000006</v>
      </c>
      <c r="M1344" s="146">
        <v>0</v>
      </c>
      <c r="N1344" s="146">
        <v>0</v>
      </c>
      <c r="O1344" s="146">
        <v>0</v>
      </c>
      <c r="P1344" s="146">
        <v>8551158.1400000006</v>
      </c>
      <c r="Q1344" s="149">
        <v>0</v>
      </c>
      <c r="R1344" s="81" t="s">
        <v>85</v>
      </c>
      <c r="S1344" s="147">
        <v>3</v>
      </c>
      <c r="T1344" s="146">
        <f>L1344/I1344</f>
        <v>16636.494435797667</v>
      </c>
      <c r="U1344" s="146">
        <f>T1344</f>
        <v>16636.494435797667</v>
      </c>
      <c r="V1344" s="148">
        <v>46387</v>
      </c>
    </row>
    <row r="1345" spans="1:22" s="14" customFormat="1" ht="30" customHeight="1" x14ac:dyDescent="0.15">
      <c r="A1345" s="143"/>
      <c r="B1345" s="143"/>
      <c r="C1345" s="144"/>
      <c r="D1345" s="144"/>
      <c r="E1345" s="143"/>
      <c r="F1345" s="145"/>
      <c r="G1345" s="145"/>
      <c r="H1345" s="146"/>
      <c r="I1345" s="146"/>
      <c r="J1345" s="146"/>
      <c r="K1345" s="145"/>
      <c r="L1345" s="146"/>
      <c r="M1345" s="146"/>
      <c r="N1345" s="146"/>
      <c r="O1345" s="146"/>
      <c r="P1345" s="146"/>
      <c r="Q1345" s="149"/>
      <c r="R1345" s="81" t="s">
        <v>248</v>
      </c>
      <c r="S1345" s="147"/>
      <c r="T1345" s="146"/>
      <c r="U1345" s="146"/>
      <c r="V1345" s="148"/>
    </row>
    <row r="1346" spans="1:22" s="14" customFormat="1" ht="31.5" customHeight="1" x14ac:dyDescent="0.15">
      <c r="A1346" s="143"/>
      <c r="B1346" s="143"/>
      <c r="C1346" s="144"/>
      <c r="D1346" s="144"/>
      <c r="E1346" s="143"/>
      <c r="F1346" s="145"/>
      <c r="G1346" s="145"/>
      <c r="H1346" s="146"/>
      <c r="I1346" s="146"/>
      <c r="J1346" s="146"/>
      <c r="K1346" s="145"/>
      <c r="L1346" s="146"/>
      <c r="M1346" s="146"/>
      <c r="N1346" s="146"/>
      <c r="O1346" s="146"/>
      <c r="P1346" s="146"/>
      <c r="Q1346" s="149"/>
      <c r="R1346" s="81" t="s">
        <v>86</v>
      </c>
      <c r="S1346" s="147"/>
      <c r="T1346" s="146"/>
      <c r="U1346" s="146"/>
      <c r="V1346" s="148"/>
    </row>
    <row r="1347" spans="1:22" s="14" customFormat="1" ht="21" customHeight="1" x14ac:dyDescent="0.15">
      <c r="A1347" s="143">
        <v>4</v>
      </c>
      <c r="B1347" s="143" t="s">
        <v>1083</v>
      </c>
      <c r="C1347" s="144">
        <v>1978</v>
      </c>
      <c r="D1347" s="144"/>
      <c r="E1347" s="143" t="s">
        <v>84</v>
      </c>
      <c r="F1347" s="145">
        <v>2</v>
      </c>
      <c r="G1347" s="145">
        <v>3</v>
      </c>
      <c r="H1347" s="146">
        <v>1284.4000000000001</v>
      </c>
      <c r="I1347" s="146">
        <v>1284.4000000000001</v>
      </c>
      <c r="J1347" s="146">
        <v>82.9</v>
      </c>
      <c r="K1347" s="145">
        <v>40</v>
      </c>
      <c r="L1347" s="146">
        <f t="shared" ref="L1347" si="142">SUM(M1347:Q1349)</f>
        <v>19607807.710000001</v>
      </c>
      <c r="M1347" s="146">
        <v>0</v>
      </c>
      <c r="N1347" s="146">
        <v>0</v>
      </c>
      <c r="O1347" s="146">
        <v>0</v>
      </c>
      <c r="P1347" s="146">
        <v>19607807.710000001</v>
      </c>
      <c r="Q1347" s="149">
        <v>0</v>
      </c>
      <c r="R1347" s="81" t="s">
        <v>85</v>
      </c>
      <c r="S1347" s="147">
        <v>3</v>
      </c>
      <c r="T1347" s="146">
        <f t="shared" ref="T1347" si="143">L1347/I1347</f>
        <v>15266.122477421364</v>
      </c>
      <c r="U1347" s="146">
        <f t="shared" ref="U1347" si="144">T1347</f>
        <v>15266.122477421364</v>
      </c>
      <c r="V1347" s="148">
        <v>46387</v>
      </c>
    </row>
    <row r="1348" spans="1:22" s="14" customFormat="1" ht="30.75" customHeight="1" x14ac:dyDescent="0.15">
      <c r="A1348" s="143"/>
      <c r="B1348" s="143"/>
      <c r="C1348" s="144"/>
      <c r="D1348" s="144"/>
      <c r="E1348" s="143"/>
      <c r="F1348" s="145"/>
      <c r="G1348" s="145"/>
      <c r="H1348" s="146"/>
      <c r="I1348" s="146"/>
      <c r="J1348" s="146"/>
      <c r="K1348" s="145"/>
      <c r="L1348" s="146"/>
      <c r="M1348" s="146"/>
      <c r="N1348" s="146"/>
      <c r="O1348" s="146"/>
      <c r="P1348" s="146"/>
      <c r="Q1348" s="149"/>
      <c r="R1348" s="81" t="s">
        <v>248</v>
      </c>
      <c r="S1348" s="147"/>
      <c r="T1348" s="146"/>
      <c r="U1348" s="146"/>
      <c r="V1348" s="148"/>
    </row>
    <row r="1349" spans="1:22" s="14" customFormat="1" ht="33.75" customHeight="1" x14ac:dyDescent="0.15">
      <c r="A1349" s="143"/>
      <c r="B1349" s="143"/>
      <c r="C1349" s="144"/>
      <c r="D1349" s="144"/>
      <c r="E1349" s="143"/>
      <c r="F1349" s="145"/>
      <c r="G1349" s="145"/>
      <c r="H1349" s="146"/>
      <c r="I1349" s="146"/>
      <c r="J1349" s="146"/>
      <c r="K1349" s="145"/>
      <c r="L1349" s="146"/>
      <c r="M1349" s="146"/>
      <c r="N1349" s="146"/>
      <c r="O1349" s="146"/>
      <c r="P1349" s="146"/>
      <c r="Q1349" s="149"/>
      <c r="R1349" s="81" t="s">
        <v>86</v>
      </c>
      <c r="S1349" s="147"/>
      <c r="T1349" s="146"/>
      <c r="U1349" s="146"/>
      <c r="V1349" s="148"/>
    </row>
    <row r="1350" spans="1:22" s="14" customFormat="1" ht="22.5" customHeight="1" x14ac:dyDescent="0.15">
      <c r="A1350" s="143">
        <v>5</v>
      </c>
      <c r="B1350" s="143" t="s">
        <v>306</v>
      </c>
      <c r="C1350" s="144">
        <v>1961</v>
      </c>
      <c r="D1350" s="144">
        <v>2010</v>
      </c>
      <c r="E1350" s="143" t="s">
        <v>84</v>
      </c>
      <c r="F1350" s="145">
        <v>2</v>
      </c>
      <c r="G1350" s="145">
        <v>1</v>
      </c>
      <c r="H1350" s="146">
        <v>421.7</v>
      </c>
      <c r="I1350" s="146">
        <v>402.9</v>
      </c>
      <c r="J1350" s="146">
        <v>402.8</v>
      </c>
      <c r="K1350" s="145">
        <v>13</v>
      </c>
      <c r="L1350" s="146">
        <f t="shared" ref="L1350" si="145">SUM(M1350:Q1352)</f>
        <v>6746073.1799999997</v>
      </c>
      <c r="M1350" s="146">
        <v>0</v>
      </c>
      <c r="N1350" s="146">
        <v>0</v>
      </c>
      <c r="O1350" s="146">
        <v>0</v>
      </c>
      <c r="P1350" s="146">
        <v>6746073.1799999997</v>
      </c>
      <c r="Q1350" s="149">
        <v>0</v>
      </c>
      <c r="R1350" s="81" t="s">
        <v>85</v>
      </c>
      <c r="S1350" s="147">
        <v>3</v>
      </c>
      <c r="T1350" s="146">
        <f t="shared" ref="T1350" si="146">L1350/I1350</f>
        <v>16743.790469099033</v>
      </c>
      <c r="U1350" s="146">
        <f t="shared" ref="U1350" si="147">T1350</f>
        <v>16743.790469099033</v>
      </c>
      <c r="V1350" s="148">
        <v>46387</v>
      </c>
    </row>
    <row r="1351" spans="1:22" s="14" customFormat="1" ht="32.25" customHeight="1" x14ac:dyDescent="0.15">
      <c r="A1351" s="143"/>
      <c r="B1351" s="143"/>
      <c r="C1351" s="144"/>
      <c r="D1351" s="144"/>
      <c r="E1351" s="143"/>
      <c r="F1351" s="145"/>
      <c r="G1351" s="145"/>
      <c r="H1351" s="146"/>
      <c r="I1351" s="146"/>
      <c r="J1351" s="146"/>
      <c r="K1351" s="145"/>
      <c r="L1351" s="146"/>
      <c r="M1351" s="146"/>
      <c r="N1351" s="146"/>
      <c r="O1351" s="146"/>
      <c r="P1351" s="146"/>
      <c r="Q1351" s="149"/>
      <c r="R1351" s="81" t="s">
        <v>248</v>
      </c>
      <c r="S1351" s="147"/>
      <c r="T1351" s="146"/>
      <c r="U1351" s="146"/>
      <c r="V1351" s="148"/>
    </row>
    <row r="1352" spans="1:22" s="14" customFormat="1" ht="36" customHeight="1" x14ac:dyDescent="0.15">
      <c r="A1352" s="143"/>
      <c r="B1352" s="143"/>
      <c r="C1352" s="144"/>
      <c r="D1352" s="144"/>
      <c r="E1352" s="143"/>
      <c r="F1352" s="145"/>
      <c r="G1352" s="145"/>
      <c r="H1352" s="146"/>
      <c r="I1352" s="146"/>
      <c r="J1352" s="146"/>
      <c r="K1352" s="145"/>
      <c r="L1352" s="146"/>
      <c r="M1352" s="146"/>
      <c r="N1352" s="146"/>
      <c r="O1352" s="146"/>
      <c r="P1352" s="146"/>
      <c r="Q1352" s="149"/>
      <c r="R1352" s="81" t="s">
        <v>86</v>
      </c>
      <c r="S1352" s="147"/>
      <c r="T1352" s="146"/>
      <c r="U1352" s="146"/>
      <c r="V1352" s="148"/>
    </row>
    <row r="1353" spans="1:22" s="14" customFormat="1" ht="19.5" customHeight="1" x14ac:dyDescent="0.15">
      <c r="A1353" s="143">
        <v>6</v>
      </c>
      <c r="B1353" s="143" t="s">
        <v>1084</v>
      </c>
      <c r="C1353" s="144">
        <v>1941</v>
      </c>
      <c r="D1353" s="144">
        <v>2009</v>
      </c>
      <c r="E1353" s="143" t="s">
        <v>84</v>
      </c>
      <c r="F1353" s="145">
        <v>2</v>
      </c>
      <c r="G1353" s="145">
        <v>2</v>
      </c>
      <c r="H1353" s="146">
        <v>580</v>
      </c>
      <c r="I1353" s="146">
        <v>528.1</v>
      </c>
      <c r="J1353" s="146">
        <v>233.8</v>
      </c>
      <c r="K1353" s="145">
        <v>21</v>
      </c>
      <c r="L1353" s="146">
        <f t="shared" ref="L1353" si="148">SUM(M1353:Q1355)</f>
        <v>8179806.3300000001</v>
      </c>
      <c r="M1353" s="146">
        <v>0</v>
      </c>
      <c r="N1353" s="146">
        <v>0</v>
      </c>
      <c r="O1353" s="146">
        <v>0</v>
      </c>
      <c r="P1353" s="146">
        <v>8179806.3300000001</v>
      </c>
      <c r="Q1353" s="149">
        <v>0</v>
      </c>
      <c r="R1353" s="81" t="s">
        <v>85</v>
      </c>
      <c r="S1353" s="147">
        <v>3</v>
      </c>
      <c r="T1353" s="146">
        <f t="shared" ref="T1353" si="149">L1353/I1353</f>
        <v>15489.123896989206</v>
      </c>
      <c r="U1353" s="146">
        <f t="shared" ref="U1353" si="150">T1353</f>
        <v>15489.123896989206</v>
      </c>
      <c r="V1353" s="148">
        <v>46387</v>
      </c>
    </row>
    <row r="1354" spans="1:22" s="14" customFormat="1" ht="36" customHeight="1" x14ac:dyDescent="0.15">
      <c r="A1354" s="143"/>
      <c r="B1354" s="143"/>
      <c r="C1354" s="144"/>
      <c r="D1354" s="144"/>
      <c r="E1354" s="143"/>
      <c r="F1354" s="145"/>
      <c r="G1354" s="145"/>
      <c r="H1354" s="146"/>
      <c r="I1354" s="146"/>
      <c r="J1354" s="146"/>
      <c r="K1354" s="145"/>
      <c r="L1354" s="146"/>
      <c r="M1354" s="146"/>
      <c r="N1354" s="146"/>
      <c r="O1354" s="146"/>
      <c r="P1354" s="146"/>
      <c r="Q1354" s="149"/>
      <c r="R1354" s="81" t="s">
        <v>248</v>
      </c>
      <c r="S1354" s="147"/>
      <c r="T1354" s="146"/>
      <c r="U1354" s="146"/>
      <c r="V1354" s="148"/>
    </row>
    <row r="1355" spans="1:22" s="14" customFormat="1" ht="36" customHeight="1" x14ac:dyDescent="0.15">
      <c r="A1355" s="143"/>
      <c r="B1355" s="143"/>
      <c r="C1355" s="144"/>
      <c r="D1355" s="144"/>
      <c r="E1355" s="143"/>
      <c r="F1355" s="145"/>
      <c r="G1355" s="145"/>
      <c r="H1355" s="146"/>
      <c r="I1355" s="146"/>
      <c r="J1355" s="146"/>
      <c r="K1355" s="145"/>
      <c r="L1355" s="146"/>
      <c r="M1355" s="146"/>
      <c r="N1355" s="146"/>
      <c r="O1355" s="146"/>
      <c r="P1355" s="146"/>
      <c r="Q1355" s="149"/>
      <c r="R1355" s="81" t="s">
        <v>86</v>
      </c>
      <c r="S1355" s="147"/>
      <c r="T1355" s="146"/>
      <c r="U1355" s="146"/>
      <c r="V1355" s="148"/>
    </row>
    <row r="1356" spans="1:22" s="14" customFormat="1" ht="20.25" customHeight="1" x14ac:dyDescent="0.15">
      <c r="A1356" s="143">
        <v>7</v>
      </c>
      <c r="B1356" s="143" t="s">
        <v>988</v>
      </c>
      <c r="C1356" s="144">
        <v>1985</v>
      </c>
      <c r="D1356" s="144"/>
      <c r="E1356" s="143" t="s">
        <v>111</v>
      </c>
      <c r="F1356" s="145">
        <v>2</v>
      </c>
      <c r="G1356" s="145">
        <v>2</v>
      </c>
      <c r="H1356" s="146">
        <v>1189.3</v>
      </c>
      <c r="I1356" s="146">
        <v>957.1</v>
      </c>
      <c r="J1356" s="146">
        <v>884.8</v>
      </c>
      <c r="K1356" s="145">
        <v>45</v>
      </c>
      <c r="L1356" s="146">
        <f>SUM(M1356:Q1357)</f>
        <v>5113293.08</v>
      </c>
      <c r="M1356" s="146">
        <v>0</v>
      </c>
      <c r="N1356" s="146">
        <v>0</v>
      </c>
      <c r="O1356" s="146">
        <v>0</v>
      </c>
      <c r="P1356" s="146">
        <v>5113293.08</v>
      </c>
      <c r="Q1356" s="149">
        <v>0</v>
      </c>
      <c r="R1356" s="81" t="s">
        <v>74</v>
      </c>
      <c r="S1356" s="147">
        <v>2</v>
      </c>
      <c r="T1356" s="146">
        <f t="shared" ref="T1356" si="151">L1356/I1356</f>
        <v>5342.4857172709226</v>
      </c>
      <c r="U1356" s="146">
        <f t="shared" ref="U1356" si="152">T1356</f>
        <v>5342.4857172709226</v>
      </c>
      <c r="V1356" s="148">
        <v>46387</v>
      </c>
    </row>
    <row r="1357" spans="1:22" s="14" customFormat="1" ht="33.75" customHeight="1" x14ac:dyDescent="0.15">
      <c r="A1357" s="143"/>
      <c r="B1357" s="143"/>
      <c r="C1357" s="144"/>
      <c r="D1357" s="144"/>
      <c r="E1357" s="143"/>
      <c r="F1357" s="145"/>
      <c r="G1357" s="145"/>
      <c r="H1357" s="146"/>
      <c r="I1357" s="146"/>
      <c r="J1357" s="146"/>
      <c r="K1357" s="145"/>
      <c r="L1357" s="146"/>
      <c r="M1357" s="146"/>
      <c r="N1357" s="146"/>
      <c r="O1357" s="146"/>
      <c r="P1357" s="146"/>
      <c r="Q1357" s="149"/>
      <c r="R1357" s="81" t="s">
        <v>76</v>
      </c>
      <c r="S1357" s="147"/>
      <c r="T1357" s="146"/>
      <c r="U1357" s="146"/>
      <c r="V1357" s="148"/>
    </row>
    <row r="1358" spans="1:22" s="16" customFormat="1" ht="34.5" customHeight="1" x14ac:dyDescent="0.15">
      <c r="A1358" s="151" t="s">
        <v>1477</v>
      </c>
      <c r="B1358" s="151"/>
      <c r="C1358" s="82" t="s">
        <v>80</v>
      </c>
      <c r="D1358" s="82" t="s">
        <v>80</v>
      </c>
      <c r="E1358" s="82" t="s">
        <v>80</v>
      </c>
      <c r="F1358" s="82" t="s">
        <v>80</v>
      </c>
      <c r="G1358" s="82" t="s">
        <v>80</v>
      </c>
      <c r="H1358" s="83">
        <f t="shared" ref="H1358:Q1358" si="153">SUM(H1335:H1357)</f>
        <v>5224.8</v>
      </c>
      <c r="I1358" s="83">
        <f t="shared" si="153"/>
        <v>4662.1000000000004</v>
      </c>
      <c r="J1358" s="83">
        <f t="shared" si="153"/>
        <v>2978.2299999999996</v>
      </c>
      <c r="K1358" s="84">
        <f t="shared" si="153"/>
        <v>172</v>
      </c>
      <c r="L1358" s="83">
        <f t="shared" si="153"/>
        <v>57222506.559999995</v>
      </c>
      <c r="M1358" s="83">
        <f t="shared" si="153"/>
        <v>0</v>
      </c>
      <c r="N1358" s="83">
        <f t="shared" si="153"/>
        <v>0</v>
      </c>
      <c r="O1358" s="83">
        <f t="shared" si="153"/>
        <v>0</v>
      </c>
      <c r="P1358" s="83">
        <f t="shared" si="153"/>
        <v>57222506.559999995</v>
      </c>
      <c r="Q1358" s="83">
        <f t="shared" si="153"/>
        <v>0</v>
      </c>
      <c r="R1358" s="83" t="s">
        <v>80</v>
      </c>
      <c r="S1358" s="84">
        <f>SUM(S1335:S1357)</f>
        <v>23</v>
      </c>
      <c r="T1358" s="82" t="s">
        <v>80</v>
      </c>
      <c r="U1358" s="82" t="s">
        <v>80</v>
      </c>
      <c r="V1358" s="82" t="s">
        <v>80</v>
      </c>
    </row>
    <row r="1359" spans="1:22" s="20" customFormat="1" ht="33" customHeight="1" x14ac:dyDescent="0.2">
      <c r="A1359" s="151" t="s">
        <v>1478</v>
      </c>
      <c r="B1359" s="151"/>
      <c r="C1359" s="82" t="s">
        <v>80</v>
      </c>
      <c r="D1359" s="82" t="s">
        <v>80</v>
      </c>
      <c r="E1359" s="82" t="s">
        <v>80</v>
      </c>
      <c r="F1359" s="82" t="s">
        <v>80</v>
      </c>
      <c r="G1359" s="82" t="s">
        <v>80</v>
      </c>
      <c r="H1359" s="83">
        <f t="shared" ref="H1359:Q1359" si="154">H159+H240+H295+H385+H451+H869+H922+H932+H967+H987+H1004+H1041+H1055+H1069+H1102+H1108+H1119+H1146+H1165+H1184+H1232+H1296+H1310+H1333+H1358</f>
        <v>760612.12999999977</v>
      </c>
      <c r="I1359" s="83">
        <f t="shared" si="154"/>
        <v>680834.0299999998</v>
      </c>
      <c r="J1359" s="83">
        <f t="shared" si="154"/>
        <v>587093.03000000014</v>
      </c>
      <c r="K1359" s="84">
        <f t="shared" si="154"/>
        <v>31423</v>
      </c>
      <c r="L1359" s="83">
        <f t="shared" si="154"/>
        <v>3385936144.6299996</v>
      </c>
      <c r="M1359" s="83">
        <f t="shared" si="154"/>
        <v>0</v>
      </c>
      <c r="N1359" s="83">
        <f t="shared" si="154"/>
        <v>0</v>
      </c>
      <c r="O1359" s="83">
        <f t="shared" si="154"/>
        <v>0</v>
      </c>
      <c r="P1359" s="83">
        <f t="shared" si="154"/>
        <v>3385936144.6299996</v>
      </c>
      <c r="Q1359" s="83">
        <f t="shared" si="154"/>
        <v>0</v>
      </c>
      <c r="R1359" s="83" t="s">
        <v>80</v>
      </c>
      <c r="S1359" s="84">
        <f>S159+S240+S295+S385+S451+S869+S922+S932+S967+S987+S1004+S1041+S1055+S1069+S1102+S1108+S1119+S1146+S1165+S1184+S1232+S1296+S1310+S1333+S1358</f>
        <v>1282</v>
      </c>
      <c r="T1359" s="82" t="s">
        <v>80</v>
      </c>
      <c r="U1359" s="82" t="s">
        <v>80</v>
      </c>
      <c r="V1359" s="82" t="s">
        <v>80</v>
      </c>
    </row>
    <row r="1360" spans="1:22" s="21" customFormat="1" ht="22.5" customHeight="1" x14ac:dyDescent="0.15">
      <c r="A1360" s="150" t="s">
        <v>307</v>
      </c>
      <c r="B1360" s="150"/>
      <c r="C1360" s="150"/>
      <c r="D1360" s="150"/>
      <c r="E1360" s="150"/>
      <c r="F1360" s="150"/>
      <c r="G1360" s="150"/>
      <c r="H1360" s="150"/>
      <c r="I1360" s="150"/>
      <c r="J1360" s="150"/>
      <c r="K1360" s="150"/>
      <c r="L1360" s="150"/>
      <c r="M1360" s="150"/>
      <c r="N1360" s="150"/>
      <c r="O1360" s="150"/>
      <c r="P1360" s="150"/>
      <c r="Q1360" s="150"/>
      <c r="R1360" s="150"/>
      <c r="S1360" s="150"/>
      <c r="T1360" s="150"/>
      <c r="U1360" s="150"/>
      <c r="V1360" s="150"/>
    </row>
    <row r="1361" spans="1:23" s="12" customFormat="1" ht="29.25" customHeight="1" x14ac:dyDescent="0.2">
      <c r="A1361" s="167" t="s">
        <v>54</v>
      </c>
      <c r="B1361" s="167"/>
      <c r="C1361" s="167"/>
      <c r="D1361" s="167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</row>
    <row r="1362" spans="1:23" s="22" customFormat="1" ht="28.5" customHeight="1" x14ac:dyDescent="0.2">
      <c r="A1362" s="150" t="s">
        <v>55</v>
      </c>
      <c r="B1362" s="150"/>
      <c r="C1362" s="150"/>
      <c r="D1362" s="150"/>
      <c r="E1362" s="150"/>
      <c r="F1362" s="150"/>
      <c r="G1362" s="150"/>
      <c r="H1362" s="150"/>
      <c r="I1362" s="150"/>
      <c r="J1362" s="150"/>
      <c r="K1362" s="150"/>
      <c r="L1362" s="150"/>
      <c r="M1362" s="150"/>
      <c r="N1362" s="150"/>
      <c r="O1362" s="150"/>
      <c r="P1362" s="150"/>
      <c r="Q1362" s="150"/>
      <c r="R1362" s="150"/>
      <c r="S1362" s="150"/>
      <c r="T1362" s="150"/>
      <c r="U1362" s="150"/>
      <c r="V1362" s="150"/>
    </row>
    <row r="1363" spans="1:23" s="23" customFormat="1" ht="24" customHeight="1" x14ac:dyDescent="0.2">
      <c r="A1363" s="143">
        <v>1</v>
      </c>
      <c r="B1363" s="143" t="s">
        <v>308</v>
      </c>
      <c r="C1363" s="144">
        <v>1960</v>
      </c>
      <c r="D1363" s="144"/>
      <c r="E1363" s="143" t="s">
        <v>84</v>
      </c>
      <c r="F1363" s="145">
        <v>2</v>
      </c>
      <c r="G1363" s="145">
        <v>2</v>
      </c>
      <c r="H1363" s="146">
        <v>472.1</v>
      </c>
      <c r="I1363" s="146">
        <v>440.6</v>
      </c>
      <c r="J1363" s="146">
        <v>196.4</v>
      </c>
      <c r="K1363" s="145">
        <v>34</v>
      </c>
      <c r="L1363" s="146">
        <f>SUM(M1363:Q1365)</f>
        <v>7696121.3899999997</v>
      </c>
      <c r="M1363" s="146">
        <v>0</v>
      </c>
      <c r="N1363" s="146">
        <v>0</v>
      </c>
      <c r="O1363" s="146">
        <v>0</v>
      </c>
      <c r="P1363" s="146">
        <v>7696121.3899999997</v>
      </c>
      <c r="Q1363" s="149">
        <v>0</v>
      </c>
      <c r="R1363" s="81" t="s">
        <v>85</v>
      </c>
      <c r="S1363" s="147">
        <v>3</v>
      </c>
      <c r="T1363" s="146">
        <f>L1363/I1363</f>
        <v>17467.365842033589</v>
      </c>
      <c r="U1363" s="146">
        <f>T1363</f>
        <v>17467.365842033589</v>
      </c>
      <c r="V1363" s="148">
        <v>46752</v>
      </c>
    </row>
    <row r="1364" spans="1:23" s="23" customFormat="1" ht="32.25" customHeight="1" x14ac:dyDescent="0.2">
      <c r="A1364" s="143"/>
      <c r="B1364" s="143"/>
      <c r="C1364" s="144"/>
      <c r="D1364" s="144"/>
      <c r="E1364" s="143"/>
      <c r="F1364" s="145"/>
      <c r="G1364" s="145"/>
      <c r="H1364" s="146"/>
      <c r="I1364" s="146"/>
      <c r="J1364" s="146"/>
      <c r="K1364" s="145"/>
      <c r="L1364" s="146"/>
      <c r="M1364" s="146"/>
      <c r="N1364" s="146"/>
      <c r="O1364" s="146"/>
      <c r="P1364" s="146"/>
      <c r="Q1364" s="149"/>
      <c r="R1364" s="81" t="s">
        <v>248</v>
      </c>
      <c r="S1364" s="147"/>
      <c r="T1364" s="146"/>
      <c r="U1364" s="146"/>
      <c r="V1364" s="148"/>
    </row>
    <row r="1365" spans="1:23" s="23" customFormat="1" ht="33.75" customHeight="1" x14ac:dyDescent="0.2">
      <c r="A1365" s="143"/>
      <c r="B1365" s="143"/>
      <c r="C1365" s="144"/>
      <c r="D1365" s="144"/>
      <c r="E1365" s="143"/>
      <c r="F1365" s="145"/>
      <c r="G1365" s="145"/>
      <c r="H1365" s="146"/>
      <c r="I1365" s="146"/>
      <c r="J1365" s="146"/>
      <c r="K1365" s="145"/>
      <c r="L1365" s="146"/>
      <c r="M1365" s="146"/>
      <c r="N1365" s="146"/>
      <c r="O1365" s="146"/>
      <c r="P1365" s="146"/>
      <c r="Q1365" s="149"/>
      <c r="R1365" s="81" t="s">
        <v>86</v>
      </c>
      <c r="S1365" s="147"/>
      <c r="T1365" s="146"/>
      <c r="U1365" s="146"/>
      <c r="V1365" s="148"/>
    </row>
    <row r="1366" spans="1:23" s="23" customFormat="1" ht="33" customHeight="1" x14ac:dyDescent="0.2">
      <c r="A1366" s="143">
        <v>2</v>
      </c>
      <c r="B1366" s="143" t="s">
        <v>309</v>
      </c>
      <c r="C1366" s="144">
        <v>1975</v>
      </c>
      <c r="D1366" s="144">
        <v>1975</v>
      </c>
      <c r="E1366" s="143" t="s">
        <v>97</v>
      </c>
      <c r="F1366" s="145">
        <v>9</v>
      </c>
      <c r="G1366" s="145">
        <v>3</v>
      </c>
      <c r="H1366" s="146">
        <v>6807.1</v>
      </c>
      <c r="I1366" s="146">
        <v>5998</v>
      </c>
      <c r="J1366" s="146">
        <v>5932.44</v>
      </c>
      <c r="K1366" s="145">
        <v>267</v>
      </c>
      <c r="L1366" s="146">
        <f>SUM(M1366:Q1374)</f>
        <v>25313490.050000001</v>
      </c>
      <c r="M1366" s="146">
        <v>0</v>
      </c>
      <c r="N1366" s="146">
        <v>0</v>
      </c>
      <c r="O1366" s="146">
        <v>0</v>
      </c>
      <c r="P1366" s="146">
        <v>25313490.050000001</v>
      </c>
      <c r="Q1366" s="149">
        <v>0</v>
      </c>
      <c r="R1366" s="81" t="s">
        <v>68</v>
      </c>
      <c r="S1366" s="147">
        <v>9</v>
      </c>
      <c r="T1366" s="146">
        <f>L1366/I1366</f>
        <v>4220.3217822607539</v>
      </c>
      <c r="U1366" s="146">
        <f>T1366</f>
        <v>4220.3217822607539</v>
      </c>
      <c r="V1366" s="148">
        <v>46752</v>
      </c>
    </row>
    <row r="1367" spans="1:23" s="23" customFormat="1" ht="42.75" customHeight="1" x14ac:dyDescent="0.2">
      <c r="A1367" s="143"/>
      <c r="B1367" s="143"/>
      <c r="C1367" s="144"/>
      <c r="D1367" s="144"/>
      <c r="E1367" s="143"/>
      <c r="F1367" s="145"/>
      <c r="G1367" s="145"/>
      <c r="H1367" s="146"/>
      <c r="I1367" s="146"/>
      <c r="J1367" s="146"/>
      <c r="K1367" s="145"/>
      <c r="L1367" s="146"/>
      <c r="M1367" s="146"/>
      <c r="N1367" s="146"/>
      <c r="O1367" s="146"/>
      <c r="P1367" s="146"/>
      <c r="Q1367" s="149"/>
      <c r="R1367" s="81" t="s">
        <v>69</v>
      </c>
      <c r="S1367" s="147"/>
      <c r="T1367" s="146"/>
      <c r="U1367" s="146"/>
      <c r="V1367" s="148"/>
    </row>
    <row r="1368" spans="1:23" s="23" customFormat="1" ht="48" customHeight="1" x14ac:dyDescent="0.2">
      <c r="A1368" s="143"/>
      <c r="B1368" s="143"/>
      <c r="C1368" s="144"/>
      <c r="D1368" s="144"/>
      <c r="E1368" s="143"/>
      <c r="F1368" s="145"/>
      <c r="G1368" s="145"/>
      <c r="H1368" s="146"/>
      <c r="I1368" s="146"/>
      <c r="J1368" s="146"/>
      <c r="K1368" s="145"/>
      <c r="L1368" s="146"/>
      <c r="M1368" s="146"/>
      <c r="N1368" s="146"/>
      <c r="O1368" s="146"/>
      <c r="P1368" s="146"/>
      <c r="Q1368" s="149"/>
      <c r="R1368" s="81" t="s">
        <v>70</v>
      </c>
      <c r="S1368" s="147"/>
      <c r="T1368" s="146"/>
      <c r="U1368" s="146"/>
      <c r="V1368" s="148"/>
    </row>
    <row r="1369" spans="1:23" s="23" customFormat="1" ht="20.25" customHeight="1" x14ac:dyDescent="0.2">
      <c r="A1369" s="143"/>
      <c r="B1369" s="143"/>
      <c r="C1369" s="144"/>
      <c r="D1369" s="144"/>
      <c r="E1369" s="143"/>
      <c r="F1369" s="145"/>
      <c r="G1369" s="145"/>
      <c r="H1369" s="146"/>
      <c r="I1369" s="146"/>
      <c r="J1369" s="146"/>
      <c r="K1369" s="145"/>
      <c r="L1369" s="146"/>
      <c r="M1369" s="146"/>
      <c r="N1369" s="146"/>
      <c r="O1369" s="146"/>
      <c r="P1369" s="146"/>
      <c r="Q1369" s="149"/>
      <c r="R1369" s="81" t="s">
        <v>74</v>
      </c>
      <c r="S1369" s="147"/>
      <c r="T1369" s="146"/>
      <c r="U1369" s="146"/>
      <c r="V1369" s="148"/>
    </row>
    <row r="1370" spans="1:23" s="23" customFormat="1" ht="37.5" customHeight="1" x14ac:dyDescent="0.2">
      <c r="A1370" s="143"/>
      <c r="B1370" s="143"/>
      <c r="C1370" s="144"/>
      <c r="D1370" s="144"/>
      <c r="E1370" s="143"/>
      <c r="F1370" s="145"/>
      <c r="G1370" s="145"/>
      <c r="H1370" s="146"/>
      <c r="I1370" s="146"/>
      <c r="J1370" s="146"/>
      <c r="K1370" s="145"/>
      <c r="L1370" s="146"/>
      <c r="M1370" s="146"/>
      <c r="N1370" s="146"/>
      <c r="O1370" s="146"/>
      <c r="P1370" s="146"/>
      <c r="Q1370" s="149"/>
      <c r="R1370" s="81" t="s">
        <v>75</v>
      </c>
      <c r="S1370" s="147"/>
      <c r="T1370" s="146"/>
      <c r="U1370" s="146"/>
      <c r="V1370" s="148"/>
      <c r="W1370" s="24"/>
    </row>
    <row r="1371" spans="1:23" s="23" customFormat="1" ht="30.75" customHeight="1" x14ac:dyDescent="0.2">
      <c r="A1371" s="143"/>
      <c r="B1371" s="143"/>
      <c r="C1371" s="144"/>
      <c r="D1371" s="144"/>
      <c r="E1371" s="143"/>
      <c r="F1371" s="145"/>
      <c r="G1371" s="145"/>
      <c r="H1371" s="146"/>
      <c r="I1371" s="146"/>
      <c r="J1371" s="146"/>
      <c r="K1371" s="145"/>
      <c r="L1371" s="146"/>
      <c r="M1371" s="146"/>
      <c r="N1371" s="146"/>
      <c r="O1371" s="146"/>
      <c r="P1371" s="146"/>
      <c r="Q1371" s="149"/>
      <c r="R1371" s="81" t="s">
        <v>76</v>
      </c>
      <c r="S1371" s="147"/>
      <c r="T1371" s="146"/>
      <c r="U1371" s="146"/>
      <c r="V1371" s="148"/>
    </row>
    <row r="1372" spans="1:23" s="23" customFormat="1" ht="21" customHeight="1" x14ac:dyDescent="0.2">
      <c r="A1372" s="143"/>
      <c r="B1372" s="143"/>
      <c r="C1372" s="144"/>
      <c r="D1372" s="144"/>
      <c r="E1372" s="143"/>
      <c r="F1372" s="145"/>
      <c r="G1372" s="145"/>
      <c r="H1372" s="146"/>
      <c r="I1372" s="146"/>
      <c r="J1372" s="146"/>
      <c r="K1372" s="145"/>
      <c r="L1372" s="146"/>
      <c r="M1372" s="146"/>
      <c r="N1372" s="146"/>
      <c r="O1372" s="146"/>
      <c r="P1372" s="146"/>
      <c r="Q1372" s="149"/>
      <c r="R1372" s="81" t="s">
        <v>105</v>
      </c>
      <c r="S1372" s="147"/>
      <c r="T1372" s="146"/>
      <c r="U1372" s="146"/>
      <c r="V1372" s="148"/>
    </row>
    <row r="1373" spans="1:23" s="23" customFormat="1" ht="30.75" customHeight="1" x14ac:dyDescent="0.2">
      <c r="A1373" s="143"/>
      <c r="B1373" s="143"/>
      <c r="C1373" s="144"/>
      <c r="D1373" s="144"/>
      <c r="E1373" s="143"/>
      <c r="F1373" s="145"/>
      <c r="G1373" s="145"/>
      <c r="H1373" s="146"/>
      <c r="I1373" s="146"/>
      <c r="J1373" s="146"/>
      <c r="K1373" s="145"/>
      <c r="L1373" s="146"/>
      <c r="M1373" s="146"/>
      <c r="N1373" s="146"/>
      <c r="O1373" s="146"/>
      <c r="P1373" s="146"/>
      <c r="Q1373" s="149"/>
      <c r="R1373" s="81" t="s">
        <v>106</v>
      </c>
      <c r="S1373" s="147"/>
      <c r="T1373" s="146"/>
      <c r="U1373" s="146"/>
      <c r="V1373" s="148"/>
    </row>
    <row r="1374" spans="1:23" s="23" customFormat="1" ht="27.75" customHeight="1" x14ac:dyDescent="0.2">
      <c r="A1374" s="143"/>
      <c r="B1374" s="143"/>
      <c r="C1374" s="144"/>
      <c r="D1374" s="144"/>
      <c r="E1374" s="143"/>
      <c r="F1374" s="145"/>
      <c r="G1374" s="145"/>
      <c r="H1374" s="146"/>
      <c r="I1374" s="146"/>
      <c r="J1374" s="146"/>
      <c r="K1374" s="145"/>
      <c r="L1374" s="146"/>
      <c r="M1374" s="146"/>
      <c r="N1374" s="146"/>
      <c r="O1374" s="146"/>
      <c r="P1374" s="146"/>
      <c r="Q1374" s="149"/>
      <c r="R1374" s="81" t="s">
        <v>107</v>
      </c>
      <c r="S1374" s="147"/>
      <c r="T1374" s="146"/>
      <c r="U1374" s="146"/>
      <c r="V1374" s="148"/>
    </row>
    <row r="1375" spans="1:23" s="23" customFormat="1" ht="24.75" customHeight="1" x14ac:dyDescent="0.2">
      <c r="A1375" s="143">
        <v>3</v>
      </c>
      <c r="B1375" s="143" t="s">
        <v>310</v>
      </c>
      <c r="C1375" s="144">
        <v>1959</v>
      </c>
      <c r="D1375" s="144"/>
      <c r="E1375" s="143" t="s">
        <v>84</v>
      </c>
      <c r="F1375" s="145">
        <v>2</v>
      </c>
      <c r="G1375" s="145">
        <v>2</v>
      </c>
      <c r="H1375" s="146">
        <v>552.4</v>
      </c>
      <c r="I1375" s="146">
        <v>485.6</v>
      </c>
      <c r="J1375" s="146">
        <v>259.87</v>
      </c>
      <c r="K1375" s="145">
        <v>19</v>
      </c>
      <c r="L1375" s="146">
        <f>SUM(M1375:Q1377)</f>
        <v>8259586.1600000001</v>
      </c>
      <c r="M1375" s="146">
        <v>0</v>
      </c>
      <c r="N1375" s="146">
        <v>0</v>
      </c>
      <c r="O1375" s="146">
        <v>0</v>
      </c>
      <c r="P1375" s="146">
        <v>8259586.1600000001</v>
      </c>
      <c r="Q1375" s="149">
        <v>0</v>
      </c>
      <c r="R1375" s="81" t="s">
        <v>85</v>
      </c>
      <c r="S1375" s="147">
        <v>3</v>
      </c>
      <c r="T1375" s="146">
        <f>L1375/I1375</f>
        <v>17009.032454695222</v>
      </c>
      <c r="U1375" s="146">
        <f>T1375</f>
        <v>17009.032454695222</v>
      </c>
      <c r="V1375" s="148">
        <v>46752</v>
      </c>
    </row>
    <row r="1376" spans="1:23" s="23" customFormat="1" ht="33.75" customHeight="1" x14ac:dyDescent="0.2">
      <c r="A1376" s="143"/>
      <c r="B1376" s="143"/>
      <c r="C1376" s="144"/>
      <c r="D1376" s="144"/>
      <c r="E1376" s="143"/>
      <c r="F1376" s="145"/>
      <c r="G1376" s="145"/>
      <c r="H1376" s="146"/>
      <c r="I1376" s="146"/>
      <c r="J1376" s="146"/>
      <c r="K1376" s="145"/>
      <c r="L1376" s="146"/>
      <c r="M1376" s="146"/>
      <c r="N1376" s="146"/>
      <c r="O1376" s="146"/>
      <c r="P1376" s="146"/>
      <c r="Q1376" s="149"/>
      <c r="R1376" s="81" t="s">
        <v>248</v>
      </c>
      <c r="S1376" s="147"/>
      <c r="T1376" s="146"/>
      <c r="U1376" s="146"/>
      <c r="V1376" s="148"/>
    </row>
    <row r="1377" spans="1:22" s="23" customFormat="1" ht="34.5" customHeight="1" x14ac:dyDescent="0.2">
      <c r="A1377" s="143"/>
      <c r="B1377" s="143"/>
      <c r="C1377" s="144"/>
      <c r="D1377" s="144"/>
      <c r="E1377" s="143"/>
      <c r="F1377" s="145"/>
      <c r="G1377" s="145"/>
      <c r="H1377" s="146"/>
      <c r="I1377" s="146"/>
      <c r="J1377" s="146"/>
      <c r="K1377" s="145"/>
      <c r="L1377" s="146"/>
      <c r="M1377" s="146"/>
      <c r="N1377" s="146"/>
      <c r="O1377" s="146"/>
      <c r="P1377" s="146"/>
      <c r="Q1377" s="149"/>
      <c r="R1377" s="81" t="s">
        <v>86</v>
      </c>
      <c r="S1377" s="147"/>
      <c r="T1377" s="146"/>
      <c r="U1377" s="146"/>
      <c r="V1377" s="148"/>
    </row>
    <row r="1378" spans="1:22" s="23" customFormat="1" ht="22.5" customHeight="1" x14ac:dyDescent="0.2">
      <c r="A1378" s="143">
        <v>4</v>
      </c>
      <c r="B1378" s="143" t="s">
        <v>311</v>
      </c>
      <c r="C1378" s="144">
        <v>1958</v>
      </c>
      <c r="D1378" s="144"/>
      <c r="E1378" s="143" t="s">
        <v>84</v>
      </c>
      <c r="F1378" s="145">
        <v>2</v>
      </c>
      <c r="G1378" s="145">
        <v>2</v>
      </c>
      <c r="H1378" s="146">
        <v>444.6</v>
      </c>
      <c r="I1378" s="146">
        <v>444.6</v>
      </c>
      <c r="J1378" s="146">
        <v>222</v>
      </c>
      <c r="K1378" s="145">
        <v>16</v>
      </c>
      <c r="L1378" s="146">
        <f t="shared" ref="L1378" si="155">SUM(M1378:Q1380)</f>
        <v>6918087.2800000003</v>
      </c>
      <c r="M1378" s="146">
        <v>0</v>
      </c>
      <c r="N1378" s="146">
        <v>0</v>
      </c>
      <c r="O1378" s="146">
        <v>0</v>
      </c>
      <c r="P1378" s="146">
        <v>6918087.2800000003</v>
      </c>
      <c r="Q1378" s="149">
        <v>0</v>
      </c>
      <c r="R1378" s="81" t="s">
        <v>85</v>
      </c>
      <c r="S1378" s="147">
        <v>3</v>
      </c>
      <c r="T1378" s="146">
        <f t="shared" ref="T1378" si="156">L1378/I1378</f>
        <v>15560.250292397661</v>
      </c>
      <c r="U1378" s="146">
        <f t="shared" ref="U1378" si="157">T1378</f>
        <v>15560.250292397661</v>
      </c>
      <c r="V1378" s="148">
        <v>46752</v>
      </c>
    </row>
    <row r="1379" spans="1:22" s="23" customFormat="1" ht="31.5" customHeight="1" x14ac:dyDescent="0.2">
      <c r="A1379" s="143"/>
      <c r="B1379" s="143"/>
      <c r="C1379" s="144"/>
      <c r="D1379" s="144"/>
      <c r="E1379" s="143"/>
      <c r="F1379" s="145"/>
      <c r="G1379" s="145"/>
      <c r="H1379" s="146"/>
      <c r="I1379" s="146"/>
      <c r="J1379" s="146"/>
      <c r="K1379" s="145"/>
      <c r="L1379" s="146"/>
      <c r="M1379" s="146"/>
      <c r="N1379" s="146"/>
      <c r="O1379" s="146"/>
      <c r="P1379" s="146"/>
      <c r="Q1379" s="149"/>
      <c r="R1379" s="81" t="s">
        <v>248</v>
      </c>
      <c r="S1379" s="147"/>
      <c r="T1379" s="146"/>
      <c r="U1379" s="146"/>
      <c r="V1379" s="148"/>
    </row>
    <row r="1380" spans="1:22" s="23" customFormat="1" ht="33" customHeight="1" x14ac:dyDescent="0.2">
      <c r="A1380" s="143"/>
      <c r="B1380" s="143"/>
      <c r="C1380" s="144"/>
      <c r="D1380" s="144"/>
      <c r="E1380" s="143"/>
      <c r="F1380" s="145"/>
      <c r="G1380" s="145"/>
      <c r="H1380" s="146"/>
      <c r="I1380" s="146"/>
      <c r="J1380" s="146"/>
      <c r="K1380" s="145"/>
      <c r="L1380" s="146"/>
      <c r="M1380" s="146"/>
      <c r="N1380" s="146"/>
      <c r="O1380" s="146"/>
      <c r="P1380" s="146"/>
      <c r="Q1380" s="149"/>
      <c r="R1380" s="81" t="s">
        <v>86</v>
      </c>
      <c r="S1380" s="147"/>
      <c r="T1380" s="146"/>
      <c r="U1380" s="146"/>
      <c r="V1380" s="148"/>
    </row>
    <row r="1381" spans="1:22" s="23" customFormat="1" ht="23.25" customHeight="1" x14ac:dyDescent="0.2">
      <c r="A1381" s="143">
        <v>5</v>
      </c>
      <c r="B1381" s="143" t="s">
        <v>312</v>
      </c>
      <c r="C1381" s="144">
        <v>1959</v>
      </c>
      <c r="D1381" s="144"/>
      <c r="E1381" s="143" t="s">
        <v>84</v>
      </c>
      <c r="F1381" s="145">
        <v>2</v>
      </c>
      <c r="G1381" s="145">
        <v>1</v>
      </c>
      <c r="H1381" s="146">
        <v>335.1</v>
      </c>
      <c r="I1381" s="146">
        <v>335.1</v>
      </c>
      <c r="J1381" s="146">
        <v>168.3</v>
      </c>
      <c r="K1381" s="145">
        <v>16</v>
      </c>
      <c r="L1381" s="146">
        <f t="shared" ref="L1381" si="158">SUM(M1381:Q1383)</f>
        <v>5263497.63</v>
      </c>
      <c r="M1381" s="146">
        <v>0</v>
      </c>
      <c r="N1381" s="146">
        <v>0</v>
      </c>
      <c r="O1381" s="146">
        <v>0</v>
      </c>
      <c r="P1381" s="146">
        <v>5263497.63</v>
      </c>
      <c r="Q1381" s="149">
        <v>0</v>
      </c>
      <c r="R1381" s="81" t="s">
        <v>85</v>
      </c>
      <c r="S1381" s="147">
        <v>3</v>
      </c>
      <c r="T1381" s="146">
        <f t="shared" ref="T1381" si="159">L1381/I1381</f>
        <v>15707.244494180841</v>
      </c>
      <c r="U1381" s="146">
        <f t="shared" ref="U1381" si="160">T1381</f>
        <v>15707.244494180841</v>
      </c>
      <c r="V1381" s="148">
        <v>46752</v>
      </c>
    </row>
    <row r="1382" spans="1:22" s="23" customFormat="1" ht="35.25" customHeight="1" x14ac:dyDescent="0.2">
      <c r="A1382" s="143"/>
      <c r="B1382" s="143"/>
      <c r="C1382" s="144"/>
      <c r="D1382" s="144"/>
      <c r="E1382" s="143"/>
      <c r="F1382" s="145"/>
      <c r="G1382" s="145"/>
      <c r="H1382" s="146"/>
      <c r="I1382" s="146"/>
      <c r="J1382" s="146"/>
      <c r="K1382" s="145"/>
      <c r="L1382" s="146"/>
      <c r="M1382" s="146"/>
      <c r="N1382" s="146"/>
      <c r="O1382" s="146"/>
      <c r="P1382" s="146"/>
      <c r="Q1382" s="149"/>
      <c r="R1382" s="81" t="s">
        <v>248</v>
      </c>
      <c r="S1382" s="147"/>
      <c r="T1382" s="146"/>
      <c r="U1382" s="146"/>
      <c r="V1382" s="148"/>
    </row>
    <row r="1383" spans="1:22" s="23" customFormat="1" ht="45.75" customHeight="1" x14ac:dyDescent="0.2">
      <c r="A1383" s="143"/>
      <c r="B1383" s="143"/>
      <c r="C1383" s="144"/>
      <c r="D1383" s="144"/>
      <c r="E1383" s="143"/>
      <c r="F1383" s="145"/>
      <c r="G1383" s="145"/>
      <c r="H1383" s="146"/>
      <c r="I1383" s="146"/>
      <c r="J1383" s="146"/>
      <c r="K1383" s="145"/>
      <c r="L1383" s="146"/>
      <c r="M1383" s="146"/>
      <c r="N1383" s="146"/>
      <c r="O1383" s="146"/>
      <c r="P1383" s="146"/>
      <c r="Q1383" s="149"/>
      <c r="R1383" s="81" t="s">
        <v>86</v>
      </c>
      <c r="S1383" s="147"/>
      <c r="T1383" s="146"/>
      <c r="U1383" s="146"/>
      <c r="V1383" s="148"/>
    </row>
    <row r="1384" spans="1:22" s="22" customFormat="1" ht="45" customHeight="1" x14ac:dyDescent="0.2">
      <c r="A1384" s="152" t="s">
        <v>313</v>
      </c>
      <c r="B1384" s="152"/>
      <c r="C1384" s="93" t="s">
        <v>80</v>
      </c>
      <c r="D1384" s="83" t="s">
        <v>80</v>
      </c>
      <c r="E1384" s="83" t="s">
        <v>80</v>
      </c>
      <c r="F1384" s="83" t="s">
        <v>80</v>
      </c>
      <c r="G1384" s="83" t="s">
        <v>80</v>
      </c>
      <c r="H1384" s="83">
        <f t="shared" ref="H1384:Q1384" si="161">SUM(H1363:H1383)</f>
        <v>8611.3000000000011</v>
      </c>
      <c r="I1384" s="83">
        <f t="shared" si="161"/>
        <v>7703.9000000000015</v>
      </c>
      <c r="J1384" s="83">
        <f t="shared" si="161"/>
        <v>6779.0099999999993</v>
      </c>
      <c r="K1384" s="84">
        <f t="shared" si="161"/>
        <v>352</v>
      </c>
      <c r="L1384" s="83">
        <f t="shared" si="161"/>
        <v>53450782.510000005</v>
      </c>
      <c r="M1384" s="83">
        <f t="shared" si="161"/>
        <v>0</v>
      </c>
      <c r="N1384" s="83">
        <f t="shared" si="161"/>
        <v>0</v>
      </c>
      <c r="O1384" s="83">
        <f t="shared" si="161"/>
        <v>0</v>
      </c>
      <c r="P1384" s="83">
        <f t="shared" si="161"/>
        <v>53450782.510000005</v>
      </c>
      <c r="Q1384" s="92">
        <f t="shared" si="161"/>
        <v>0</v>
      </c>
      <c r="R1384" s="93" t="s">
        <v>80</v>
      </c>
      <c r="S1384" s="93">
        <f>SUM(S1363:S1383)</f>
        <v>21</v>
      </c>
      <c r="T1384" s="83" t="s">
        <v>80</v>
      </c>
      <c r="U1384" s="83" t="s">
        <v>80</v>
      </c>
      <c r="V1384" s="83" t="s">
        <v>80</v>
      </c>
    </row>
    <row r="1385" spans="1:22" s="22" customFormat="1" ht="24.75" customHeight="1" x14ac:dyDescent="0.2">
      <c r="A1385" s="150" t="s">
        <v>95</v>
      </c>
      <c r="B1385" s="150"/>
      <c r="C1385" s="150"/>
      <c r="D1385" s="150"/>
      <c r="E1385" s="150"/>
      <c r="F1385" s="150"/>
      <c r="G1385" s="150"/>
      <c r="H1385" s="150"/>
      <c r="I1385" s="150"/>
      <c r="J1385" s="150"/>
      <c r="K1385" s="150"/>
      <c r="L1385" s="150"/>
      <c r="M1385" s="150"/>
      <c r="N1385" s="150"/>
      <c r="O1385" s="150"/>
      <c r="P1385" s="150"/>
      <c r="Q1385" s="150"/>
      <c r="R1385" s="150"/>
      <c r="S1385" s="150"/>
      <c r="T1385" s="150"/>
      <c r="U1385" s="150"/>
      <c r="V1385" s="150"/>
    </row>
    <row r="1386" spans="1:22" s="23" customFormat="1" ht="34.5" customHeight="1" x14ac:dyDescent="0.2">
      <c r="A1386" s="143">
        <v>6</v>
      </c>
      <c r="B1386" s="143" t="s">
        <v>314</v>
      </c>
      <c r="C1386" s="144">
        <v>1991</v>
      </c>
      <c r="D1386" s="144">
        <v>1991</v>
      </c>
      <c r="E1386" s="143" t="s">
        <v>97</v>
      </c>
      <c r="F1386" s="145">
        <v>9</v>
      </c>
      <c r="G1386" s="145">
        <v>6</v>
      </c>
      <c r="H1386" s="146">
        <v>12217.7</v>
      </c>
      <c r="I1386" s="146">
        <v>11744.1</v>
      </c>
      <c r="J1386" s="146">
        <v>9880.8799999999992</v>
      </c>
      <c r="K1386" s="145">
        <v>312</v>
      </c>
      <c r="L1386" s="146">
        <f>SUM(M1386:Q1391)</f>
        <v>30622141.719999999</v>
      </c>
      <c r="M1386" s="146">
        <v>0</v>
      </c>
      <c r="N1386" s="146">
        <v>0</v>
      </c>
      <c r="O1386" s="146">
        <v>0</v>
      </c>
      <c r="P1386" s="146">
        <v>30622141.719999999</v>
      </c>
      <c r="Q1386" s="149">
        <v>0</v>
      </c>
      <c r="R1386" s="81" t="s">
        <v>68</v>
      </c>
      <c r="S1386" s="147">
        <v>6</v>
      </c>
      <c r="T1386" s="146">
        <f>L1386/I1386</f>
        <v>2607.4489931114344</v>
      </c>
      <c r="U1386" s="146">
        <f>T1386</f>
        <v>2607.4489931114344</v>
      </c>
      <c r="V1386" s="148">
        <v>46752</v>
      </c>
    </row>
    <row r="1387" spans="1:22" s="23" customFormat="1" ht="49.5" customHeight="1" x14ac:dyDescent="0.2">
      <c r="A1387" s="143"/>
      <c r="B1387" s="143"/>
      <c r="C1387" s="144"/>
      <c r="D1387" s="144"/>
      <c r="E1387" s="143"/>
      <c r="F1387" s="145"/>
      <c r="G1387" s="145"/>
      <c r="H1387" s="146"/>
      <c r="I1387" s="146"/>
      <c r="J1387" s="146"/>
      <c r="K1387" s="145"/>
      <c r="L1387" s="146"/>
      <c r="M1387" s="146"/>
      <c r="N1387" s="146"/>
      <c r="O1387" s="146"/>
      <c r="P1387" s="146"/>
      <c r="Q1387" s="149"/>
      <c r="R1387" s="81" t="s">
        <v>69</v>
      </c>
      <c r="S1387" s="147"/>
      <c r="T1387" s="146"/>
      <c r="U1387" s="146"/>
      <c r="V1387" s="148"/>
    </row>
    <row r="1388" spans="1:22" s="23" customFormat="1" ht="49.5" customHeight="1" x14ac:dyDescent="0.2">
      <c r="A1388" s="143"/>
      <c r="B1388" s="143"/>
      <c r="C1388" s="144"/>
      <c r="D1388" s="144"/>
      <c r="E1388" s="143"/>
      <c r="F1388" s="145"/>
      <c r="G1388" s="145"/>
      <c r="H1388" s="146"/>
      <c r="I1388" s="146"/>
      <c r="J1388" s="146"/>
      <c r="K1388" s="145"/>
      <c r="L1388" s="146"/>
      <c r="M1388" s="146"/>
      <c r="N1388" s="146"/>
      <c r="O1388" s="146"/>
      <c r="P1388" s="146"/>
      <c r="Q1388" s="149"/>
      <c r="R1388" s="81" t="s">
        <v>70</v>
      </c>
      <c r="S1388" s="147"/>
      <c r="T1388" s="146"/>
      <c r="U1388" s="146"/>
      <c r="V1388" s="148"/>
    </row>
    <row r="1389" spans="1:22" s="23" customFormat="1" ht="23.25" customHeight="1" x14ac:dyDescent="0.2">
      <c r="A1389" s="143"/>
      <c r="B1389" s="143"/>
      <c r="C1389" s="144"/>
      <c r="D1389" s="144"/>
      <c r="E1389" s="143"/>
      <c r="F1389" s="145"/>
      <c r="G1389" s="145"/>
      <c r="H1389" s="146"/>
      <c r="I1389" s="146"/>
      <c r="J1389" s="146"/>
      <c r="K1389" s="145"/>
      <c r="L1389" s="146"/>
      <c r="M1389" s="146"/>
      <c r="N1389" s="146"/>
      <c r="O1389" s="146"/>
      <c r="P1389" s="146"/>
      <c r="Q1389" s="149"/>
      <c r="R1389" s="81" t="s">
        <v>74</v>
      </c>
      <c r="S1389" s="147"/>
      <c r="T1389" s="146"/>
      <c r="U1389" s="146"/>
      <c r="V1389" s="148"/>
    </row>
    <row r="1390" spans="1:22" s="23" customFormat="1" ht="39" customHeight="1" x14ac:dyDescent="0.2">
      <c r="A1390" s="143"/>
      <c r="B1390" s="143"/>
      <c r="C1390" s="144"/>
      <c r="D1390" s="144"/>
      <c r="E1390" s="143"/>
      <c r="F1390" s="145"/>
      <c r="G1390" s="145"/>
      <c r="H1390" s="146"/>
      <c r="I1390" s="146"/>
      <c r="J1390" s="146"/>
      <c r="K1390" s="145"/>
      <c r="L1390" s="146"/>
      <c r="M1390" s="146"/>
      <c r="N1390" s="146"/>
      <c r="O1390" s="146"/>
      <c r="P1390" s="146"/>
      <c r="Q1390" s="149"/>
      <c r="R1390" s="81" t="s">
        <v>75</v>
      </c>
      <c r="S1390" s="147"/>
      <c r="T1390" s="146"/>
      <c r="U1390" s="146"/>
      <c r="V1390" s="148"/>
    </row>
    <row r="1391" spans="1:22" s="23" customFormat="1" ht="32.25" customHeight="1" x14ac:dyDescent="0.2">
      <c r="A1391" s="143"/>
      <c r="B1391" s="143"/>
      <c r="C1391" s="144"/>
      <c r="D1391" s="144"/>
      <c r="E1391" s="143"/>
      <c r="F1391" s="145"/>
      <c r="G1391" s="145"/>
      <c r="H1391" s="146"/>
      <c r="I1391" s="146"/>
      <c r="J1391" s="146"/>
      <c r="K1391" s="145"/>
      <c r="L1391" s="146"/>
      <c r="M1391" s="146"/>
      <c r="N1391" s="146"/>
      <c r="O1391" s="146"/>
      <c r="P1391" s="146"/>
      <c r="Q1391" s="149"/>
      <c r="R1391" s="81" t="s">
        <v>76</v>
      </c>
      <c r="S1391" s="147"/>
      <c r="T1391" s="146"/>
      <c r="U1391" s="146"/>
      <c r="V1391" s="148"/>
    </row>
    <row r="1392" spans="1:22" s="23" customFormat="1" ht="18.75" customHeight="1" x14ac:dyDescent="0.2">
      <c r="A1392" s="143">
        <v>7</v>
      </c>
      <c r="B1392" s="143" t="s">
        <v>315</v>
      </c>
      <c r="C1392" s="144">
        <v>1962</v>
      </c>
      <c r="D1392" s="144"/>
      <c r="E1392" s="143" t="s">
        <v>84</v>
      </c>
      <c r="F1392" s="145">
        <v>2</v>
      </c>
      <c r="G1392" s="145">
        <v>1</v>
      </c>
      <c r="H1392" s="146">
        <v>367.7</v>
      </c>
      <c r="I1392" s="146">
        <v>340.3</v>
      </c>
      <c r="J1392" s="146">
        <v>171.7</v>
      </c>
      <c r="K1392" s="145">
        <v>25</v>
      </c>
      <c r="L1392" s="146">
        <f>SUM(M1392:Q1394)</f>
        <v>5989673.4100000001</v>
      </c>
      <c r="M1392" s="146">
        <v>0</v>
      </c>
      <c r="N1392" s="146">
        <v>0</v>
      </c>
      <c r="O1392" s="146">
        <v>0</v>
      </c>
      <c r="P1392" s="146">
        <v>5989673.4100000001</v>
      </c>
      <c r="Q1392" s="149">
        <v>0</v>
      </c>
      <c r="R1392" s="81" t="s">
        <v>85</v>
      </c>
      <c r="S1392" s="147">
        <v>3</v>
      </c>
      <c r="T1392" s="146">
        <f>L1392/I1392</f>
        <v>17601.15606817514</v>
      </c>
      <c r="U1392" s="146">
        <f>T1392</f>
        <v>17601.15606817514</v>
      </c>
      <c r="V1392" s="148">
        <v>46752</v>
      </c>
    </row>
    <row r="1393" spans="1:22" s="23" customFormat="1" ht="32.25" customHeight="1" x14ac:dyDescent="0.2">
      <c r="A1393" s="143"/>
      <c r="B1393" s="143"/>
      <c r="C1393" s="144"/>
      <c r="D1393" s="144"/>
      <c r="E1393" s="143"/>
      <c r="F1393" s="145"/>
      <c r="G1393" s="145"/>
      <c r="H1393" s="146"/>
      <c r="I1393" s="146"/>
      <c r="J1393" s="146"/>
      <c r="K1393" s="145"/>
      <c r="L1393" s="146"/>
      <c r="M1393" s="146"/>
      <c r="N1393" s="146"/>
      <c r="O1393" s="146"/>
      <c r="P1393" s="146"/>
      <c r="Q1393" s="149"/>
      <c r="R1393" s="81" t="s">
        <v>248</v>
      </c>
      <c r="S1393" s="147"/>
      <c r="T1393" s="146"/>
      <c r="U1393" s="146"/>
      <c r="V1393" s="148"/>
    </row>
    <row r="1394" spans="1:22" s="23" customFormat="1" ht="29.25" customHeight="1" x14ac:dyDescent="0.2">
      <c r="A1394" s="143"/>
      <c r="B1394" s="143"/>
      <c r="C1394" s="144"/>
      <c r="D1394" s="144"/>
      <c r="E1394" s="143"/>
      <c r="F1394" s="145"/>
      <c r="G1394" s="145"/>
      <c r="H1394" s="146"/>
      <c r="I1394" s="146"/>
      <c r="J1394" s="146"/>
      <c r="K1394" s="145"/>
      <c r="L1394" s="146"/>
      <c r="M1394" s="146"/>
      <c r="N1394" s="146"/>
      <c r="O1394" s="146"/>
      <c r="P1394" s="146"/>
      <c r="Q1394" s="149"/>
      <c r="R1394" s="81" t="s">
        <v>86</v>
      </c>
      <c r="S1394" s="147"/>
      <c r="T1394" s="146"/>
      <c r="U1394" s="146"/>
      <c r="V1394" s="148"/>
    </row>
    <row r="1395" spans="1:22" s="22" customFormat="1" ht="48" customHeight="1" x14ac:dyDescent="0.2">
      <c r="A1395" s="151" t="s">
        <v>316</v>
      </c>
      <c r="B1395" s="151"/>
      <c r="C1395" s="93" t="s">
        <v>80</v>
      </c>
      <c r="D1395" s="83" t="s">
        <v>80</v>
      </c>
      <c r="E1395" s="83" t="s">
        <v>80</v>
      </c>
      <c r="F1395" s="83" t="s">
        <v>80</v>
      </c>
      <c r="G1395" s="83" t="s">
        <v>80</v>
      </c>
      <c r="H1395" s="83">
        <f t="shared" ref="H1395:Q1395" si="162">SUM(H1386:H1394)</f>
        <v>12585.400000000001</v>
      </c>
      <c r="I1395" s="83">
        <f t="shared" si="162"/>
        <v>12084.4</v>
      </c>
      <c r="J1395" s="83">
        <f t="shared" si="162"/>
        <v>10052.58</v>
      </c>
      <c r="K1395" s="84">
        <f t="shared" si="162"/>
        <v>337</v>
      </c>
      <c r="L1395" s="83">
        <f t="shared" si="162"/>
        <v>36611815.129999995</v>
      </c>
      <c r="M1395" s="83">
        <f t="shared" si="162"/>
        <v>0</v>
      </c>
      <c r="N1395" s="83">
        <f t="shared" si="162"/>
        <v>0</v>
      </c>
      <c r="O1395" s="83">
        <f t="shared" si="162"/>
        <v>0</v>
      </c>
      <c r="P1395" s="83">
        <f t="shared" si="162"/>
        <v>36611815.129999995</v>
      </c>
      <c r="Q1395" s="92">
        <f t="shared" si="162"/>
        <v>0</v>
      </c>
      <c r="R1395" s="93" t="s">
        <v>80</v>
      </c>
      <c r="S1395" s="93">
        <f>SUM(S1386:S1394)</f>
        <v>9</v>
      </c>
      <c r="T1395" s="83" t="s">
        <v>80</v>
      </c>
      <c r="U1395" s="83" t="s">
        <v>80</v>
      </c>
      <c r="V1395" s="83" t="s">
        <v>80</v>
      </c>
    </row>
    <row r="1396" spans="1:22" s="22" customFormat="1" ht="29.25" customHeight="1" x14ac:dyDescent="0.2">
      <c r="A1396" s="150" t="s">
        <v>317</v>
      </c>
      <c r="B1396" s="150"/>
      <c r="C1396" s="150"/>
      <c r="D1396" s="150"/>
      <c r="E1396" s="150"/>
      <c r="F1396" s="150"/>
      <c r="G1396" s="150"/>
      <c r="H1396" s="150"/>
      <c r="I1396" s="150"/>
      <c r="J1396" s="150"/>
      <c r="K1396" s="150"/>
      <c r="L1396" s="150"/>
      <c r="M1396" s="150"/>
      <c r="N1396" s="150"/>
      <c r="O1396" s="150"/>
      <c r="P1396" s="150"/>
      <c r="Q1396" s="150"/>
      <c r="R1396" s="150"/>
      <c r="S1396" s="150"/>
      <c r="T1396" s="150"/>
      <c r="U1396" s="150"/>
      <c r="V1396" s="150"/>
    </row>
    <row r="1397" spans="1:22" s="23" customFormat="1" ht="24.75" customHeight="1" x14ac:dyDescent="0.2">
      <c r="A1397" s="143">
        <v>8</v>
      </c>
      <c r="B1397" s="143" t="s">
        <v>318</v>
      </c>
      <c r="C1397" s="144">
        <v>1952</v>
      </c>
      <c r="D1397" s="144"/>
      <c r="E1397" s="143" t="s">
        <v>84</v>
      </c>
      <c r="F1397" s="145">
        <v>2</v>
      </c>
      <c r="G1397" s="145">
        <v>2</v>
      </c>
      <c r="H1397" s="146">
        <v>373</v>
      </c>
      <c r="I1397" s="146">
        <v>373</v>
      </c>
      <c r="J1397" s="146">
        <v>231.31</v>
      </c>
      <c r="K1397" s="145">
        <v>22</v>
      </c>
      <c r="L1397" s="146">
        <f>SUM(M1397:Q1399)</f>
        <v>6546012.8899999997</v>
      </c>
      <c r="M1397" s="146">
        <v>0</v>
      </c>
      <c r="N1397" s="146">
        <v>0</v>
      </c>
      <c r="O1397" s="146">
        <v>0</v>
      </c>
      <c r="P1397" s="146">
        <v>6546012.8899999997</v>
      </c>
      <c r="Q1397" s="149">
        <v>0</v>
      </c>
      <c r="R1397" s="81" t="s">
        <v>85</v>
      </c>
      <c r="S1397" s="147">
        <v>3</v>
      </c>
      <c r="T1397" s="146">
        <f>L1397/I1397</f>
        <v>17549.632412868632</v>
      </c>
      <c r="U1397" s="146">
        <f>T1397</f>
        <v>17549.632412868632</v>
      </c>
      <c r="V1397" s="148">
        <v>46752</v>
      </c>
    </row>
    <row r="1398" spans="1:22" s="23" customFormat="1" ht="30" customHeight="1" x14ac:dyDescent="0.2">
      <c r="A1398" s="143"/>
      <c r="B1398" s="143"/>
      <c r="C1398" s="144"/>
      <c r="D1398" s="144"/>
      <c r="E1398" s="143"/>
      <c r="F1398" s="145"/>
      <c r="G1398" s="145"/>
      <c r="H1398" s="146"/>
      <c r="I1398" s="146"/>
      <c r="J1398" s="146"/>
      <c r="K1398" s="145"/>
      <c r="L1398" s="146"/>
      <c r="M1398" s="146"/>
      <c r="N1398" s="146"/>
      <c r="O1398" s="146"/>
      <c r="P1398" s="146"/>
      <c r="Q1398" s="149"/>
      <c r="R1398" s="81" t="s">
        <v>248</v>
      </c>
      <c r="S1398" s="147"/>
      <c r="T1398" s="146"/>
      <c r="U1398" s="146"/>
      <c r="V1398" s="148"/>
    </row>
    <row r="1399" spans="1:22" s="23" customFormat="1" ht="31.5" customHeight="1" x14ac:dyDescent="0.2">
      <c r="A1399" s="143"/>
      <c r="B1399" s="143"/>
      <c r="C1399" s="144"/>
      <c r="D1399" s="144"/>
      <c r="E1399" s="143"/>
      <c r="F1399" s="145"/>
      <c r="G1399" s="145"/>
      <c r="H1399" s="146"/>
      <c r="I1399" s="146"/>
      <c r="J1399" s="146"/>
      <c r="K1399" s="145"/>
      <c r="L1399" s="146"/>
      <c r="M1399" s="146"/>
      <c r="N1399" s="146"/>
      <c r="O1399" s="146"/>
      <c r="P1399" s="146"/>
      <c r="Q1399" s="149"/>
      <c r="R1399" s="81" t="s">
        <v>86</v>
      </c>
      <c r="S1399" s="147"/>
      <c r="T1399" s="146"/>
      <c r="U1399" s="146"/>
      <c r="V1399" s="148"/>
    </row>
    <row r="1400" spans="1:22" s="23" customFormat="1" ht="31.5" customHeight="1" x14ac:dyDescent="0.2">
      <c r="A1400" s="143">
        <v>9</v>
      </c>
      <c r="B1400" s="143" t="s">
        <v>319</v>
      </c>
      <c r="C1400" s="144">
        <v>1963</v>
      </c>
      <c r="D1400" s="144"/>
      <c r="E1400" s="143" t="s">
        <v>84</v>
      </c>
      <c r="F1400" s="145">
        <v>2</v>
      </c>
      <c r="G1400" s="145">
        <v>2</v>
      </c>
      <c r="H1400" s="146">
        <v>810.8</v>
      </c>
      <c r="I1400" s="146">
        <v>737.4</v>
      </c>
      <c r="J1400" s="146">
        <v>413.91</v>
      </c>
      <c r="K1400" s="145">
        <v>44</v>
      </c>
      <c r="L1400" s="146">
        <f>SUM(M1400:Q1411)</f>
        <v>7887240.5999999996</v>
      </c>
      <c r="M1400" s="146">
        <v>0</v>
      </c>
      <c r="N1400" s="146">
        <v>0</v>
      </c>
      <c r="O1400" s="146">
        <v>0</v>
      </c>
      <c r="P1400" s="146">
        <v>7887240.5999999996</v>
      </c>
      <c r="Q1400" s="149">
        <v>0</v>
      </c>
      <c r="R1400" s="81" t="s">
        <v>62</v>
      </c>
      <c r="S1400" s="147">
        <v>12</v>
      </c>
      <c r="T1400" s="146">
        <f>L1400/I1400</f>
        <v>10696.013832384051</v>
      </c>
      <c r="U1400" s="146">
        <f>T1400</f>
        <v>10696.013832384051</v>
      </c>
      <c r="V1400" s="148">
        <v>46752</v>
      </c>
    </row>
    <row r="1401" spans="1:22" s="23" customFormat="1" ht="49.5" customHeight="1" x14ac:dyDescent="0.2">
      <c r="A1401" s="143"/>
      <c r="B1401" s="143"/>
      <c r="C1401" s="144"/>
      <c r="D1401" s="144"/>
      <c r="E1401" s="143"/>
      <c r="F1401" s="145"/>
      <c r="G1401" s="145"/>
      <c r="H1401" s="146"/>
      <c r="I1401" s="146"/>
      <c r="J1401" s="146"/>
      <c r="K1401" s="145"/>
      <c r="L1401" s="146"/>
      <c r="M1401" s="146"/>
      <c r="N1401" s="146"/>
      <c r="O1401" s="146"/>
      <c r="P1401" s="146"/>
      <c r="Q1401" s="149"/>
      <c r="R1401" s="81" t="s">
        <v>63</v>
      </c>
      <c r="S1401" s="147"/>
      <c r="T1401" s="146"/>
      <c r="U1401" s="146"/>
      <c r="V1401" s="148"/>
    </row>
    <row r="1402" spans="1:22" s="23" customFormat="1" ht="49.5" customHeight="1" x14ac:dyDescent="0.2">
      <c r="A1402" s="143"/>
      <c r="B1402" s="143"/>
      <c r="C1402" s="144"/>
      <c r="D1402" s="144"/>
      <c r="E1402" s="143"/>
      <c r="F1402" s="145"/>
      <c r="G1402" s="145"/>
      <c r="H1402" s="146"/>
      <c r="I1402" s="146"/>
      <c r="J1402" s="146"/>
      <c r="K1402" s="145"/>
      <c r="L1402" s="146"/>
      <c r="M1402" s="146"/>
      <c r="N1402" s="146"/>
      <c r="O1402" s="146"/>
      <c r="P1402" s="146"/>
      <c r="Q1402" s="149"/>
      <c r="R1402" s="81" t="s">
        <v>64</v>
      </c>
      <c r="S1402" s="147"/>
      <c r="T1402" s="146"/>
      <c r="U1402" s="146"/>
      <c r="V1402" s="148"/>
    </row>
    <row r="1403" spans="1:22" s="23" customFormat="1" ht="32.25" customHeight="1" x14ac:dyDescent="0.2">
      <c r="A1403" s="143"/>
      <c r="B1403" s="143"/>
      <c r="C1403" s="144"/>
      <c r="D1403" s="144"/>
      <c r="E1403" s="143"/>
      <c r="F1403" s="145"/>
      <c r="G1403" s="145"/>
      <c r="H1403" s="146"/>
      <c r="I1403" s="146"/>
      <c r="J1403" s="146"/>
      <c r="K1403" s="145"/>
      <c r="L1403" s="146"/>
      <c r="M1403" s="146"/>
      <c r="N1403" s="146"/>
      <c r="O1403" s="146"/>
      <c r="P1403" s="146"/>
      <c r="Q1403" s="149"/>
      <c r="R1403" s="81" t="s">
        <v>99</v>
      </c>
      <c r="S1403" s="147"/>
      <c r="T1403" s="146"/>
      <c r="U1403" s="146"/>
      <c r="V1403" s="148"/>
    </row>
    <row r="1404" spans="1:22" s="23" customFormat="1" ht="49.5" customHeight="1" x14ac:dyDescent="0.2">
      <c r="A1404" s="143"/>
      <c r="B1404" s="143"/>
      <c r="C1404" s="144"/>
      <c r="D1404" s="144"/>
      <c r="E1404" s="143"/>
      <c r="F1404" s="145"/>
      <c r="G1404" s="145"/>
      <c r="H1404" s="146"/>
      <c r="I1404" s="146"/>
      <c r="J1404" s="146"/>
      <c r="K1404" s="145"/>
      <c r="L1404" s="146"/>
      <c r="M1404" s="146"/>
      <c r="N1404" s="146"/>
      <c r="O1404" s="146"/>
      <c r="P1404" s="146"/>
      <c r="Q1404" s="149"/>
      <c r="R1404" s="81" t="s">
        <v>100</v>
      </c>
      <c r="S1404" s="147"/>
      <c r="T1404" s="146"/>
      <c r="U1404" s="146"/>
      <c r="V1404" s="148"/>
    </row>
    <row r="1405" spans="1:22" s="23" customFormat="1" ht="49.5" customHeight="1" x14ac:dyDescent="0.2">
      <c r="A1405" s="143"/>
      <c r="B1405" s="143"/>
      <c r="C1405" s="144"/>
      <c r="D1405" s="144"/>
      <c r="E1405" s="143"/>
      <c r="F1405" s="145"/>
      <c r="G1405" s="145"/>
      <c r="H1405" s="146"/>
      <c r="I1405" s="146"/>
      <c r="J1405" s="146"/>
      <c r="K1405" s="145"/>
      <c r="L1405" s="146"/>
      <c r="M1405" s="146"/>
      <c r="N1405" s="146"/>
      <c r="O1405" s="146"/>
      <c r="P1405" s="146"/>
      <c r="Q1405" s="149"/>
      <c r="R1405" s="81" t="s">
        <v>101</v>
      </c>
      <c r="S1405" s="147"/>
      <c r="T1405" s="146"/>
      <c r="U1405" s="146"/>
      <c r="V1405" s="148"/>
    </row>
    <row r="1406" spans="1:22" s="23" customFormat="1" ht="33" customHeight="1" x14ac:dyDescent="0.2">
      <c r="A1406" s="143"/>
      <c r="B1406" s="143"/>
      <c r="C1406" s="144"/>
      <c r="D1406" s="144"/>
      <c r="E1406" s="143"/>
      <c r="F1406" s="145"/>
      <c r="G1406" s="145"/>
      <c r="H1406" s="146"/>
      <c r="I1406" s="146"/>
      <c r="J1406" s="146"/>
      <c r="K1406" s="145"/>
      <c r="L1406" s="146"/>
      <c r="M1406" s="146"/>
      <c r="N1406" s="146"/>
      <c r="O1406" s="146"/>
      <c r="P1406" s="146"/>
      <c r="Q1406" s="149"/>
      <c r="R1406" s="81" t="s">
        <v>68</v>
      </c>
      <c r="S1406" s="147"/>
      <c r="T1406" s="146"/>
      <c r="U1406" s="146"/>
      <c r="V1406" s="148"/>
    </row>
    <row r="1407" spans="1:22" s="23" customFormat="1" ht="49.5" customHeight="1" x14ac:dyDescent="0.2">
      <c r="A1407" s="143"/>
      <c r="B1407" s="143"/>
      <c r="C1407" s="144"/>
      <c r="D1407" s="144"/>
      <c r="E1407" s="143"/>
      <c r="F1407" s="145"/>
      <c r="G1407" s="145"/>
      <c r="H1407" s="146"/>
      <c r="I1407" s="146"/>
      <c r="J1407" s="146"/>
      <c r="K1407" s="145"/>
      <c r="L1407" s="146"/>
      <c r="M1407" s="146"/>
      <c r="N1407" s="146"/>
      <c r="O1407" s="146"/>
      <c r="P1407" s="146"/>
      <c r="Q1407" s="149"/>
      <c r="R1407" s="81" t="s">
        <v>69</v>
      </c>
      <c r="S1407" s="147"/>
      <c r="T1407" s="146"/>
      <c r="U1407" s="146"/>
      <c r="V1407" s="148"/>
    </row>
    <row r="1408" spans="1:22" s="23" customFormat="1" ht="49.5" customHeight="1" x14ac:dyDescent="0.2">
      <c r="A1408" s="143"/>
      <c r="B1408" s="143"/>
      <c r="C1408" s="144"/>
      <c r="D1408" s="144"/>
      <c r="E1408" s="143"/>
      <c r="F1408" s="145"/>
      <c r="G1408" s="145"/>
      <c r="H1408" s="146"/>
      <c r="I1408" s="146"/>
      <c r="J1408" s="146"/>
      <c r="K1408" s="145"/>
      <c r="L1408" s="146"/>
      <c r="M1408" s="146"/>
      <c r="N1408" s="146"/>
      <c r="O1408" s="146"/>
      <c r="P1408" s="146"/>
      <c r="Q1408" s="149"/>
      <c r="R1408" s="81" t="s">
        <v>70</v>
      </c>
      <c r="S1408" s="147"/>
      <c r="T1408" s="146"/>
      <c r="U1408" s="146"/>
      <c r="V1408" s="148"/>
    </row>
    <row r="1409" spans="1:23" s="23" customFormat="1" ht="34.5" customHeight="1" x14ac:dyDescent="0.2">
      <c r="A1409" s="143"/>
      <c r="B1409" s="143"/>
      <c r="C1409" s="144"/>
      <c r="D1409" s="144"/>
      <c r="E1409" s="143"/>
      <c r="F1409" s="145"/>
      <c r="G1409" s="145"/>
      <c r="H1409" s="146"/>
      <c r="I1409" s="146"/>
      <c r="J1409" s="146"/>
      <c r="K1409" s="145"/>
      <c r="L1409" s="146"/>
      <c r="M1409" s="146"/>
      <c r="N1409" s="146"/>
      <c r="O1409" s="146"/>
      <c r="P1409" s="146"/>
      <c r="Q1409" s="149"/>
      <c r="R1409" s="81" t="s">
        <v>71</v>
      </c>
      <c r="S1409" s="147"/>
      <c r="T1409" s="146"/>
      <c r="U1409" s="146"/>
      <c r="V1409" s="148"/>
    </row>
    <row r="1410" spans="1:23" s="23" customFormat="1" ht="49.5" customHeight="1" x14ac:dyDescent="0.2">
      <c r="A1410" s="143"/>
      <c r="B1410" s="143"/>
      <c r="C1410" s="144"/>
      <c r="D1410" s="144"/>
      <c r="E1410" s="143"/>
      <c r="F1410" s="145"/>
      <c r="G1410" s="145"/>
      <c r="H1410" s="146"/>
      <c r="I1410" s="146"/>
      <c r="J1410" s="146"/>
      <c r="K1410" s="145"/>
      <c r="L1410" s="146"/>
      <c r="M1410" s="146"/>
      <c r="N1410" s="146"/>
      <c r="O1410" s="146"/>
      <c r="P1410" s="146"/>
      <c r="Q1410" s="149"/>
      <c r="R1410" s="81" t="s">
        <v>72</v>
      </c>
      <c r="S1410" s="147"/>
      <c r="T1410" s="146"/>
      <c r="U1410" s="146"/>
      <c r="V1410" s="148"/>
    </row>
    <row r="1411" spans="1:23" s="23" customFormat="1" ht="49.5" customHeight="1" x14ac:dyDescent="0.2">
      <c r="A1411" s="143"/>
      <c r="B1411" s="143"/>
      <c r="C1411" s="144"/>
      <c r="D1411" s="144"/>
      <c r="E1411" s="143"/>
      <c r="F1411" s="145"/>
      <c r="G1411" s="145"/>
      <c r="H1411" s="146"/>
      <c r="I1411" s="146"/>
      <c r="J1411" s="146"/>
      <c r="K1411" s="145"/>
      <c r="L1411" s="146"/>
      <c r="M1411" s="146"/>
      <c r="N1411" s="146"/>
      <c r="O1411" s="146"/>
      <c r="P1411" s="146"/>
      <c r="Q1411" s="149"/>
      <c r="R1411" s="81" t="s">
        <v>73</v>
      </c>
      <c r="S1411" s="147"/>
      <c r="T1411" s="146"/>
      <c r="U1411" s="146"/>
      <c r="V1411" s="148"/>
    </row>
    <row r="1412" spans="1:23" s="23" customFormat="1" ht="21" customHeight="1" x14ac:dyDescent="0.2">
      <c r="A1412" s="143">
        <v>10</v>
      </c>
      <c r="B1412" s="143" t="s">
        <v>320</v>
      </c>
      <c r="C1412" s="144">
        <v>1964</v>
      </c>
      <c r="D1412" s="144"/>
      <c r="E1412" s="143" t="s">
        <v>84</v>
      </c>
      <c r="F1412" s="145">
        <v>2</v>
      </c>
      <c r="G1412" s="145">
        <v>2</v>
      </c>
      <c r="H1412" s="146">
        <v>805.1</v>
      </c>
      <c r="I1412" s="146">
        <v>732</v>
      </c>
      <c r="J1412" s="146">
        <v>550.29999999999995</v>
      </c>
      <c r="K1412" s="145">
        <v>39</v>
      </c>
      <c r="L1412" s="146">
        <f>SUM(M1412:Q1414)</f>
        <v>12653837.619999999</v>
      </c>
      <c r="M1412" s="146">
        <v>0</v>
      </c>
      <c r="N1412" s="146">
        <v>0</v>
      </c>
      <c r="O1412" s="146">
        <v>0</v>
      </c>
      <c r="P1412" s="146">
        <v>12653837.619999999</v>
      </c>
      <c r="Q1412" s="149">
        <v>0</v>
      </c>
      <c r="R1412" s="81" t="s">
        <v>85</v>
      </c>
      <c r="S1412" s="147">
        <v>3</v>
      </c>
      <c r="T1412" s="146">
        <f>L1412/I1412</f>
        <v>17286.663415300547</v>
      </c>
      <c r="U1412" s="146">
        <f>T1412</f>
        <v>17286.663415300547</v>
      </c>
      <c r="V1412" s="148">
        <v>46752</v>
      </c>
      <c r="W1412" s="96"/>
    </row>
    <row r="1413" spans="1:23" s="23" customFormat="1" ht="36" customHeight="1" x14ac:dyDescent="0.2">
      <c r="A1413" s="143"/>
      <c r="B1413" s="143"/>
      <c r="C1413" s="144"/>
      <c r="D1413" s="144"/>
      <c r="E1413" s="143"/>
      <c r="F1413" s="145"/>
      <c r="G1413" s="145"/>
      <c r="H1413" s="146"/>
      <c r="I1413" s="146"/>
      <c r="J1413" s="146"/>
      <c r="K1413" s="145"/>
      <c r="L1413" s="146"/>
      <c r="M1413" s="146"/>
      <c r="N1413" s="146"/>
      <c r="O1413" s="146"/>
      <c r="P1413" s="146"/>
      <c r="Q1413" s="149"/>
      <c r="R1413" s="81" t="s">
        <v>248</v>
      </c>
      <c r="S1413" s="147"/>
      <c r="T1413" s="146"/>
      <c r="U1413" s="146"/>
      <c r="V1413" s="148"/>
      <c r="W1413" s="96"/>
    </row>
    <row r="1414" spans="1:23" s="23" customFormat="1" ht="34.5" customHeight="1" x14ac:dyDescent="0.2">
      <c r="A1414" s="143"/>
      <c r="B1414" s="143"/>
      <c r="C1414" s="144"/>
      <c r="D1414" s="144"/>
      <c r="E1414" s="143"/>
      <c r="F1414" s="145"/>
      <c r="G1414" s="145"/>
      <c r="H1414" s="146"/>
      <c r="I1414" s="146"/>
      <c r="J1414" s="146"/>
      <c r="K1414" s="145"/>
      <c r="L1414" s="146"/>
      <c r="M1414" s="146"/>
      <c r="N1414" s="146"/>
      <c r="O1414" s="146"/>
      <c r="P1414" s="146"/>
      <c r="Q1414" s="149"/>
      <c r="R1414" s="81" t="s">
        <v>86</v>
      </c>
      <c r="S1414" s="147"/>
      <c r="T1414" s="146"/>
      <c r="U1414" s="146"/>
      <c r="V1414" s="148"/>
      <c r="W1414" s="96"/>
    </row>
    <row r="1415" spans="1:23" s="23" customFormat="1" ht="39" customHeight="1" x14ac:dyDescent="0.2">
      <c r="A1415" s="143">
        <v>11</v>
      </c>
      <c r="B1415" s="143" t="s">
        <v>321</v>
      </c>
      <c r="C1415" s="144">
        <v>1963</v>
      </c>
      <c r="D1415" s="144"/>
      <c r="E1415" s="143" t="s">
        <v>84</v>
      </c>
      <c r="F1415" s="145">
        <v>2</v>
      </c>
      <c r="G1415" s="145">
        <v>2</v>
      </c>
      <c r="H1415" s="146">
        <v>792.5</v>
      </c>
      <c r="I1415" s="146">
        <v>723.1</v>
      </c>
      <c r="J1415" s="146">
        <v>481.31</v>
      </c>
      <c r="K1415" s="145">
        <v>44</v>
      </c>
      <c r="L1415" s="146">
        <f>SUM(M1415:Q1417)</f>
        <v>12502418.01</v>
      </c>
      <c r="M1415" s="146">
        <v>0</v>
      </c>
      <c r="N1415" s="146">
        <v>0</v>
      </c>
      <c r="O1415" s="146">
        <v>0</v>
      </c>
      <c r="P1415" s="146">
        <v>12502418.01</v>
      </c>
      <c r="Q1415" s="149">
        <v>0</v>
      </c>
      <c r="R1415" s="81" t="s">
        <v>85</v>
      </c>
      <c r="S1415" s="147">
        <v>3</v>
      </c>
      <c r="T1415" s="146">
        <f>L1415/I1415</f>
        <v>17290.026289586502</v>
      </c>
      <c r="U1415" s="146">
        <f>T1415</f>
        <v>17290.026289586502</v>
      </c>
      <c r="V1415" s="148">
        <v>46752</v>
      </c>
    </row>
    <row r="1416" spans="1:23" s="23" customFormat="1" ht="36" customHeight="1" x14ac:dyDescent="0.2">
      <c r="A1416" s="143"/>
      <c r="B1416" s="143"/>
      <c r="C1416" s="144"/>
      <c r="D1416" s="144"/>
      <c r="E1416" s="143"/>
      <c r="F1416" s="145"/>
      <c r="G1416" s="145"/>
      <c r="H1416" s="146"/>
      <c r="I1416" s="146"/>
      <c r="J1416" s="146"/>
      <c r="K1416" s="145"/>
      <c r="L1416" s="146"/>
      <c r="M1416" s="146"/>
      <c r="N1416" s="146"/>
      <c r="O1416" s="146"/>
      <c r="P1416" s="146"/>
      <c r="Q1416" s="149"/>
      <c r="R1416" s="81" t="s">
        <v>248</v>
      </c>
      <c r="S1416" s="147"/>
      <c r="T1416" s="146"/>
      <c r="U1416" s="146"/>
      <c r="V1416" s="148"/>
    </row>
    <row r="1417" spans="1:23" s="23" customFormat="1" ht="34.5" customHeight="1" x14ac:dyDescent="0.2">
      <c r="A1417" s="143"/>
      <c r="B1417" s="143"/>
      <c r="C1417" s="144"/>
      <c r="D1417" s="144"/>
      <c r="E1417" s="143"/>
      <c r="F1417" s="145"/>
      <c r="G1417" s="145"/>
      <c r="H1417" s="146"/>
      <c r="I1417" s="146"/>
      <c r="J1417" s="146"/>
      <c r="K1417" s="145"/>
      <c r="L1417" s="146"/>
      <c r="M1417" s="146"/>
      <c r="N1417" s="146"/>
      <c r="O1417" s="146"/>
      <c r="P1417" s="146"/>
      <c r="Q1417" s="149"/>
      <c r="R1417" s="81" t="s">
        <v>86</v>
      </c>
      <c r="S1417" s="147"/>
      <c r="T1417" s="146"/>
      <c r="U1417" s="146"/>
      <c r="V1417" s="148"/>
    </row>
    <row r="1418" spans="1:23" s="22" customFormat="1" ht="42.75" customHeight="1" x14ac:dyDescent="0.2">
      <c r="A1418" s="151" t="s">
        <v>322</v>
      </c>
      <c r="B1418" s="151"/>
      <c r="C1418" s="93" t="s">
        <v>80</v>
      </c>
      <c r="D1418" s="83" t="s">
        <v>80</v>
      </c>
      <c r="E1418" s="83" t="s">
        <v>80</v>
      </c>
      <c r="F1418" s="83" t="s">
        <v>80</v>
      </c>
      <c r="G1418" s="83" t="s">
        <v>80</v>
      </c>
      <c r="H1418" s="83">
        <f t="shared" ref="H1418:Q1418" si="163">SUM(H1397:H1417)</f>
        <v>2781.4</v>
      </c>
      <c r="I1418" s="83">
        <f t="shared" si="163"/>
        <v>2565.5</v>
      </c>
      <c r="J1418" s="83">
        <f t="shared" si="163"/>
        <v>1676.83</v>
      </c>
      <c r="K1418" s="84">
        <f t="shared" si="163"/>
        <v>149</v>
      </c>
      <c r="L1418" s="83">
        <f t="shared" si="163"/>
        <v>39589509.119999997</v>
      </c>
      <c r="M1418" s="83">
        <f t="shared" si="163"/>
        <v>0</v>
      </c>
      <c r="N1418" s="83">
        <f t="shared" si="163"/>
        <v>0</v>
      </c>
      <c r="O1418" s="83">
        <f t="shared" si="163"/>
        <v>0</v>
      </c>
      <c r="P1418" s="83">
        <f t="shared" si="163"/>
        <v>39589509.119999997</v>
      </c>
      <c r="Q1418" s="92">
        <f t="shared" si="163"/>
        <v>0</v>
      </c>
      <c r="R1418" s="93" t="s">
        <v>80</v>
      </c>
      <c r="S1418" s="93">
        <f>SUM(S1397:S1417)</f>
        <v>21</v>
      </c>
      <c r="T1418" s="83" t="s">
        <v>80</v>
      </c>
      <c r="U1418" s="83" t="s">
        <v>80</v>
      </c>
      <c r="V1418" s="83" t="s">
        <v>80</v>
      </c>
    </row>
    <row r="1419" spans="1:23" s="22" customFormat="1" ht="30" customHeight="1" x14ac:dyDescent="0.2">
      <c r="A1419" s="150" t="s">
        <v>108</v>
      </c>
      <c r="B1419" s="150"/>
      <c r="C1419" s="150"/>
      <c r="D1419" s="150"/>
      <c r="E1419" s="150"/>
      <c r="F1419" s="150"/>
      <c r="G1419" s="150"/>
      <c r="H1419" s="150"/>
      <c r="I1419" s="150"/>
      <c r="J1419" s="150"/>
      <c r="K1419" s="150"/>
      <c r="L1419" s="150"/>
      <c r="M1419" s="150"/>
      <c r="N1419" s="150"/>
      <c r="O1419" s="150"/>
      <c r="P1419" s="150"/>
      <c r="Q1419" s="150"/>
      <c r="R1419" s="150"/>
      <c r="S1419" s="150"/>
      <c r="T1419" s="150"/>
      <c r="U1419" s="150"/>
      <c r="V1419" s="150"/>
    </row>
    <row r="1420" spans="1:23" s="23" customFormat="1" ht="31.5" customHeight="1" x14ac:dyDescent="0.2">
      <c r="A1420" s="143">
        <v>12</v>
      </c>
      <c r="B1420" s="143" t="s">
        <v>323</v>
      </c>
      <c r="C1420" s="144">
        <v>1962</v>
      </c>
      <c r="D1420" s="144"/>
      <c r="E1420" s="143" t="s">
        <v>84</v>
      </c>
      <c r="F1420" s="145">
        <v>2</v>
      </c>
      <c r="G1420" s="145">
        <v>1</v>
      </c>
      <c r="H1420" s="146">
        <v>464.2</v>
      </c>
      <c r="I1420" s="146">
        <v>464.2</v>
      </c>
      <c r="J1420" s="146">
        <v>349.81</v>
      </c>
      <c r="K1420" s="145">
        <v>16</v>
      </c>
      <c r="L1420" s="146">
        <f>SUM(M1420:Q1422)</f>
        <v>8097638.5599999996</v>
      </c>
      <c r="M1420" s="146">
        <v>0</v>
      </c>
      <c r="N1420" s="146">
        <v>0</v>
      </c>
      <c r="O1420" s="146">
        <v>0</v>
      </c>
      <c r="P1420" s="146">
        <v>8097638.5599999996</v>
      </c>
      <c r="Q1420" s="149">
        <v>0</v>
      </c>
      <c r="R1420" s="81" t="s">
        <v>85</v>
      </c>
      <c r="S1420" s="147">
        <v>3</v>
      </c>
      <c r="T1420" s="146">
        <f>L1420/I1420</f>
        <v>17444.288151658766</v>
      </c>
      <c r="U1420" s="146">
        <f>T1420</f>
        <v>17444.288151658766</v>
      </c>
      <c r="V1420" s="148">
        <v>46752</v>
      </c>
    </row>
    <row r="1421" spans="1:23" s="23" customFormat="1" ht="35.25" customHeight="1" x14ac:dyDescent="0.2">
      <c r="A1421" s="143"/>
      <c r="B1421" s="143"/>
      <c r="C1421" s="144"/>
      <c r="D1421" s="144"/>
      <c r="E1421" s="143"/>
      <c r="F1421" s="145"/>
      <c r="G1421" s="145"/>
      <c r="H1421" s="146"/>
      <c r="I1421" s="146"/>
      <c r="J1421" s="146"/>
      <c r="K1421" s="145"/>
      <c r="L1421" s="146"/>
      <c r="M1421" s="146"/>
      <c r="N1421" s="146"/>
      <c r="O1421" s="146"/>
      <c r="P1421" s="146"/>
      <c r="Q1421" s="149"/>
      <c r="R1421" s="81" t="s">
        <v>248</v>
      </c>
      <c r="S1421" s="147"/>
      <c r="T1421" s="146"/>
      <c r="U1421" s="146"/>
      <c r="V1421" s="148"/>
    </row>
    <row r="1422" spans="1:23" s="23" customFormat="1" ht="42" customHeight="1" x14ac:dyDescent="0.2">
      <c r="A1422" s="143"/>
      <c r="B1422" s="143"/>
      <c r="C1422" s="144"/>
      <c r="D1422" s="144"/>
      <c r="E1422" s="143"/>
      <c r="F1422" s="145"/>
      <c r="G1422" s="145"/>
      <c r="H1422" s="146"/>
      <c r="I1422" s="146"/>
      <c r="J1422" s="146"/>
      <c r="K1422" s="145"/>
      <c r="L1422" s="146"/>
      <c r="M1422" s="146"/>
      <c r="N1422" s="146"/>
      <c r="O1422" s="146"/>
      <c r="P1422" s="146"/>
      <c r="Q1422" s="149"/>
      <c r="R1422" s="81" t="s">
        <v>86</v>
      </c>
      <c r="S1422" s="147"/>
      <c r="T1422" s="146"/>
      <c r="U1422" s="146"/>
      <c r="V1422" s="148"/>
    </row>
    <row r="1423" spans="1:23" s="22" customFormat="1" ht="44.25" customHeight="1" x14ac:dyDescent="0.2">
      <c r="A1423" s="152" t="s">
        <v>324</v>
      </c>
      <c r="B1423" s="152"/>
      <c r="C1423" s="93" t="s">
        <v>80</v>
      </c>
      <c r="D1423" s="83" t="s">
        <v>80</v>
      </c>
      <c r="E1423" s="83" t="s">
        <v>80</v>
      </c>
      <c r="F1423" s="83" t="s">
        <v>80</v>
      </c>
      <c r="G1423" s="83" t="s">
        <v>80</v>
      </c>
      <c r="H1423" s="83">
        <f t="shared" ref="H1423:Q1423" si="164">SUM(H1420)</f>
        <v>464.2</v>
      </c>
      <c r="I1423" s="83">
        <f t="shared" si="164"/>
        <v>464.2</v>
      </c>
      <c r="J1423" s="83">
        <f t="shared" si="164"/>
        <v>349.81</v>
      </c>
      <c r="K1423" s="84">
        <f t="shared" si="164"/>
        <v>16</v>
      </c>
      <c r="L1423" s="83">
        <f t="shared" si="164"/>
        <v>8097638.5599999996</v>
      </c>
      <c r="M1423" s="83">
        <f t="shared" si="164"/>
        <v>0</v>
      </c>
      <c r="N1423" s="83">
        <f t="shared" si="164"/>
        <v>0</v>
      </c>
      <c r="O1423" s="83">
        <f t="shared" si="164"/>
        <v>0</v>
      </c>
      <c r="P1423" s="83">
        <f t="shared" si="164"/>
        <v>8097638.5599999996</v>
      </c>
      <c r="Q1423" s="92">
        <f t="shared" si="164"/>
        <v>0</v>
      </c>
      <c r="R1423" s="93" t="s">
        <v>80</v>
      </c>
      <c r="S1423" s="93">
        <f>SUM(S1420)</f>
        <v>3</v>
      </c>
      <c r="T1423" s="83" t="s">
        <v>80</v>
      </c>
      <c r="U1423" s="83" t="s">
        <v>80</v>
      </c>
      <c r="V1423" s="83" t="s">
        <v>80</v>
      </c>
    </row>
    <row r="1424" spans="1:23" s="22" customFormat="1" ht="26.25" customHeight="1" x14ac:dyDescent="0.2">
      <c r="A1424" s="150" t="s">
        <v>115</v>
      </c>
      <c r="B1424" s="150"/>
      <c r="C1424" s="150"/>
      <c r="D1424" s="150"/>
      <c r="E1424" s="150"/>
      <c r="F1424" s="150"/>
      <c r="G1424" s="150"/>
      <c r="H1424" s="150"/>
      <c r="I1424" s="150"/>
      <c r="J1424" s="150"/>
      <c r="K1424" s="150"/>
      <c r="L1424" s="150"/>
      <c r="M1424" s="150"/>
      <c r="N1424" s="150"/>
      <c r="O1424" s="150"/>
      <c r="P1424" s="150"/>
      <c r="Q1424" s="150"/>
      <c r="R1424" s="150"/>
      <c r="S1424" s="150"/>
      <c r="T1424" s="150"/>
      <c r="U1424" s="150"/>
      <c r="V1424" s="150"/>
    </row>
    <row r="1425" spans="1:22" s="22" customFormat="1" ht="33" customHeight="1" x14ac:dyDescent="0.2">
      <c r="A1425" s="143" t="s">
        <v>42</v>
      </c>
      <c r="B1425" s="143" t="s">
        <v>1085</v>
      </c>
      <c r="C1425" s="144">
        <v>1966</v>
      </c>
      <c r="D1425" s="144"/>
      <c r="E1425" s="143" t="s">
        <v>97</v>
      </c>
      <c r="F1425" s="145">
        <v>4</v>
      </c>
      <c r="G1425" s="145">
        <v>3</v>
      </c>
      <c r="H1425" s="146">
        <v>2480.6999999999998</v>
      </c>
      <c r="I1425" s="146">
        <v>2298.6</v>
      </c>
      <c r="J1425" s="146">
        <v>1970.84</v>
      </c>
      <c r="K1425" s="145">
        <v>122</v>
      </c>
      <c r="L1425" s="146">
        <f>SUM(M1425:Q1430)</f>
        <v>8017417.7199999997</v>
      </c>
      <c r="M1425" s="146">
        <v>0</v>
      </c>
      <c r="N1425" s="146">
        <v>0</v>
      </c>
      <c r="O1425" s="146">
        <v>0</v>
      </c>
      <c r="P1425" s="146">
        <v>8017417.7199999997</v>
      </c>
      <c r="Q1425" s="146">
        <v>0</v>
      </c>
      <c r="R1425" s="81" t="s">
        <v>68</v>
      </c>
      <c r="S1425" s="147">
        <v>6</v>
      </c>
      <c r="T1425" s="146">
        <f>L1425/I1425</f>
        <v>3487.9568955016098</v>
      </c>
      <c r="U1425" s="146">
        <f>T1425</f>
        <v>3487.9568955016098</v>
      </c>
      <c r="V1425" s="148">
        <v>46752</v>
      </c>
    </row>
    <row r="1426" spans="1:22" s="22" customFormat="1" ht="46.5" customHeight="1" x14ac:dyDescent="0.2">
      <c r="A1426" s="143"/>
      <c r="B1426" s="143"/>
      <c r="C1426" s="144"/>
      <c r="D1426" s="144"/>
      <c r="E1426" s="143"/>
      <c r="F1426" s="145"/>
      <c r="G1426" s="145"/>
      <c r="H1426" s="146"/>
      <c r="I1426" s="146"/>
      <c r="J1426" s="146"/>
      <c r="K1426" s="145"/>
      <c r="L1426" s="146"/>
      <c r="M1426" s="146"/>
      <c r="N1426" s="146"/>
      <c r="O1426" s="146"/>
      <c r="P1426" s="146"/>
      <c r="Q1426" s="146"/>
      <c r="R1426" s="81" t="s">
        <v>69</v>
      </c>
      <c r="S1426" s="147"/>
      <c r="T1426" s="146"/>
      <c r="U1426" s="146"/>
      <c r="V1426" s="148"/>
    </row>
    <row r="1427" spans="1:22" s="22" customFormat="1" ht="46.5" customHeight="1" x14ac:dyDescent="0.2">
      <c r="A1427" s="143"/>
      <c r="B1427" s="143"/>
      <c r="C1427" s="144"/>
      <c r="D1427" s="144"/>
      <c r="E1427" s="143"/>
      <c r="F1427" s="145"/>
      <c r="G1427" s="145"/>
      <c r="H1427" s="146"/>
      <c r="I1427" s="146"/>
      <c r="J1427" s="146"/>
      <c r="K1427" s="145"/>
      <c r="L1427" s="146"/>
      <c r="M1427" s="146"/>
      <c r="N1427" s="146"/>
      <c r="O1427" s="146"/>
      <c r="P1427" s="146"/>
      <c r="Q1427" s="146"/>
      <c r="R1427" s="81" t="s">
        <v>70</v>
      </c>
      <c r="S1427" s="147"/>
      <c r="T1427" s="146"/>
      <c r="U1427" s="146"/>
      <c r="V1427" s="148"/>
    </row>
    <row r="1428" spans="1:22" s="22" customFormat="1" ht="48.75" customHeight="1" x14ac:dyDescent="0.2">
      <c r="A1428" s="143"/>
      <c r="B1428" s="143"/>
      <c r="C1428" s="144"/>
      <c r="D1428" s="144"/>
      <c r="E1428" s="143"/>
      <c r="F1428" s="145"/>
      <c r="G1428" s="145"/>
      <c r="H1428" s="146"/>
      <c r="I1428" s="146"/>
      <c r="J1428" s="146"/>
      <c r="K1428" s="145"/>
      <c r="L1428" s="146"/>
      <c r="M1428" s="146"/>
      <c r="N1428" s="146"/>
      <c r="O1428" s="146"/>
      <c r="P1428" s="146"/>
      <c r="Q1428" s="146"/>
      <c r="R1428" s="81" t="s">
        <v>117</v>
      </c>
      <c r="S1428" s="147"/>
      <c r="T1428" s="146"/>
      <c r="U1428" s="146"/>
      <c r="V1428" s="148"/>
    </row>
    <row r="1429" spans="1:22" s="22" customFormat="1" ht="59.25" customHeight="1" x14ac:dyDescent="0.2">
      <c r="A1429" s="143"/>
      <c r="B1429" s="143"/>
      <c r="C1429" s="144"/>
      <c r="D1429" s="144"/>
      <c r="E1429" s="143"/>
      <c r="F1429" s="145"/>
      <c r="G1429" s="145"/>
      <c r="H1429" s="146"/>
      <c r="I1429" s="146"/>
      <c r="J1429" s="146"/>
      <c r="K1429" s="145"/>
      <c r="L1429" s="146"/>
      <c r="M1429" s="146"/>
      <c r="N1429" s="146"/>
      <c r="O1429" s="146"/>
      <c r="P1429" s="146"/>
      <c r="Q1429" s="146"/>
      <c r="R1429" s="81" t="s">
        <v>118</v>
      </c>
      <c r="S1429" s="147"/>
      <c r="T1429" s="146"/>
      <c r="U1429" s="146"/>
      <c r="V1429" s="148"/>
    </row>
    <row r="1430" spans="1:22" s="22" customFormat="1" ht="60" customHeight="1" x14ac:dyDescent="0.2">
      <c r="A1430" s="143"/>
      <c r="B1430" s="143"/>
      <c r="C1430" s="144"/>
      <c r="D1430" s="144"/>
      <c r="E1430" s="143"/>
      <c r="F1430" s="145"/>
      <c r="G1430" s="145"/>
      <c r="H1430" s="146"/>
      <c r="I1430" s="146"/>
      <c r="J1430" s="146"/>
      <c r="K1430" s="145"/>
      <c r="L1430" s="146"/>
      <c r="M1430" s="146"/>
      <c r="N1430" s="146"/>
      <c r="O1430" s="146"/>
      <c r="P1430" s="146"/>
      <c r="Q1430" s="146"/>
      <c r="R1430" s="81" t="s">
        <v>119</v>
      </c>
      <c r="S1430" s="147"/>
      <c r="T1430" s="146"/>
      <c r="U1430" s="146"/>
      <c r="V1430" s="148"/>
    </row>
    <row r="1431" spans="1:22" s="23" customFormat="1" ht="35.25" customHeight="1" x14ac:dyDescent="0.2">
      <c r="A1431" s="143">
        <v>14</v>
      </c>
      <c r="B1431" s="143" t="s">
        <v>325</v>
      </c>
      <c r="C1431" s="144">
        <v>1965</v>
      </c>
      <c r="D1431" s="144"/>
      <c r="E1431" s="143" t="s">
        <v>111</v>
      </c>
      <c r="F1431" s="145">
        <v>4</v>
      </c>
      <c r="G1431" s="145">
        <v>4</v>
      </c>
      <c r="H1431" s="146">
        <v>2748.4</v>
      </c>
      <c r="I1431" s="146">
        <v>2536.1</v>
      </c>
      <c r="J1431" s="146">
        <v>2363.11</v>
      </c>
      <c r="K1431" s="145">
        <v>115</v>
      </c>
      <c r="L1431" s="146">
        <f>SUM(M1431:Q1442)</f>
        <v>16378902.9</v>
      </c>
      <c r="M1431" s="146">
        <v>0</v>
      </c>
      <c r="N1431" s="146">
        <v>0</v>
      </c>
      <c r="O1431" s="146">
        <v>0</v>
      </c>
      <c r="P1431" s="146">
        <v>16378902.9</v>
      </c>
      <c r="Q1431" s="149">
        <v>0</v>
      </c>
      <c r="R1431" s="81" t="s">
        <v>62</v>
      </c>
      <c r="S1431" s="147">
        <v>12</v>
      </c>
      <c r="T1431" s="146">
        <f>L1431/I1431</f>
        <v>6458.3032609124248</v>
      </c>
      <c r="U1431" s="146">
        <f>T1431</f>
        <v>6458.3032609124248</v>
      </c>
      <c r="V1431" s="148">
        <v>46752</v>
      </c>
    </row>
    <row r="1432" spans="1:22" s="23" customFormat="1" ht="49.5" customHeight="1" x14ac:dyDescent="0.2">
      <c r="A1432" s="143"/>
      <c r="B1432" s="143"/>
      <c r="C1432" s="144"/>
      <c r="D1432" s="144"/>
      <c r="E1432" s="143"/>
      <c r="F1432" s="145"/>
      <c r="G1432" s="145"/>
      <c r="H1432" s="146"/>
      <c r="I1432" s="146"/>
      <c r="J1432" s="146"/>
      <c r="K1432" s="145"/>
      <c r="L1432" s="146"/>
      <c r="M1432" s="146"/>
      <c r="N1432" s="146"/>
      <c r="O1432" s="146"/>
      <c r="P1432" s="146"/>
      <c r="Q1432" s="149"/>
      <c r="R1432" s="81" t="s">
        <v>63</v>
      </c>
      <c r="S1432" s="147"/>
      <c r="T1432" s="146"/>
      <c r="U1432" s="146"/>
      <c r="V1432" s="148"/>
    </row>
    <row r="1433" spans="1:22" s="23" customFormat="1" ht="49.5" customHeight="1" x14ac:dyDescent="0.2">
      <c r="A1433" s="143"/>
      <c r="B1433" s="143"/>
      <c r="C1433" s="144"/>
      <c r="D1433" s="144"/>
      <c r="E1433" s="143"/>
      <c r="F1433" s="145"/>
      <c r="G1433" s="145"/>
      <c r="H1433" s="146"/>
      <c r="I1433" s="146"/>
      <c r="J1433" s="146"/>
      <c r="K1433" s="145"/>
      <c r="L1433" s="146"/>
      <c r="M1433" s="146"/>
      <c r="N1433" s="146"/>
      <c r="O1433" s="146"/>
      <c r="P1433" s="146"/>
      <c r="Q1433" s="149"/>
      <c r="R1433" s="81" t="s">
        <v>64</v>
      </c>
      <c r="S1433" s="147"/>
      <c r="T1433" s="146"/>
      <c r="U1433" s="146"/>
      <c r="V1433" s="148"/>
    </row>
    <row r="1434" spans="1:22" s="23" customFormat="1" ht="34.5" customHeight="1" x14ac:dyDescent="0.2">
      <c r="A1434" s="143"/>
      <c r="B1434" s="143"/>
      <c r="C1434" s="144"/>
      <c r="D1434" s="144"/>
      <c r="E1434" s="143"/>
      <c r="F1434" s="145"/>
      <c r="G1434" s="145"/>
      <c r="H1434" s="146"/>
      <c r="I1434" s="146"/>
      <c r="J1434" s="146"/>
      <c r="K1434" s="145"/>
      <c r="L1434" s="146"/>
      <c r="M1434" s="146"/>
      <c r="N1434" s="146"/>
      <c r="O1434" s="146"/>
      <c r="P1434" s="146"/>
      <c r="Q1434" s="149"/>
      <c r="R1434" s="81" t="s">
        <v>65</v>
      </c>
      <c r="S1434" s="147"/>
      <c r="T1434" s="146"/>
      <c r="U1434" s="146"/>
      <c r="V1434" s="148"/>
    </row>
    <row r="1435" spans="1:22" s="23" customFormat="1" ht="49.5" customHeight="1" x14ac:dyDescent="0.2">
      <c r="A1435" s="143"/>
      <c r="B1435" s="143"/>
      <c r="C1435" s="144"/>
      <c r="D1435" s="144"/>
      <c r="E1435" s="143"/>
      <c r="F1435" s="145"/>
      <c r="G1435" s="145"/>
      <c r="H1435" s="146"/>
      <c r="I1435" s="146"/>
      <c r="J1435" s="146"/>
      <c r="K1435" s="145"/>
      <c r="L1435" s="146"/>
      <c r="M1435" s="146"/>
      <c r="N1435" s="146"/>
      <c r="O1435" s="146"/>
      <c r="P1435" s="146"/>
      <c r="Q1435" s="149"/>
      <c r="R1435" s="81" t="s">
        <v>66</v>
      </c>
      <c r="S1435" s="147"/>
      <c r="T1435" s="146"/>
      <c r="U1435" s="146"/>
      <c r="V1435" s="148"/>
    </row>
    <row r="1436" spans="1:22" s="23" customFormat="1" ht="49.5" customHeight="1" x14ac:dyDescent="0.2">
      <c r="A1436" s="143"/>
      <c r="B1436" s="143"/>
      <c r="C1436" s="144"/>
      <c r="D1436" s="144"/>
      <c r="E1436" s="143"/>
      <c r="F1436" s="145"/>
      <c r="G1436" s="145"/>
      <c r="H1436" s="146"/>
      <c r="I1436" s="146"/>
      <c r="J1436" s="146"/>
      <c r="K1436" s="145"/>
      <c r="L1436" s="146"/>
      <c r="M1436" s="146"/>
      <c r="N1436" s="146"/>
      <c r="O1436" s="146"/>
      <c r="P1436" s="146"/>
      <c r="Q1436" s="149"/>
      <c r="R1436" s="81" t="s">
        <v>67</v>
      </c>
      <c r="S1436" s="147"/>
      <c r="T1436" s="146"/>
      <c r="U1436" s="146"/>
      <c r="V1436" s="148"/>
    </row>
    <row r="1437" spans="1:22" s="23" customFormat="1" ht="34.5" customHeight="1" x14ac:dyDescent="0.2">
      <c r="A1437" s="143"/>
      <c r="B1437" s="143"/>
      <c r="C1437" s="144"/>
      <c r="D1437" s="144"/>
      <c r="E1437" s="143"/>
      <c r="F1437" s="145"/>
      <c r="G1437" s="145"/>
      <c r="H1437" s="146"/>
      <c r="I1437" s="146"/>
      <c r="J1437" s="146"/>
      <c r="K1437" s="145"/>
      <c r="L1437" s="146"/>
      <c r="M1437" s="146"/>
      <c r="N1437" s="146"/>
      <c r="O1437" s="146"/>
      <c r="P1437" s="146"/>
      <c r="Q1437" s="149"/>
      <c r="R1437" s="81" t="s">
        <v>68</v>
      </c>
      <c r="S1437" s="147"/>
      <c r="T1437" s="146"/>
      <c r="U1437" s="146"/>
      <c r="V1437" s="148"/>
    </row>
    <row r="1438" spans="1:22" s="23" customFormat="1" ht="49.5" customHeight="1" x14ac:dyDescent="0.2">
      <c r="A1438" s="143"/>
      <c r="B1438" s="143"/>
      <c r="C1438" s="144"/>
      <c r="D1438" s="144"/>
      <c r="E1438" s="143"/>
      <c r="F1438" s="145"/>
      <c r="G1438" s="145"/>
      <c r="H1438" s="146"/>
      <c r="I1438" s="146"/>
      <c r="J1438" s="146"/>
      <c r="K1438" s="145"/>
      <c r="L1438" s="146"/>
      <c r="M1438" s="146"/>
      <c r="N1438" s="146"/>
      <c r="O1438" s="146"/>
      <c r="P1438" s="146"/>
      <c r="Q1438" s="149"/>
      <c r="R1438" s="81" t="s">
        <v>69</v>
      </c>
      <c r="S1438" s="147"/>
      <c r="T1438" s="146"/>
      <c r="U1438" s="146"/>
      <c r="V1438" s="148"/>
    </row>
    <row r="1439" spans="1:22" s="23" customFormat="1" ht="48.75" customHeight="1" x14ac:dyDescent="0.2">
      <c r="A1439" s="143"/>
      <c r="B1439" s="143"/>
      <c r="C1439" s="144"/>
      <c r="D1439" s="144"/>
      <c r="E1439" s="143"/>
      <c r="F1439" s="145"/>
      <c r="G1439" s="145"/>
      <c r="H1439" s="146"/>
      <c r="I1439" s="146"/>
      <c r="J1439" s="146"/>
      <c r="K1439" s="145"/>
      <c r="L1439" s="146"/>
      <c r="M1439" s="146"/>
      <c r="N1439" s="146"/>
      <c r="O1439" s="146"/>
      <c r="P1439" s="146"/>
      <c r="Q1439" s="149"/>
      <c r="R1439" s="81" t="s">
        <v>70</v>
      </c>
      <c r="S1439" s="147"/>
      <c r="T1439" s="146"/>
      <c r="U1439" s="146"/>
      <c r="V1439" s="148"/>
    </row>
    <row r="1440" spans="1:22" s="23" customFormat="1" ht="39" customHeight="1" x14ac:dyDescent="0.2">
      <c r="A1440" s="143"/>
      <c r="B1440" s="143"/>
      <c r="C1440" s="144"/>
      <c r="D1440" s="144"/>
      <c r="E1440" s="143"/>
      <c r="F1440" s="145"/>
      <c r="G1440" s="145"/>
      <c r="H1440" s="146"/>
      <c r="I1440" s="146"/>
      <c r="J1440" s="146"/>
      <c r="K1440" s="145"/>
      <c r="L1440" s="146"/>
      <c r="M1440" s="146"/>
      <c r="N1440" s="146"/>
      <c r="O1440" s="146"/>
      <c r="P1440" s="146"/>
      <c r="Q1440" s="149"/>
      <c r="R1440" s="81" t="s">
        <v>71</v>
      </c>
      <c r="S1440" s="147"/>
      <c r="T1440" s="146"/>
      <c r="U1440" s="146"/>
      <c r="V1440" s="148"/>
    </row>
    <row r="1441" spans="1:22" s="23" customFormat="1" ht="54" customHeight="1" x14ac:dyDescent="0.2">
      <c r="A1441" s="143"/>
      <c r="B1441" s="143"/>
      <c r="C1441" s="144"/>
      <c r="D1441" s="144"/>
      <c r="E1441" s="143"/>
      <c r="F1441" s="145"/>
      <c r="G1441" s="145"/>
      <c r="H1441" s="146"/>
      <c r="I1441" s="146"/>
      <c r="J1441" s="146"/>
      <c r="K1441" s="145"/>
      <c r="L1441" s="146"/>
      <c r="M1441" s="146"/>
      <c r="N1441" s="146"/>
      <c r="O1441" s="146"/>
      <c r="P1441" s="146"/>
      <c r="Q1441" s="149"/>
      <c r="R1441" s="81" t="s">
        <v>72</v>
      </c>
      <c r="S1441" s="147"/>
      <c r="T1441" s="146"/>
      <c r="U1441" s="146"/>
      <c r="V1441" s="148"/>
    </row>
    <row r="1442" spans="1:22" s="23" customFormat="1" ht="44.25" customHeight="1" x14ac:dyDescent="0.2">
      <c r="A1442" s="143"/>
      <c r="B1442" s="143"/>
      <c r="C1442" s="144"/>
      <c r="D1442" s="144"/>
      <c r="E1442" s="143"/>
      <c r="F1442" s="145"/>
      <c r="G1442" s="145"/>
      <c r="H1442" s="146"/>
      <c r="I1442" s="146"/>
      <c r="J1442" s="146"/>
      <c r="K1442" s="145"/>
      <c r="L1442" s="146"/>
      <c r="M1442" s="146"/>
      <c r="N1442" s="146"/>
      <c r="O1442" s="146"/>
      <c r="P1442" s="146"/>
      <c r="Q1442" s="149"/>
      <c r="R1442" s="81" t="s">
        <v>73</v>
      </c>
      <c r="S1442" s="147"/>
      <c r="T1442" s="146"/>
      <c r="U1442" s="146"/>
      <c r="V1442" s="148"/>
    </row>
    <row r="1443" spans="1:22" s="22" customFormat="1" ht="43.5" customHeight="1" x14ac:dyDescent="0.2">
      <c r="A1443" s="152" t="s">
        <v>1086</v>
      </c>
      <c r="B1443" s="152"/>
      <c r="C1443" s="93" t="s">
        <v>80</v>
      </c>
      <c r="D1443" s="83" t="s">
        <v>80</v>
      </c>
      <c r="E1443" s="83" t="s">
        <v>80</v>
      </c>
      <c r="F1443" s="83" t="s">
        <v>80</v>
      </c>
      <c r="G1443" s="83" t="s">
        <v>80</v>
      </c>
      <c r="H1443" s="83">
        <f>SUM(H1425:H1442)</f>
        <v>5229.1000000000004</v>
      </c>
      <c r="I1443" s="83">
        <f t="shared" ref="I1443:Q1443" si="165">SUM(I1425:I1442)</f>
        <v>4834.7</v>
      </c>
      <c r="J1443" s="83">
        <f t="shared" si="165"/>
        <v>4333.95</v>
      </c>
      <c r="K1443" s="84">
        <f t="shared" si="165"/>
        <v>237</v>
      </c>
      <c r="L1443" s="83">
        <f t="shared" si="165"/>
        <v>24396320.620000001</v>
      </c>
      <c r="M1443" s="83">
        <f t="shared" si="165"/>
        <v>0</v>
      </c>
      <c r="N1443" s="83">
        <f t="shared" si="165"/>
        <v>0</v>
      </c>
      <c r="O1443" s="83">
        <f t="shared" si="165"/>
        <v>0</v>
      </c>
      <c r="P1443" s="83">
        <f t="shared" si="165"/>
        <v>24396320.620000001</v>
      </c>
      <c r="Q1443" s="83">
        <f t="shared" si="165"/>
        <v>0</v>
      </c>
      <c r="R1443" s="93" t="s">
        <v>80</v>
      </c>
      <c r="S1443" s="93">
        <f>SUM(S1425:S1442)</f>
        <v>18</v>
      </c>
      <c r="T1443" s="83" t="s">
        <v>80</v>
      </c>
      <c r="U1443" s="83" t="s">
        <v>80</v>
      </c>
      <c r="V1443" s="83" t="s">
        <v>80</v>
      </c>
    </row>
    <row r="1444" spans="1:22" s="22" customFormat="1" ht="32.25" customHeight="1" x14ac:dyDescent="0.2">
      <c r="A1444" s="150" t="s">
        <v>121</v>
      </c>
      <c r="B1444" s="150"/>
      <c r="C1444" s="150"/>
      <c r="D1444" s="150"/>
      <c r="E1444" s="150"/>
      <c r="F1444" s="150"/>
      <c r="G1444" s="150"/>
      <c r="H1444" s="150"/>
      <c r="I1444" s="150"/>
      <c r="J1444" s="150"/>
      <c r="K1444" s="150"/>
      <c r="L1444" s="150"/>
      <c r="M1444" s="150"/>
      <c r="N1444" s="150"/>
      <c r="O1444" s="150"/>
      <c r="P1444" s="150"/>
      <c r="Q1444" s="150"/>
      <c r="R1444" s="150"/>
      <c r="S1444" s="150"/>
      <c r="T1444" s="150"/>
      <c r="U1444" s="150"/>
      <c r="V1444" s="150"/>
    </row>
    <row r="1445" spans="1:22" s="22" customFormat="1" ht="24.75" customHeight="1" x14ac:dyDescent="0.2">
      <c r="A1445" s="143" t="s">
        <v>44</v>
      </c>
      <c r="B1445" s="143" t="s">
        <v>1087</v>
      </c>
      <c r="C1445" s="144">
        <v>1932</v>
      </c>
      <c r="D1445" s="144">
        <v>1965</v>
      </c>
      <c r="E1445" s="143" t="s">
        <v>84</v>
      </c>
      <c r="F1445" s="145">
        <v>2</v>
      </c>
      <c r="G1445" s="145">
        <v>2</v>
      </c>
      <c r="H1445" s="146">
        <v>636.20000000000005</v>
      </c>
      <c r="I1445" s="146">
        <v>573.20000000000005</v>
      </c>
      <c r="J1445" s="146">
        <v>378.21</v>
      </c>
      <c r="K1445" s="145">
        <v>27</v>
      </c>
      <c r="L1445" s="146">
        <f>SUM(M1445:Q1448)</f>
        <v>10124063.449999999</v>
      </c>
      <c r="M1445" s="146">
        <v>0</v>
      </c>
      <c r="N1445" s="146">
        <v>0</v>
      </c>
      <c r="O1445" s="146">
        <v>0</v>
      </c>
      <c r="P1445" s="146">
        <v>10124063.449999999</v>
      </c>
      <c r="Q1445" s="146">
        <v>0</v>
      </c>
      <c r="R1445" s="81" t="s">
        <v>85</v>
      </c>
      <c r="S1445" s="147">
        <v>4</v>
      </c>
      <c r="T1445" s="146">
        <f>L1445/I1445</f>
        <v>17662.357728541519</v>
      </c>
      <c r="U1445" s="146">
        <f>T1445</f>
        <v>17662.357728541519</v>
      </c>
      <c r="V1445" s="148">
        <v>46752</v>
      </c>
    </row>
    <row r="1446" spans="1:22" s="22" customFormat="1" ht="39.75" customHeight="1" x14ac:dyDescent="0.2">
      <c r="A1446" s="143"/>
      <c r="B1446" s="143"/>
      <c r="C1446" s="144"/>
      <c r="D1446" s="144"/>
      <c r="E1446" s="143"/>
      <c r="F1446" s="145"/>
      <c r="G1446" s="145"/>
      <c r="H1446" s="146"/>
      <c r="I1446" s="146"/>
      <c r="J1446" s="146"/>
      <c r="K1446" s="145"/>
      <c r="L1446" s="146"/>
      <c r="M1446" s="146"/>
      <c r="N1446" s="146"/>
      <c r="O1446" s="146"/>
      <c r="P1446" s="146"/>
      <c r="Q1446" s="146"/>
      <c r="R1446" s="81" t="s">
        <v>248</v>
      </c>
      <c r="S1446" s="147"/>
      <c r="T1446" s="146"/>
      <c r="U1446" s="146"/>
      <c r="V1446" s="148"/>
    </row>
    <row r="1447" spans="1:22" s="22" customFormat="1" ht="39.75" customHeight="1" x14ac:dyDescent="0.2">
      <c r="A1447" s="143"/>
      <c r="B1447" s="143"/>
      <c r="C1447" s="144"/>
      <c r="D1447" s="144"/>
      <c r="E1447" s="143"/>
      <c r="F1447" s="145"/>
      <c r="G1447" s="145"/>
      <c r="H1447" s="146"/>
      <c r="I1447" s="146"/>
      <c r="J1447" s="146"/>
      <c r="K1447" s="145"/>
      <c r="L1447" s="146"/>
      <c r="M1447" s="146"/>
      <c r="N1447" s="146"/>
      <c r="O1447" s="146"/>
      <c r="P1447" s="146"/>
      <c r="Q1447" s="146"/>
      <c r="R1447" s="81" t="s">
        <v>86</v>
      </c>
      <c r="S1447" s="147"/>
      <c r="T1447" s="146"/>
      <c r="U1447" s="146"/>
      <c r="V1447" s="148"/>
    </row>
    <row r="1448" spans="1:22" s="22" customFormat="1" ht="52.5" customHeight="1" x14ac:dyDescent="0.2">
      <c r="A1448" s="143"/>
      <c r="B1448" s="143"/>
      <c r="C1448" s="144"/>
      <c r="D1448" s="144"/>
      <c r="E1448" s="143"/>
      <c r="F1448" s="145"/>
      <c r="G1448" s="145"/>
      <c r="H1448" s="146"/>
      <c r="I1448" s="146"/>
      <c r="J1448" s="146"/>
      <c r="K1448" s="145"/>
      <c r="L1448" s="146"/>
      <c r="M1448" s="146"/>
      <c r="N1448" s="146"/>
      <c r="O1448" s="146"/>
      <c r="P1448" s="146"/>
      <c r="Q1448" s="146"/>
      <c r="R1448" s="81" t="s">
        <v>87</v>
      </c>
      <c r="S1448" s="147"/>
      <c r="T1448" s="146"/>
      <c r="U1448" s="146"/>
      <c r="V1448" s="148"/>
    </row>
    <row r="1449" spans="1:22" s="22" customFormat="1" ht="43.5" customHeight="1" x14ac:dyDescent="0.2">
      <c r="A1449" s="151" t="s">
        <v>1088</v>
      </c>
      <c r="B1449" s="151"/>
      <c r="C1449" s="82"/>
      <c r="D1449" s="82"/>
      <c r="E1449" s="82"/>
      <c r="F1449" s="82"/>
      <c r="G1449" s="82"/>
      <c r="H1449" s="85">
        <f>SUM(H1445)</f>
        <v>636.20000000000005</v>
      </c>
      <c r="I1449" s="85">
        <f t="shared" ref="I1449:Q1449" si="166">SUM(I1445)</f>
        <v>573.20000000000005</v>
      </c>
      <c r="J1449" s="85">
        <f t="shared" si="166"/>
        <v>378.21</v>
      </c>
      <c r="K1449" s="86">
        <f t="shared" si="166"/>
        <v>27</v>
      </c>
      <c r="L1449" s="85">
        <f t="shared" si="166"/>
        <v>10124063.449999999</v>
      </c>
      <c r="M1449" s="85">
        <f t="shared" si="166"/>
        <v>0</v>
      </c>
      <c r="N1449" s="85">
        <f t="shared" si="166"/>
        <v>0</v>
      </c>
      <c r="O1449" s="85">
        <f t="shared" si="166"/>
        <v>0</v>
      </c>
      <c r="P1449" s="85">
        <f t="shared" si="166"/>
        <v>10124063.449999999</v>
      </c>
      <c r="Q1449" s="85">
        <f t="shared" si="166"/>
        <v>0</v>
      </c>
      <c r="R1449" s="85"/>
      <c r="S1449" s="86">
        <f>SUM(S1445)</f>
        <v>4</v>
      </c>
      <c r="T1449" s="87"/>
      <c r="U1449" s="87"/>
      <c r="V1449" s="87"/>
    </row>
    <row r="1450" spans="1:22" s="22" customFormat="1" ht="21" customHeight="1" x14ac:dyDescent="0.2">
      <c r="A1450" s="150" t="s">
        <v>128</v>
      </c>
      <c r="B1450" s="150"/>
      <c r="C1450" s="150"/>
      <c r="D1450" s="150"/>
      <c r="E1450" s="150"/>
      <c r="F1450" s="150"/>
      <c r="G1450" s="150"/>
      <c r="H1450" s="150"/>
      <c r="I1450" s="150"/>
      <c r="J1450" s="150"/>
      <c r="K1450" s="150"/>
      <c r="L1450" s="150"/>
      <c r="M1450" s="150"/>
      <c r="N1450" s="150"/>
      <c r="O1450" s="150"/>
      <c r="P1450" s="150"/>
      <c r="Q1450" s="150"/>
      <c r="R1450" s="150"/>
      <c r="S1450" s="150"/>
      <c r="T1450" s="150"/>
      <c r="U1450" s="150"/>
      <c r="V1450" s="150"/>
    </row>
    <row r="1451" spans="1:22" s="23" customFormat="1" ht="28.5" customHeight="1" x14ac:dyDescent="0.2">
      <c r="A1451" s="143">
        <v>16</v>
      </c>
      <c r="B1451" s="143" t="s">
        <v>326</v>
      </c>
      <c r="C1451" s="144">
        <v>1980</v>
      </c>
      <c r="D1451" s="144"/>
      <c r="E1451" s="143" t="s">
        <v>97</v>
      </c>
      <c r="F1451" s="145">
        <v>5</v>
      </c>
      <c r="G1451" s="145">
        <v>8</v>
      </c>
      <c r="H1451" s="146">
        <v>6672.2</v>
      </c>
      <c r="I1451" s="146">
        <v>6096.7</v>
      </c>
      <c r="J1451" s="146">
        <v>4814.91</v>
      </c>
      <c r="K1451" s="145">
        <v>288</v>
      </c>
      <c r="L1451" s="146">
        <f>SUM(M1451:Q1453)</f>
        <v>14759757.460000001</v>
      </c>
      <c r="M1451" s="146">
        <v>0</v>
      </c>
      <c r="N1451" s="146">
        <v>0</v>
      </c>
      <c r="O1451" s="146">
        <v>0</v>
      </c>
      <c r="P1451" s="146">
        <v>14759757.460000001</v>
      </c>
      <c r="Q1451" s="149">
        <v>0</v>
      </c>
      <c r="R1451" s="81" t="s">
        <v>68</v>
      </c>
      <c r="S1451" s="147">
        <v>3</v>
      </c>
      <c r="T1451" s="146">
        <f>L1451/I1451</f>
        <v>2420.9420604589368</v>
      </c>
      <c r="U1451" s="146">
        <f>T1451</f>
        <v>2420.9420604589368</v>
      </c>
      <c r="V1451" s="148">
        <v>46752</v>
      </c>
    </row>
    <row r="1452" spans="1:22" s="23" customFormat="1" ht="44.25" customHeight="1" x14ac:dyDescent="0.2">
      <c r="A1452" s="143"/>
      <c r="B1452" s="143"/>
      <c r="C1452" s="144"/>
      <c r="D1452" s="144"/>
      <c r="E1452" s="143"/>
      <c r="F1452" s="145"/>
      <c r="G1452" s="145"/>
      <c r="H1452" s="146"/>
      <c r="I1452" s="146"/>
      <c r="J1452" s="146"/>
      <c r="K1452" s="145"/>
      <c r="L1452" s="146"/>
      <c r="M1452" s="146"/>
      <c r="N1452" s="146"/>
      <c r="O1452" s="146"/>
      <c r="P1452" s="146"/>
      <c r="Q1452" s="149"/>
      <c r="R1452" s="81" t="s">
        <v>69</v>
      </c>
      <c r="S1452" s="147"/>
      <c r="T1452" s="146"/>
      <c r="U1452" s="146"/>
      <c r="V1452" s="148"/>
    </row>
    <row r="1453" spans="1:22" s="23" customFormat="1" ht="43.5" customHeight="1" x14ac:dyDescent="0.2">
      <c r="A1453" s="143"/>
      <c r="B1453" s="143"/>
      <c r="C1453" s="144"/>
      <c r="D1453" s="144"/>
      <c r="E1453" s="143"/>
      <c r="F1453" s="145"/>
      <c r="G1453" s="145"/>
      <c r="H1453" s="146"/>
      <c r="I1453" s="146"/>
      <c r="J1453" s="146"/>
      <c r="K1453" s="145"/>
      <c r="L1453" s="146"/>
      <c r="M1453" s="146"/>
      <c r="N1453" s="146"/>
      <c r="O1453" s="146"/>
      <c r="P1453" s="146"/>
      <c r="Q1453" s="149"/>
      <c r="R1453" s="81" t="s">
        <v>70</v>
      </c>
      <c r="S1453" s="147"/>
      <c r="T1453" s="146"/>
      <c r="U1453" s="146"/>
      <c r="V1453" s="148"/>
    </row>
    <row r="1454" spans="1:22" s="21" customFormat="1" ht="42" customHeight="1" x14ac:dyDescent="0.15">
      <c r="A1454" s="152" t="s">
        <v>327</v>
      </c>
      <c r="B1454" s="152"/>
      <c r="C1454" s="93" t="s">
        <v>80</v>
      </c>
      <c r="D1454" s="83" t="s">
        <v>80</v>
      </c>
      <c r="E1454" s="83" t="s">
        <v>80</v>
      </c>
      <c r="F1454" s="83" t="s">
        <v>80</v>
      </c>
      <c r="G1454" s="83" t="s">
        <v>80</v>
      </c>
      <c r="H1454" s="83">
        <f t="shared" ref="H1454:Q1454" si="167">SUM(H1451)</f>
        <v>6672.2</v>
      </c>
      <c r="I1454" s="83">
        <f t="shared" si="167"/>
        <v>6096.7</v>
      </c>
      <c r="J1454" s="83">
        <f t="shared" si="167"/>
        <v>4814.91</v>
      </c>
      <c r="K1454" s="84">
        <f t="shared" si="167"/>
        <v>288</v>
      </c>
      <c r="L1454" s="83">
        <f t="shared" si="167"/>
        <v>14759757.460000001</v>
      </c>
      <c r="M1454" s="83">
        <f t="shared" si="167"/>
        <v>0</v>
      </c>
      <c r="N1454" s="83">
        <f t="shared" si="167"/>
        <v>0</v>
      </c>
      <c r="O1454" s="83">
        <f t="shared" si="167"/>
        <v>0</v>
      </c>
      <c r="P1454" s="83">
        <f t="shared" si="167"/>
        <v>14759757.460000001</v>
      </c>
      <c r="Q1454" s="92">
        <f t="shared" si="167"/>
        <v>0</v>
      </c>
      <c r="R1454" s="93" t="s">
        <v>80</v>
      </c>
      <c r="S1454" s="93">
        <f>SUM(S1451)</f>
        <v>3</v>
      </c>
      <c r="T1454" s="83" t="s">
        <v>80</v>
      </c>
      <c r="U1454" s="83" t="s">
        <v>80</v>
      </c>
      <c r="V1454" s="83" t="s">
        <v>80</v>
      </c>
    </row>
    <row r="1455" spans="1:22" s="25" customFormat="1" ht="35.25" customHeight="1" x14ac:dyDescent="0.15">
      <c r="A1455" s="151" t="s">
        <v>1089</v>
      </c>
      <c r="B1455" s="151"/>
      <c r="C1455" s="82" t="s">
        <v>80</v>
      </c>
      <c r="D1455" s="82" t="s">
        <v>80</v>
      </c>
      <c r="E1455" s="82" t="s">
        <v>80</v>
      </c>
      <c r="F1455" s="82" t="s">
        <v>80</v>
      </c>
      <c r="G1455" s="82" t="s">
        <v>80</v>
      </c>
      <c r="H1455" s="85">
        <f>H1384+H1395+H1418+H1423+H1443+H1449+H1454</f>
        <v>36979.80000000001</v>
      </c>
      <c r="I1455" s="85">
        <f t="shared" ref="I1455:Q1455" si="168">I1384+I1395+I1418+I1423+I1443+I1449+I1454</f>
        <v>34322.600000000006</v>
      </c>
      <c r="J1455" s="85">
        <f t="shared" si="168"/>
        <v>28385.3</v>
      </c>
      <c r="K1455" s="85">
        <f t="shared" si="168"/>
        <v>1406</v>
      </c>
      <c r="L1455" s="85">
        <f t="shared" si="168"/>
        <v>187029886.84999999</v>
      </c>
      <c r="M1455" s="85">
        <f t="shared" si="168"/>
        <v>0</v>
      </c>
      <c r="N1455" s="85">
        <f t="shared" si="168"/>
        <v>0</v>
      </c>
      <c r="O1455" s="85">
        <f t="shared" si="168"/>
        <v>0</v>
      </c>
      <c r="P1455" s="85">
        <f t="shared" si="168"/>
        <v>187029886.84999999</v>
      </c>
      <c r="Q1455" s="85">
        <f t="shared" si="168"/>
        <v>0</v>
      </c>
      <c r="R1455" s="85" t="s">
        <v>80</v>
      </c>
      <c r="S1455" s="86">
        <f>S1384+S1395+S1418+S1423+S1443+S1449+S1454</f>
        <v>79</v>
      </c>
      <c r="T1455" s="87" t="s">
        <v>80</v>
      </c>
      <c r="U1455" s="87" t="s">
        <v>80</v>
      </c>
      <c r="V1455" s="87" t="s">
        <v>80</v>
      </c>
    </row>
    <row r="1456" spans="1:22" s="26" customFormat="1" ht="19.5" customHeight="1" x14ac:dyDescent="0.2">
      <c r="A1456" s="150" t="s">
        <v>129</v>
      </c>
      <c r="B1456" s="150"/>
      <c r="C1456" s="150"/>
      <c r="D1456" s="150"/>
      <c r="E1456" s="150"/>
      <c r="F1456" s="150"/>
      <c r="G1456" s="150"/>
      <c r="H1456" s="150"/>
      <c r="I1456" s="150"/>
      <c r="J1456" s="150"/>
      <c r="K1456" s="150"/>
      <c r="L1456" s="150"/>
      <c r="M1456" s="150"/>
      <c r="N1456" s="150"/>
      <c r="O1456" s="150"/>
      <c r="P1456" s="150"/>
      <c r="Q1456" s="150"/>
      <c r="R1456" s="150"/>
      <c r="S1456" s="150"/>
      <c r="T1456" s="150"/>
      <c r="U1456" s="150"/>
      <c r="V1456" s="150"/>
    </row>
    <row r="1457" spans="1:22" s="23" customFormat="1" ht="28.5" customHeight="1" x14ac:dyDescent="0.2">
      <c r="A1457" s="143">
        <v>1</v>
      </c>
      <c r="B1457" s="143" t="s">
        <v>328</v>
      </c>
      <c r="C1457" s="144">
        <v>1971</v>
      </c>
      <c r="D1457" s="144">
        <v>2010</v>
      </c>
      <c r="E1457" s="143" t="s">
        <v>111</v>
      </c>
      <c r="F1457" s="145">
        <v>5</v>
      </c>
      <c r="G1457" s="145">
        <v>6</v>
      </c>
      <c r="H1457" s="146">
        <v>5092.3999999999996</v>
      </c>
      <c r="I1457" s="146">
        <v>4634.3999999999996</v>
      </c>
      <c r="J1457" s="146">
        <v>4474.32</v>
      </c>
      <c r="K1457" s="145">
        <v>232</v>
      </c>
      <c r="L1457" s="146">
        <f>SUM(M1457:Q1465)</f>
        <v>45599088.109999999</v>
      </c>
      <c r="M1457" s="146">
        <v>0</v>
      </c>
      <c r="N1457" s="146">
        <v>0</v>
      </c>
      <c r="O1457" s="146">
        <v>0</v>
      </c>
      <c r="P1457" s="146">
        <v>45599088.109999999</v>
      </c>
      <c r="Q1457" s="149">
        <v>0</v>
      </c>
      <c r="R1457" s="81" t="s">
        <v>68</v>
      </c>
      <c r="S1457" s="147">
        <v>9</v>
      </c>
      <c r="T1457" s="146">
        <f>L1457/I1457</f>
        <v>9839.264653461074</v>
      </c>
      <c r="U1457" s="146">
        <f>T1457</f>
        <v>9839.264653461074</v>
      </c>
      <c r="V1457" s="148">
        <v>46752</v>
      </c>
    </row>
    <row r="1458" spans="1:22" s="23" customFormat="1" ht="41.25" customHeight="1" x14ac:dyDescent="0.2">
      <c r="A1458" s="143"/>
      <c r="B1458" s="143"/>
      <c r="C1458" s="144"/>
      <c r="D1458" s="144"/>
      <c r="E1458" s="143"/>
      <c r="F1458" s="145"/>
      <c r="G1458" s="145"/>
      <c r="H1458" s="146"/>
      <c r="I1458" s="146"/>
      <c r="J1458" s="146"/>
      <c r="K1458" s="145"/>
      <c r="L1458" s="146"/>
      <c r="M1458" s="146"/>
      <c r="N1458" s="146"/>
      <c r="O1458" s="146"/>
      <c r="P1458" s="146"/>
      <c r="Q1458" s="149"/>
      <c r="R1458" s="81" t="s">
        <v>69</v>
      </c>
      <c r="S1458" s="147"/>
      <c r="T1458" s="146"/>
      <c r="U1458" s="146"/>
      <c r="V1458" s="148"/>
    </row>
    <row r="1459" spans="1:22" s="23" customFormat="1" ht="45" customHeight="1" x14ac:dyDescent="0.2">
      <c r="A1459" s="143"/>
      <c r="B1459" s="143"/>
      <c r="C1459" s="144"/>
      <c r="D1459" s="144"/>
      <c r="E1459" s="143"/>
      <c r="F1459" s="145"/>
      <c r="G1459" s="145"/>
      <c r="H1459" s="146"/>
      <c r="I1459" s="146"/>
      <c r="J1459" s="146"/>
      <c r="K1459" s="145"/>
      <c r="L1459" s="146"/>
      <c r="M1459" s="146"/>
      <c r="N1459" s="146"/>
      <c r="O1459" s="146"/>
      <c r="P1459" s="146"/>
      <c r="Q1459" s="149"/>
      <c r="R1459" s="81" t="s">
        <v>70</v>
      </c>
      <c r="S1459" s="147"/>
      <c r="T1459" s="146"/>
      <c r="U1459" s="146"/>
      <c r="V1459" s="148"/>
    </row>
    <row r="1460" spans="1:22" s="23" customFormat="1" ht="30" customHeight="1" x14ac:dyDescent="0.2">
      <c r="A1460" s="143"/>
      <c r="B1460" s="143"/>
      <c r="C1460" s="144"/>
      <c r="D1460" s="144"/>
      <c r="E1460" s="143"/>
      <c r="F1460" s="145"/>
      <c r="G1460" s="145"/>
      <c r="H1460" s="146"/>
      <c r="I1460" s="146"/>
      <c r="J1460" s="146"/>
      <c r="K1460" s="145"/>
      <c r="L1460" s="146"/>
      <c r="M1460" s="146"/>
      <c r="N1460" s="146"/>
      <c r="O1460" s="146"/>
      <c r="P1460" s="146"/>
      <c r="Q1460" s="149"/>
      <c r="R1460" s="81" t="s">
        <v>102</v>
      </c>
      <c r="S1460" s="147"/>
      <c r="T1460" s="146"/>
      <c r="U1460" s="146"/>
      <c r="V1460" s="148"/>
    </row>
    <row r="1461" spans="1:22" s="23" customFormat="1" ht="43.5" customHeight="1" x14ac:dyDescent="0.2">
      <c r="A1461" s="143"/>
      <c r="B1461" s="143"/>
      <c r="C1461" s="144"/>
      <c r="D1461" s="144"/>
      <c r="E1461" s="143"/>
      <c r="F1461" s="145"/>
      <c r="G1461" s="145"/>
      <c r="H1461" s="146"/>
      <c r="I1461" s="146"/>
      <c r="J1461" s="146"/>
      <c r="K1461" s="145"/>
      <c r="L1461" s="146"/>
      <c r="M1461" s="146"/>
      <c r="N1461" s="146"/>
      <c r="O1461" s="146"/>
      <c r="P1461" s="146"/>
      <c r="Q1461" s="149"/>
      <c r="R1461" s="81" t="s">
        <v>103</v>
      </c>
      <c r="S1461" s="147"/>
      <c r="T1461" s="146"/>
      <c r="U1461" s="146"/>
      <c r="V1461" s="148"/>
    </row>
    <row r="1462" spans="1:22" s="23" customFormat="1" ht="42" customHeight="1" x14ac:dyDescent="0.2">
      <c r="A1462" s="143"/>
      <c r="B1462" s="143"/>
      <c r="C1462" s="144"/>
      <c r="D1462" s="144"/>
      <c r="E1462" s="143"/>
      <c r="F1462" s="145"/>
      <c r="G1462" s="145"/>
      <c r="H1462" s="146"/>
      <c r="I1462" s="146"/>
      <c r="J1462" s="146"/>
      <c r="K1462" s="145"/>
      <c r="L1462" s="146"/>
      <c r="M1462" s="146"/>
      <c r="N1462" s="146"/>
      <c r="O1462" s="146"/>
      <c r="P1462" s="146"/>
      <c r="Q1462" s="149"/>
      <c r="R1462" s="81" t="s">
        <v>104</v>
      </c>
      <c r="S1462" s="147"/>
      <c r="T1462" s="146"/>
      <c r="U1462" s="146"/>
      <c r="V1462" s="148"/>
    </row>
    <row r="1463" spans="1:22" s="23" customFormat="1" ht="18" customHeight="1" x14ac:dyDescent="0.2">
      <c r="A1463" s="143"/>
      <c r="B1463" s="143"/>
      <c r="C1463" s="144"/>
      <c r="D1463" s="144"/>
      <c r="E1463" s="143"/>
      <c r="F1463" s="145"/>
      <c r="G1463" s="145"/>
      <c r="H1463" s="146"/>
      <c r="I1463" s="146"/>
      <c r="J1463" s="146"/>
      <c r="K1463" s="145"/>
      <c r="L1463" s="146"/>
      <c r="M1463" s="146"/>
      <c r="N1463" s="146"/>
      <c r="O1463" s="146"/>
      <c r="P1463" s="146"/>
      <c r="Q1463" s="149"/>
      <c r="R1463" s="81" t="s">
        <v>105</v>
      </c>
      <c r="S1463" s="147"/>
      <c r="T1463" s="146"/>
      <c r="U1463" s="146"/>
      <c r="V1463" s="148"/>
    </row>
    <row r="1464" spans="1:22" s="23" customFormat="1" ht="28.5" customHeight="1" x14ac:dyDescent="0.2">
      <c r="A1464" s="143"/>
      <c r="B1464" s="143"/>
      <c r="C1464" s="144"/>
      <c r="D1464" s="144"/>
      <c r="E1464" s="143"/>
      <c r="F1464" s="145"/>
      <c r="G1464" s="145"/>
      <c r="H1464" s="146"/>
      <c r="I1464" s="146"/>
      <c r="J1464" s="146"/>
      <c r="K1464" s="145"/>
      <c r="L1464" s="146"/>
      <c r="M1464" s="146"/>
      <c r="N1464" s="146"/>
      <c r="O1464" s="146"/>
      <c r="P1464" s="146"/>
      <c r="Q1464" s="149"/>
      <c r="R1464" s="81" t="s">
        <v>106</v>
      </c>
      <c r="S1464" s="147"/>
      <c r="T1464" s="146"/>
      <c r="U1464" s="146"/>
      <c r="V1464" s="148"/>
    </row>
    <row r="1465" spans="1:22" s="23" customFormat="1" ht="28.5" customHeight="1" x14ac:dyDescent="0.2">
      <c r="A1465" s="143"/>
      <c r="B1465" s="143"/>
      <c r="C1465" s="144"/>
      <c r="D1465" s="144"/>
      <c r="E1465" s="143"/>
      <c r="F1465" s="145"/>
      <c r="G1465" s="145"/>
      <c r="H1465" s="146"/>
      <c r="I1465" s="146"/>
      <c r="J1465" s="146"/>
      <c r="K1465" s="145"/>
      <c r="L1465" s="146"/>
      <c r="M1465" s="146"/>
      <c r="N1465" s="146"/>
      <c r="O1465" s="146"/>
      <c r="P1465" s="146"/>
      <c r="Q1465" s="149"/>
      <c r="R1465" s="81" t="s">
        <v>107</v>
      </c>
      <c r="S1465" s="147"/>
      <c r="T1465" s="146"/>
      <c r="U1465" s="146"/>
      <c r="V1465" s="148"/>
    </row>
    <row r="1466" spans="1:22" s="23" customFormat="1" ht="28.5" customHeight="1" x14ac:dyDescent="0.2">
      <c r="A1466" s="143">
        <v>2</v>
      </c>
      <c r="B1466" s="143" t="s">
        <v>329</v>
      </c>
      <c r="C1466" s="144">
        <v>1971</v>
      </c>
      <c r="D1466" s="144"/>
      <c r="E1466" s="143" t="s">
        <v>111</v>
      </c>
      <c r="F1466" s="145">
        <v>5</v>
      </c>
      <c r="G1466" s="145">
        <v>8</v>
      </c>
      <c r="H1466" s="146">
        <v>6524.9</v>
      </c>
      <c r="I1466" s="146">
        <v>6002.9</v>
      </c>
      <c r="J1466" s="146">
        <v>5745.78</v>
      </c>
      <c r="K1466" s="145">
        <v>282</v>
      </c>
      <c r="L1466" s="146">
        <f>SUM(M1466:Q1477)</f>
        <v>33852819.25</v>
      </c>
      <c r="M1466" s="146">
        <v>0</v>
      </c>
      <c r="N1466" s="146">
        <v>0</v>
      </c>
      <c r="O1466" s="146">
        <v>0</v>
      </c>
      <c r="P1466" s="146">
        <v>33852819.25</v>
      </c>
      <c r="Q1466" s="149">
        <v>0</v>
      </c>
      <c r="R1466" s="81" t="s">
        <v>62</v>
      </c>
      <c r="S1466" s="147">
        <v>12</v>
      </c>
      <c r="T1466" s="146">
        <f>L1466/I1466</f>
        <v>5639.4108264338902</v>
      </c>
      <c r="U1466" s="146">
        <f>T1466</f>
        <v>5639.4108264338902</v>
      </c>
      <c r="V1466" s="148">
        <v>46752</v>
      </c>
    </row>
    <row r="1467" spans="1:22" s="23" customFormat="1" ht="45" customHeight="1" x14ac:dyDescent="0.2">
      <c r="A1467" s="143"/>
      <c r="B1467" s="143"/>
      <c r="C1467" s="144"/>
      <c r="D1467" s="144"/>
      <c r="E1467" s="143"/>
      <c r="F1467" s="145"/>
      <c r="G1467" s="145"/>
      <c r="H1467" s="146"/>
      <c r="I1467" s="146"/>
      <c r="J1467" s="146"/>
      <c r="K1467" s="145"/>
      <c r="L1467" s="146"/>
      <c r="M1467" s="146"/>
      <c r="N1467" s="146"/>
      <c r="O1467" s="146"/>
      <c r="P1467" s="146"/>
      <c r="Q1467" s="149"/>
      <c r="R1467" s="81" t="s">
        <v>63</v>
      </c>
      <c r="S1467" s="147"/>
      <c r="T1467" s="146"/>
      <c r="U1467" s="146"/>
      <c r="V1467" s="148"/>
    </row>
    <row r="1468" spans="1:22" s="23" customFormat="1" ht="44.25" customHeight="1" x14ac:dyDescent="0.2">
      <c r="A1468" s="143"/>
      <c r="B1468" s="143"/>
      <c r="C1468" s="144"/>
      <c r="D1468" s="144"/>
      <c r="E1468" s="143"/>
      <c r="F1468" s="145"/>
      <c r="G1468" s="145"/>
      <c r="H1468" s="146"/>
      <c r="I1468" s="146"/>
      <c r="J1468" s="146"/>
      <c r="K1468" s="145"/>
      <c r="L1468" s="146"/>
      <c r="M1468" s="146"/>
      <c r="N1468" s="146"/>
      <c r="O1468" s="146"/>
      <c r="P1468" s="146"/>
      <c r="Q1468" s="149"/>
      <c r="R1468" s="81" t="s">
        <v>64</v>
      </c>
      <c r="S1468" s="147"/>
      <c r="T1468" s="146"/>
      <c r="U1468" s="146"/>
      <c r="V1468" s="148"/>
    </row>
    <row r="1469" spans="1:22" s="23" customFormat="1" ht="31.5" customHeight="1" x14ac:dyDescent="0.2">
      <c r="A1469" s="143"/>
      <c r="B1469" s="143"/>
      <c r="C1469" s="144"/>
      <c r="D1469" s="144"/>
      <c r="E1469" s="143"/>
      <c r="F1469" s="145"/>
      <c r="G1469" s="145"/>
      <c r="H1469" s="146"/>
      <c r="I1469" s="146"/>
      <c r="J1469" s="146"/>
      <c r="K1469" s="145"/>
      <c r="L1469" s="146"/>
      <c r="M1469" s="146"/>
      <c r="N1469" s="146"/>
      <c r="O1469" s="146"/>
      <c r="P1469" s="146"/>
      <c r="Q1469" s="149"/>
      <c r="R1469" s="81" t="s">
        <v>65</v>
      </c>
      <c r="S1469" s="147"/>
      <c r="T1469" s="146"/>
      <c r="U1469" s="146"/>
      <c r="V1469" s="148"/>
    </row>
    <row r="1470" spans="1:22" s="23" customFormat="1" ht="42.75" customHeight="1" x14ac:dyDescent="0.2">
      <c r="A1470" s="143"/>
      <c r="B1470" s="143"/>
      <c r="C1470" s="144"/>
      <c r="D1470" s="144"/>
      <c r="E1470" s="143"/>
      <c r="F1470" s="145"/>
      <c r="G1470" s="145"/>
      <c r="H1470" s="146"/>
      <c r="I1470" s="146"/>
      <c r="J1470" s="146"/>
      <c r="K1470" s="145"/>
      <c r="L1470" s="146"/>
      <c r="M1470" s="146"/>
      <c r="N1470" s="146"/>
      <c r="O1470" s="146"/>
      <c r="P1470" s="146"/>
      <c r="Q1470" s="149"/>
      <c r="R1470" s="81" t="s">
        <v>66</v>
      </c>
      <c r="S1470" s="147"/>
      <c r="T1470" s="146"/>
      <c r="U1470" s="146"/>
      <c r="V1470" s="148"/>
    </row>
    <row r="1471" spans="1:22" s="23" customFormat="1" ht="42.75" customHeight="1" x14ac:dyDescent="0.2">
      <c r="A1471" s="143"/>
      <c r="B1471" s="143"/>
      <c r="C1471" s="144"/>
      <c r="D1471" s="144"/>
      <c r="E1471" s="143"/>
      <c r="F1471" s="145"/>
      <c r="G1471" s="145"/>
      <c r="H1471" s="146"/>
      <c r="I1471" s="146"/>
      <c r="J1471" s="146"/>
      <c r="K1471" s="145"/>
      <c r="L1471" s="146"/>
      <c r="M1471" s="146"/>
      <c r="N1471" s="146"/>
      <c r="O1471" s="146"/>
      <c r="P1471" s="146"/>
      <c r="Q1471" s="149"/>
      <c r="R1471" s="81" t="s">
        <v>67</v>
      </c>
      <c r="S1471" s="147"/>
      <c r="T1471" s="146"/>
      <c r="U1471" s="146"/>
      <c r="V1471" s="148"/>
    </row>
    <row r="1472" spans="1:22" s="23" customFormat="1" ht="30" customHeight="1" x14ac:dyDescent="0.2">
      <c r="A1472" s="143"/>
      <c r="B1472" s="143"/>
      <c r="C1472" s="144"/>
      <c r="D1472" s="144"/>
      <c r="E1472" s="143"/>
      <c r="F1472" s="145"/>
      <c r="G1472" s="145"/>
      <c r="H1472" s="146"/>
      <c r="I1472" s="146"/>
      <c r="J1472" s="146"/>
      <c r="K1472" s="145"/>
      <c r="L1472" s="146"/>
      <c r="M1472" s="146"/>
      <c r="N1472" s="146"/>
      <c r="O1472" s="146"/>
      <c r="P1472" s="146"/>
      <c r="Q1472" s="149"/>
      <c r="R1472" s="81" t="s">
        <v>68</v>
      </c>
      <c r="S1472" s="147"/>
      <c r="T1472" s="146"/>
      <c r="U1472" s="146"/>
      <c r="V1472" s="148"/>
    </row>
    <row r="1473" spans="1:22" s="23" customFormat="1" ht="45" customHeight="1" x14ac:dyDescent="0.2">
      <c r="A1473" s="143"/>
      <c r="B1473" s="143"/>
      <c r="C1473" s="144"/>
      <c r="D1473" s="144"/>
      <c r="E1473" s="143"/>
      <c r="F1473" s="145"/>
      <c r="G1473" s="145"/>
      <c r="H1473" s="146"/>
      <c r="I1473" s="146"/>
      <c r="J1473" s="146"/>
      <c r="K1473" s="145"/>
      <c r="L1473" s="146"/>
      <c r="M1473" s="146"/>
      <c r="N1473" s="146"/>
      <c r="O1473" s="146"/>
      <c r="P1473" s="146"/>
      <c r="Q1473" s="149"/>
      <c r="R1473" s="81" t="s">
        <v>69</v>
      </c>
      <c r="S1473" s="147"/>
      <c r="T1473" s="146"/>
      <c r="U1473" s="146"/>
      <c r="V1473" s="148"/>
    </row>
    <row r="1474" spans="1:22" s="23" customFormat="1" ht="42.75" customHeight="1" x14ac:dyDescent="0.2">
      <c r="A1474" s="143"/>
      <c r="B1474" s="143"/>
      <c r="C1474" s="144"/>
      <c r="D1474" s="144"/>
      <c r="E1474" s="143"/>
      <c r="F1474" s="145"/>
      <c r="G1474" s="145"/>
      <c r="H1474" s="146"/>
      <c r="I1474" s="146"/>
      <c r="J1474" s="146"/>
      <c r="K1474" s="145"/>
      <c r="L1474" s="146"/>
      <c r="M1474" s="146"/>
      <c r="N1474" s="146"/>
      <c r="O1474" s="146"/>
      <c r="P1474" s="146"/>
      <c r="Q1474" s="149"/>
      <c r="R1474" s="81" t="s">
        <v>70</v>
      </c>
      <c r="S1474" s="147"/>
      <c r="T1474" s="146"/>
      <c r="U1474" s="146"/>
      <c r="V1474" s="148"/>
    </row>
    <row r="1475" spans="1:22" s="23" customFormat="1" ht="27.75" customHeight="1" x14ac:dyDescent="0.2">
      <c r="A1475" s="143"/>
      <c r="B1475" s="143"/>
      <c r="C1475" s="144"/>
      <c r="D1475" s="144"/>
      <c r="E1475" s="143"/>
      <c r="F1475" s="145"/>
      <c r="G1475" s="145"/>
      <c r="H1475" s="146"/>
      <c r="I1475" s="146"/>
      <c r="J1475" s="146"/>
      <c r="K1475" s="145"/>
      <c r="L1475" s="146"/>
      <c r="M1475" s="146"/>
      <c r="N1475" s="146"/>
      <c r="O1475" s="146"/>
      <c r="P1475" s="146"/>
      <c r="Q1475" s="149"/>
      <c r="R1475" s="81" t="s">
        <v>71</v>
      </c>
      <c r="S1475" s="147"/>
      <c r="T1475" s="146"/>
      <c r="U1475" s="146"/>
      <c r="V1475" s="148"/>
    </row>
    <row r="1476" spans="1:22" s="23" customFormat="1" ht="44.25" customHeight="1" x14ac:dyDescent="0.2">
      <c r="A1476" s="143"/>
      <c r="B1476" s="143"/>
      <c r="C1476" s="144"/>
      <c r="D1476" s="144"/>
      <c r="E1476" s="143"/>
      <c r="F1476" s="145"/>
      <c r="G1476" s="145"/>
      <c r="H1476" s="146"/>
      <c r="I1476" s="146"/>
      <c r="J1476" s="146"/>
      <c r="K1476" s="145"/>
      <c r="L1476" s="146"/>
      <c r="M1476" s="146"/>
      <c r="N1476" s="146"/>
      <c r="O1476" s="146"/>
      <c r="P1476" s="146"/>
      <c r="Q1476" s="149"/>
      <c r="R1476" s="81" t="s">
        <v>72</v>
      </c>
      <c r="S1476" s="147"/>
      <c r="T1476" s="146"/>
      <c r="U1476" s="146"/>
      <c r="V1476" s="148"/>
    </row>
    <row r="1477" spans="1:22" s="23" customFormat="1" ht="44.25" customHeight="1" x14ac:dyDescent="0.2">
      <c r="A1477" s="143"/>
      <c r="B1477" s="143"/>
      <c r="C1477" s="144"/>
      <c r="D1477" s="144"/>
      <c r="E1477" s="143"/>
      <c r="F1477" s="145"/>
      <c r="G1477" s="145"/>
      <c r="H1477" s="146"/>
      <c r="I1477" s="146"/>
      <c r="J1477" s="146"/>
      <c r="K1477" s="145"/>
      <c r="L1477" s="146"/>
      <c r="M1477" s="146"/>
      <c r="N1477" s="146"/>
      <c r="O1477" s="146"/>
      <c r="P1477" s="146"/>
      <c r="Q1477" s="149"/>
      <c r="R1477" s="81" t="s">
        <v>73</v>
      </c>
      <c r="S1477" s="147"/>
      <c r="T1477" s="146"/>
      <c r="U1477" s="146"/>
      <c r="V1477" s="148"/>
    </row>
    <row r="1478" spans="1:22" s="23" customFormat="1" ht="27" customHeight="1" x14ac:dyDescent="0.2">
      <c r="A1478" s="143">
        <v>3</v>
      </c>
      <c r="B1478" s="143" t="s">
        <v>131</v>
      </c>
      <c r="C1478" s="144">
        <v>1986</v>
      </c>
      <c r="D1478" s="144"/>
      <c r="E1478" s="143" t="s">
        <v>97</v>
      </c>
      <c r="F1478" s="145">
        <v>5</v>
      </c>
      <c r="G1478" s="145">
        <v>10</v>
      </c>
      <c r="H1478" s="146">
        <v>6340.3</v>
      </c>
      <c r="I1478" s="146">
        <v>5502.4</v>
      </c>
      <c r="J1478" s="146">
        <v>5207.25</v>
      </c>
      <c r="K1478" s="145">
        <v>321</v>
      </c>
      <c r="L1478" s="146">
        <f>SUM(M1478:Q1489)</f>
        <v>31029950.600000001</v>
      </c>
      <c r="M1478" s="146">
        <v>0</v>
      </c>
      <c r="N1478" s="146">
        <v>0</v>
      </c>
      <c r="O1478" s="146">
        <v>0</v>
      </c>
      <c r="P1478" s="146">
        <v>31029950.600000001</v>
      </c>
      <c r="Q1478" s="149">
        <v>0</v>
      </c>
      <c r="R1478" s="81" t="s">
        <v>62</v>
      </c>
      <c r="S1478" s="147">
        <v>12</v>
      </c>
      <c r="T1478" s="146">
        <f>L1478/I1478</f>
        <v>5639.3483934283231</v>
      </c>
      <c r="U1478" s="146">
        <f>T1478</f>
        <v>5639.3483934283231</v>
      </c>
      <c r="V1478" s="148">
        <v>46752</v>
      </c>
    </row>
    <row r="1479" spans="1:22" s="23" customFormat="1" ht="42" customHeight="1" x14ac:dyDescent="0.2">
      <c r="A1479" s="143"/>
      <c r="B1479" s="143"/>
      <c r="C1479" s="144"/>
      <c r="D1479" s="144"/>
      <c r="E1479" s="143"/>
      <c r="F1479" s="145"/>
      <c r="G1479" s="145"/>
      <c r="H1479" s="146"/>
      <c r="I1479" s="146"/>
      <c r="J1479" s="146"/>
      <c r="K1479" s="145"/>
      <c r="L1479" s="146"/>
      <c r="M1479" s="146"/>
      <c r="N1479" s="146"/>
      <c r="O1479" s="146"/>
      <c r="P1479" s="146"/>
      <c r="Q1479" s="149"/>
      <c r="R1479" s="81" t="s">
        <v>63</v>
      </c>
      <c r="S1479" s="147"/>
      <c r="T1479" s="146"/>
      <c r="U1479" s="146"/>
      <c r="V1479" s="148"/>
    </row>
    <row r="1480" spans="1:22" s="23" customFormat="1" ht="41.25" customHeight="1" x14ac:dyDescent="0.2">
      <c r="A1480" s="143"/>
      <c r="B1480" s="143"/>
      <c r="C1480" s="144"/>
      <c r="D1480" s="144"/>
      <c r="E1480" s="143"/>
      <c r="F1480" s="145"/>
      <c r="G1480" s="145"/>
      <c r="H1480" s="146"/>
      <c r="I1480" s="146"/>
      <c r="J1480" s="146"/>
      <c r="K1480" s="145"/>
      <c r="L1480" s="146"/>
      <c r="M1480" s="146"/>
      <c r="N1480" s="146"/>
      <c r="O1480" s="146"/>
      <c r="P1480" s="146"/>
      <c r="Q1480" s="149"/>
      <c r="R1480" s="81" t="s">
        <v>64</v>
      </c>
      <c r="S1480" s="147"/>
      <c r="T1480" s="146"/>
      <c r="U1480" s="146"/>
      <c r="V1480" s="148"/>
    </row>
    <row r="1481" spans="1:22" s="23" customFormat="1" ht="30" customHeight="1" x14ac:dyDescent="0.2">
      <c r="A1481" s="143"/>
      <c r="B1481" s="143"/>
      <c r="C1481" s="144"/>
      <c r="D1481" s="144"/>
      <c r="E1481" s="143"/>
      <c r="F1481" s="145"/>
      <c r="G1481" s="145"/>
      <c r="H1481" s="146"/>
      <c r="I1481" s="146"/>
      <c r="J1481" s="146"/>
      <c r="K1481" s="145"/>
      <c r="L1481" s="146"/>
      <c r="M1481" s="146"/>
      <c r="N1481" s="146"/>
      <c r="O1481" s="146"/>
      <c r="P1481" s="146"/>
      <c r="Q1481" s="149"/>
      <c r="R1481" s="81" t="s">
        <v>65</v>
      </c>
      <c r="S1481" s="147"/>
      <c r="T1481" s="146"/>
      <c r="U1481" s="146"/>
      <c r="V1481" s="148"/>
    </row>
    <row r="1482" spans="1:22" s="23" customFormat="1" ht="45" customHeight="1" x14ac:dyDescent="0.2">
      <c r="A1482" s="143"/>
      <c r="B1482" s="143"/>
      <c r="C1482" s="144"/>
      <c r="D1482" s="144"/>
      <c r="E1482" s="143"/>
      <c r="F1482" s="145"/>
      <c r="G1482" s="145"/>
      <c r="H1482" s="146"/>
      <c r="I1482" s="146"/>
      <c r="J1482" s="146"/>
      <c r="K1482" s="145"/>
      <c r="L1482" s="146"/>
      <c r="M1482" s="146"/>
      <c r="N1482" s="146"/>
      <c r="O1482" s="146"/>
      <c r="P1482" s="146"/>
      <c r="Q1482" s="149"/>
      <c r="R1482" s="81" t="s">
        <v>66</v>
      </c>
      <c r="S1482" s="147"/>
      <c r="T1482" s="146"/>
      <c r="U1482" s="146"/>
      <c r="V1482" s="148"/>
    </row>
    <row r="1483" spans="1:22" s="23" customFormat="1" ht="43.5" customHeight="1" x14ac:dyDescent="0.2">
      <c r="A1483" s="143"/>
      <c r="B1483" s="143"/>
      <c r="C1483" s="144"/>
      <c r="D1483" s="144"/>
      <c r="E1483" s="143"/>
      <c r="F1483" s="145"/>
      <c r="G1483" s="145"/>
      <c r="H1483" s="146"/>
      <c r="I1483" s="146"/>
      <c r="J1483" s="146"/>
      <c r="K1483" s="145"/>
      <c r="L1483" s="146"/>
      <c r="M1483" s="146"/>
      <c r="N1483" s="146"/>
      <c r="O1483" s="146"/>
      <c r="P1483" s="146"/>
      <c r="Q1483" s="149"/>
      <c r="R1483" s="81" t="s">
        <v>67</v>
      </c>
      <c r="S1483" s="147"/>
      <c r="T1483" s="146"/>
      <c r="U1483" s="146"/>
      <c r="V1483" s="148"/>
    </row>
    <row r="1484" spans="1:22" s="23" customFormat="1" ht="27" customHeight="1" x14ac:dyDescent="0.2">
      <c r="A1484" s="143"/>
      <c r="B1484" s="143"/>
      <c r="C1484" s="144"/>
      <c r="D1484" s="144"/>
      <c r="E1484" s="143"/>
      <c r="F1484" s="145"/>
      <c r="G1484" s="145"/>
      <c r="H1484" s="146"/>
      <c r="I1484" s="146"/>
      <c r="J1484" s="146"/>
      <c r="K1484" s="145"/>
      <c r="L1484" s="146"/>
      <c r="M1484" s="146"/>
      <c r="N1484" s="146"/>
      <c r="O1484" s="146"/>
      <c r="P1484" s="146"/>
      <c r="Q1484" s="149"/>
      <c r="R1484" s="81" t="s">
        <v>68</v>
      </c>
      <c r="S1484" s="147"/>
      <c r="T1484" s="146"/>
      <c r="U1484" s="146"/>
      <c r="V1484" s="148"/>
    </row>
    <row r="1485" spans="1:22" s="23" customFormat="1" ht="43.5" customHeight="1" x14ac:dyDescent="0.2">
      <c r="A1485" s="143"/>
      <c r="B1485" s="143"/>
      <c r="C1485" s="144"/>
      <c r="D1485" s="144"/>
      <c r="E1485" s="143"/>
      <c r="F1485" s="145"/>
      <c r="G1485" s="145"/>
      <c r="H1485" s="146"/>
      <c r="I1485" s="146"/>
      <c r="J1485" s="146"/>
      <c r="K1485" s="145"/>
      <c r="L1485" s="146"/>
      <c r="M1485" s="146"/>
      <c r="N1485" s="146"/>
      <c r="O1485" s="146"/>
      <c r="P1485" s="146"/>
      <c r="Q1485" s="149"/>
      <c r="R1485" s="81" t="s">
        <v>69</v>
      </c>
      <c r="S1485" s="147"/>
      <c r="T1485" s="146"/>
      <c r="U1485" s="146"/>
      <c r="V1485" s="148"/>
    </row>
    <row r="1486" spans="1:22" s="23" customFormat="1" ht="47.25" customHeight="1" x14ac:dyDescent="0.2">
      <c r="A1486" s="143"/>
      <c r="B1486" s="143"/>
      <c r="C1486" s="144"/>
      <c r="D1486" s="144"/>
      <c r="E1486" s="143"/>
      <c r="F1486" s="145"/>
      <c r="G1486" s="145"/>
      <c r="H1486" s="146"/>
      <c r="I1486" s="146"/>
      <c r="J1486" s="146"/>
      <c r="K1486" s="145"/>
      <c r="L1486" s="146"/>
      <c r="M1486" s="146"/>
      <c r="N1486" s="146"/>
      <c r="O1486" s="146"/>
      <c r="P1486" s="146"/>
      <c r="Q1486" s="149"/>
      <c r="R1486" s="81" t="s">
        <v>70</v>
      </c>
      <c r="S1486" s="147"/>
      <c r="T1486" s="146"/>
      <c r="U1486" s="146"/>
      <c r="V1486" s="148"/>
    </row>
    <row r="1487" spans="1:22" s="23" customFormat="1" ht="30" customHeight="1" x14ac:dyDescent="0.2">
      <c r="A1487" s="143"/>
      <c r="B1487" s="143"/>
      <c r="C1487" s="144"/>
      <c r="D1487" s="144"/>
      <c r="E1487" s="143"/>
      <c r="F1487" s="145"/>
      <c r="G1487" s="145"/>
      <c r="H1487" s="146"/>
      <c r="I1487" s="146"/>
      <c r="J1487" s="146"/>
      <c r="K1487" s="145"/>
      <c r="L1487" s="146"/>
      <c r="M1487" s="146"/>
      <c r="N1487" s="146"/>
      <c r="O1487" s="146"/>
      <c r="P1487" s="146"/>
      <c r="Q1487" s="149"/>
      <c r="R1487" s="81" t="s">
        <v>71</v>
      </c>
      <c r="S1487" s="147"/>
      <c r="T1487" s="146"/>
      <c r="U1487" s="146"/>
      <c r="V1487" s="148"/>
    </row>
    <row r="1488" spans="1:22" s="23" customFormat="1" ht="43.5" customHeight="1" x14ac:dyDescent="0.2">
      <c r="A1488" s="143"/>
      <c r="B1488" s="143"/>
      <c r="C1488" s="144"/>
      <c r="D1488" s="144"/>
      <c r="E1488" s="143"/>
      <c r="F1488" s="145"/>
      <c r="G1488" s="145"/>
      <c r="H1488" s="146"/>
      <c r="I1488" s="146"/>
      <c r="J1488" s="146"/>
      <c r="K1488" s="145"/>
      <c r="L1488" s="146"/>
      <c r="M1488" s="146"/>
      <c r="N1488" s="146"/>
      <c r="O1488" s="146"/>
      <c r="P1488" s="146"/>
      <c r="Q1488" s="149"/>
      <c r="R1488" s="81" t="s">
        <v>72</v>
      </c>
      <c r="S1488" s="147"/>
      <c r="T1488" s="146"/>
      <c r="U1488" s="146"/>
      <c r="V1488" s="148"/>
    </row>
    <row r="1489" spans="1:22" s="23" customFormat="1" ht="43.5" customHeight="1" x14ac:dyDescent="0.2">
      <c r="A1489" s="143"/>
      <c r="B1489" s="143"/>
      <c r="C1489" s="144"/>
      <c r="D1489" s="144"/>
      <c r="E1489" s="143"/>
      <c r="F1489" s="145"/>
      <c r="G1489" s="145"/>
      <c r="H1489" s="146"/>
      <c r="I1489" s="146"/>
      <c r="J1489" s="146"/>
      <c r="K1489" s="145"/>
      <c r="L1489" s="146"/>
      <c r="M1489" s="146"/>
      <c r="N1489" s="146"/>
      <c r="O1489" s="146"/>
      <c r="P1489" s="146"/>
      <c r="Q1489" s="149"/>
      <c r="R1489" s="81" t="s">
        <v>73</v>
      </c>
      <c r="S1489" s="147"/>
      <c r="T1489" s="146"/>
      <c r="U1489" s="146"/>
      <c r="V1489" s="148"/>
    </row>
    <row r="1490" spans="1:22" s="23" customFormat="1" ht="26.25" customHeight="1" x14ac:dyDescent="0.2">
      <c r="A1490" s="143">
        <v>4</v>
      </c>
      <c r="B1490" s="143" t="s">
        <v>330</v>
      </c>
      <c r="C1490" s="144">
        <v>1955</v>
      </c>
      <c r="D1490" s="144">
        <v>2011</v>
      </c>
      <c r="E1490" s="143" t="s">
        <v>84</v>
      </c>
      <c r="F1490" s="145">
        <v>2</v>
      </c>
      <c r="G1490" s="145">
        <v>1</v>
      </c>
      <c r="H1490" s="146">
        <v>584.20000000000005</v>
      </c>
      <c r="I1490" s="146">
        <v>537.20000000000005</v>
      </c>
      <c r="J1490" s="146">
        <v>404.3</v>
      </c>
      <c r="K1490" s="145">
        <v>21</v>
      </c>
      <c r="L1490" s="146">
        <f>SUM(M1490:Q1492)</f>
        <v>8199566.5199999996</v>
      </c>
      <c r="M1490" s="146">
        <v>0</v>
      </c>
      <c r="N1490" s="146">
        <v>0</v>
      </c>
      <c r="O1490" s="146">
        <v>0</v>
      </c>
      <c r="P1490" s="146">
        <v>8199566.5199999996</v>
      </c>
      <c r="Q1490" s="149">
        <v>0</v>
      </c>
      <c r="R1490" s="81" t="s">
        <v>85</v>
      </c>
      <c r="S1490" s="147">
        <v>3</v>
      </c>
      <c r="T1490" s="146">
        <f>L1490/I1490</f>
        <v>15263.526656738642</v>
      </c>
      <c r="U1490" s="146">
        <f>T1490</f>
        <v>15263.526656738642</v>
      </c>
      <c r="V1490" s="148">
        <v>46752</v>
      </c>
    </row>
    <row r="1491" spans="1:22" s="23" customFormat="1" ht="30" customHeight="1" x14ac:dyDescent="0.2">
      <c r="A1491" s="143"/>
      <c r="B1491" s="143"/>
      <c r="C1491" s="144"/>
      <c r="D1491" s="144"/>
      <c r="E1491" s="143"/>
      <c r="F1491" s="145"/>
      <c r="G1491" s="145"/>
      <c r="H1491" s="146"/>
      <c r="I1491" s="146"/>
      <c r="J1491" s="146"/>
      <c r="K1491" s="145"/>
      <c r="L1491" s="146"/>
      <c r="M1491" s="146"/>
      <c r="N1491" s="146"/>
      <c r="O1491" s="146"/>
      <c r="P1491" s="146"/>
      <c r="Q1491" s="149"/>
      <c r="R1491" s="81" t="s">
        <v>86</v>
      </c>
      <c r="S1491" s="147"/>
      <c r="T1491" s="146"/>
      <c r="U1491" s="146"/>
      <c r="V1491" s="148"/>
    </row>
    <row r="1492" spans="1:22" s="23" customFormat="1" ht="50.25" customHeight="1" x14ac:dyDescent="0.2">
      <c r="A1492" s="143"/>
      <c r="B1492" s="143"/>
      <c r="C1492" s="144"/>
      <c r="D1492" s="144"/>
      <c r="E1492" s="143"/>
      <c r="F1492" s="145"/>
      <c r="G1492" s="145"/>
      <c r="H1492" s="146"/>
      <c r="I1492" s="146"/>
      <c r="J1492" s="146"/>
      <c r="K1492" s="145"/>
      <c r="L1492" s="146"/>
      <c r="M1492" s="146"/>
      <c r="N1492" s="146"/>
      <c r="O1492" s="146"/>
      <c r="P1492" s="146"/>
      <c r="Q1492" s="149"/>
      <c r="R1492" s="81" t="s">
        <v>87</v>
      </c>
      <c r="S1492" s="147"/>
      <c r="T1492" s="146"/>
      <c r="U1492" s="146"/>
      <c r="V1492" s="148"/>
    </row>
    <row r="1493" spans="1:22" s="23" customFormat="1" ht="32.25" customHeight="1" x14ac:dyDescent="0.2">
      <c r="A1493" s="143">
        <v>5</v>
      </c>
      <c r="B1493" s="143" t="s">
        <v>142</v>
      </c>
      <c r="C1493" s="144">
        <v>1990</v>
      </c>
      <c r="D1493" s="144"/>
      <c r="E1493" s="143" t="s">
        <v>111</v>
      </c>
      <c r="F1493" s="145">
        <v>5</v>
      </c>
      <c r="G1493" s="145">
        <v>6</v>
      </c>
      <c r="H1493" s="146">
        <v>5463.2</v>
      </c>
      <c r="I1493" s="146">
        <v>4781</v>
      </c>
      <c r="J1493" s="146">
        <v>4519.1499999999996</v>
      </c>
      <c r="K1493" s="145">
        <v>228</v>
      </c>
      <c r="L1493" s="146">
        <f>SUM(M1493:Q1504)</f>
        <v>26960243.559999999</v>
      </c>
      <c r="M1493" s="146">
        <v>0</v>
      </c>
      <c r="N1493" s="146">
        <v>0</v>
      </c>
      <c r="O1493" s="146">
        <v>0</v>
      </c>
      <c r="P1493" s="146">
        <v>26960243.559999999</v>
      </c>
      <c r="Q1493" s="149">
        <v>0</v>
      </c>
      <c r="R1493" s="81" t="s">
        <v>62</v>
      </c>
      <c r="S1493" s="147">
        <v>12</v>
      </c>
      <c r="T1493" s="146">
        <f>L1493/I1493</f>
        <v>5639.0386028027606</v>
      </c>
      <c r="U1493" s="146">
        <f>T1493</f>
        <v>5639.0386028027606</v>
      </c>
      <c r="V1493" s="148">
        <v>46752</v>
      </c>
    </row>
    <row r="1494" spans="1:22" s="23" customFormat="1" ht="43.5" customHeight="1" x14ac:dyDescent="0.2">
      <c r="A1494" s="143"/>
      <c r="B1494" s="143"/>
      <c r="C1494" s="144"/>
      <c r="D1494" s="144"/>
      <c r="E1494" s="143"/>
      <c r="F1494" s="145"/>
      <c r="G1494" s="145"/>
      <c r="H1494" s="146"/>
      <c r="I1494" s="146"/>
      <c r="J1494" s="146"/>
      <c r="K1494" s="145"/>
      <c r="L1494" s="146"/>
      <c r="M1494" s="146"/>
      <c r="N1494" s="146"/>
      <c r="O1494" s="146"/>
      <c r="P1494" s="146"/>
      <c r="Q1494" s="149"/>
      <c r="R1494" s="81" t="s">
        <v>63</v>
      </c>
      <c r="S1494" s="147"/>
      <c r="T1494" s="146"/>
      <c r="U1494" s="146"/>
      <c r="V1494" s="148"/>
    </row>
    <row r="1495" spans="1:22" s="23" customFormat="1" ht="49.5" customHeight="1" x14ac:dyDescent="0.2">
      <c r="A1495" s="143"/>
      <c r="B1495" s="143"/>
      <c r="C1495" s="144"/>
      <c r="D1495" s="144"/>
      <c r="E1495" s="143"/>
      <c r="F1495" s="145"/>
      <c r="G1495" s="145"/>
      <c r="H1495" s="146"/>
      <c r="I1495" s="146"/>
      <c r="J1495" s="146"/>
      <c r="K1495" s="145"/>
      <c r="L1495" s="146"/>
      <c r="M1495" s="146"/>
      <c r="N1495" s="146"/>
      <c r="O1495" s="146"/>
      <c r="P1495" s="146"/>
      <c r="Q1495" s="149"/>
      <c r="R1495" s="81" t="s">
        <v>64</v>
      </c>
      <c r="S1495" s="147"/>
      <c r="T1495" s="146"/>
      <c r="U1495" s="146"/>
      <c r="V1495" s="148"/>
    </row>
    <row r="1496" spans="1:22" s="23" customFormat="1" ht="32.25" customHeight="1" x14ac:dyDescent="0.2">
      <c r="A1496" s="143"/>
      <c r="B1496" s="143"/>
      <c r="C1496" s="144"/>
      <c r="D1496" s="144"/>
      <c r="E1496" s="143"/>
      <c r="F1496" s="145"/>
      <c r="G1496" s="145"/>
      <c r="H1496" s="146"/>
      <c r="I1496" s="146"/>
      <c r="J1496" s="146"/>
      <c r="K1496" s="145"/>
      <c r="L1496" s="146"/>
      <c r="M1496" s="146"/>
      <c r="N1496" s="146"/>
      <c r="O1496" s="146"/>
      <c r="P1496" s="146"/>
      <c r="Q1496" s="149"/>
      <c r="R1496" s="81" t="s">
        <v>65</v>
      </c>
      <c r="S1496" s="147"/>
      <c r="T1496" s="146"/>
      <c r="U1496" s="146"/>
      <c r="V1496" s="148"/>
    </row>
    <row r="1497" spans="1:22" s="23" customFormat="1" ht="42" customHeight="1" x14ac:dyDescent="0.2">
      <c r="A1497" s="143"/>
      <c r="B1497" s="143"/>
      <c r="C1497" s="144"/>
      <c r="D1497" s="144"/>
      <c r="E1497" s="143"/>
      <c r="F1497" s="145"/>
      <c r="G1497" s="145"/>
      <c r="H1497" s="146"/>
      <c r="I1497" s="146"/>
      <c r="J1497" s="146"/>
      <c r="K1497" s="145"/>
      <c r="L1497" s="146"/>
      <c r="M1497" s="146"/>
      <c r="N1497" s="146"/>
      <c r="O1497" s="146"/>
      <c r="P1497" s="146"/>
      <c r="Q1497" s="149"/>
      <c r="R1497" s="81" t="s">
        <v>66</v>
      </c>
      <c r="S1497" s="147"/>
      <c r="T1497" s="146"/>
      <c r="U1497" s="146"/>
      <c r="V1497" s="148"/>
    </row>
    <row r="1498" spans="1:22" s="23" customFormat="1" ht="49.5" customHeight="1" x14ac:dyDescent="0.2">
      <c r="A1498" s="143"/>
      <c r="B1498" s="143"/>
      <c r="C1498" s="144"/>
      <c r="D1498" s="144"/>
      <c r="E1498" s="143"/>
      <c r="F1498" s="145"/>
      <c r="G1498" s="145"/>
      <c r="H1498" s="146"/>
      <c r="I1498" s="146"/>
      <c r="J1498" s="146"/>
      <c r="K1498" s="145"/>
      <c r="L1498" s="146"/>
      <c r="M1498" s="146"/>
      <c r="N1498" s="146"/>
      <c r="O1498" s="146"/>
      <c r="P1498" s="146"/>
      <c r="Q1498" s="149"/>
      <c r="R1498" s="81" t="s">
        <v>67</v>
      </c>
      <c r="S1498" s="147"/>
      <c r="T1498" s="146"/>
      <c r="U1498" s="146"/>
      <c r="V1498" s="148"/>
    </row>
    <row r="1499" spans="1:22" s="23" customFormat="1" ht="30.75" customHeight="1" x14ac:dyDescent="0.2">
      <c r="A1499" s="143"/>
      <c r="B1499" s="143"/>
      <c r="C1499" s="144"/>
      <c r="D1499" s="144"/>
      <c r="E1499" s="143"/>
      <c r="F1499" s="145"/>
      <c r="G1499" s="145"/>
      <c r="H1499" s="146"/>
      <c r="I1499" s="146"/>
      <c r="J1499" s="146"/>
      <c r="K1499" s="145"/>
      <c r="L1499" s="146"/>
      <c r="M1499" s="146"/>
      <c r="N1499" s="146"/>
      <c r="O1499" s="146"/>
      <c r="P1499" s="146"/>
      <c r="Q1499" s="149"/>
      <c r="R1499" s="81" t="s">
        <v>68</v>
      </c>
      <c r="S1499" s="147"/>
      <c r="T1499" s="146"/>
      <c r="U1499" s="146"/>
      <c r="V1499" s="148"/>
    </row>
    <row r="1500" spans="1:22" s="23" customFormat="1" ht="49.5" customHeight="1" x14ac:dyDescent="0.2">
      <c r="A1500" s="143"/>
      <c r="B1500" s="143"/>
      <c r="C1500" s="144"/>
      <c r="D1500" s="144"/>
      <c r="E1500" s="143"/>
      <c r="F1500" s="145"/>
      <c r="G1500" s="145"/>
      <c r="H1500" s="146"/>
      <c r="I1500" s="146"/>
      <c r="J1500" s="146"/>
      <c r="K1500" s="145"/>
      <c r="L1500" s="146"/>
      <c r="M1500" s="146"/>
      <c r="N1500" s="146"/>
      <c r="O1500" s="146"/>
      <c r="P1500" s="146"/>
      <c r="Q1500" s="149"/>
      <c r="R1500" s="81" t="s">
        <v>69</v>
      </c>
      <c r="S1500" s="147"/>
      <c r="T1500" s="146"/>
      <c r="U1500" s="146"/>
      <c r="V1500" s="148"/>
    </row>
    <row r="1501" spans="1:22" s="23" customFormat="1" ht="49.5" customHeight="1" x14ac:dyDescent="0.2">
      <c r="A1501" s="143"/>
      <c r="B1501" s="143"/>
      <c r="C1501" s="144"/>
      <c r="D1501" s="144"/>
      <c r="E1501" s="143"/>
      <c r="F1501" s="145"/>
      <c r="G1501" s="145"/>
      <c r="H1501" s="146"/>
      <c r="I1501" s="146"/>
      <c r="J1501" s="146"/>
      <c r="K1501" s="145"/>
      <c r="L1501" s="146"/>
      <c r="M1501" s="146"/>
      <c r="N1501" s="146"/>
      <c r="O1501" s="146"/>
      <c r="P1501" s="146"/>
      <c r="Q1501" s="149"/>
      <c r="R1501" s="81" t="s">
        <v>70</v>
      </c>
      <c r="S1501" s="147"/>
      <c r="T1501" s="146"/>
      <c r="U1501" s="146"/>
      <c r="V1501" s="148"/>
    </row>
    <row r="1502" spans="1:22" s="23" customFormat="1" ht="30.75" customHeight="1" x14ac:dyDescent="0.2">
      <c r="A1502" s="143"/>
      <c r="B1502" s="143"/>
      <c r="C1502" s="144"/>
      <c r="D1502" s="144"/>
      <c r="E1502" s="143"/>
      <c r="F1502" s="145"/>
      <c r="G1502" s="145"/>
      <c r="H1502" s="146"/>
      <c r="I1502" s="146"/>
      <c r="J1502" s="146"/>
      <c r="K1502" s="145"/>
      <c r="L1502" s="146"/>
      <c r="M1502" s="146"/>
      <c r="N1502" s="146"/>
      <c r="O1502" s="146"/>
      <c r="P1502" s="146"/>
      <c r="Q1502" s="149"/>
      <c r="R1502" s="81" t="s">
        <v>71</v>
      </c>
      <c r="S1502" s="147"/>
      <c r="T1502" s="146"/>
      <c r="U1502" s="146"/>
      <c r="V1502" s="148"/>
    </row>
    <row r="1503" spans="1:22" s="23" customFormat="1" ht="49.5" customHeight="1" x14ac:dyDescent="0.2">
      <c r="A1503" s="143"/>
      <c r="B1503" s="143"/>
      <c r="C1503" s="144"/>
      <c r="D1503" s="144"/>
      <c r="E1503" s="143"/>
      <c r="F1503" s="145"/>
      <c r="G1503" s="145"/>
      <c r="H1503" s="146"/>
      <c r="I1503" s="146"/>
      <c r="J1503" s="146"/>
      <c r="K1503" s="145"/>
      <c r="L1503" s="146"/>
      <c r="M1503" s="146"/>
      <c r="N1503" s="146"/>
      <c r="O1503" s="146"/>
      <c r="P1503" s="146"/>
      <c r="Q1503" s="149"/>
      <c r="R1503" s="81" t="s">
        <v>72</v>
      </c>
      <c r="S1503" s="147"/>
      <c r="T1503" s="146"/>
      <c r="U1503" s="146"/>
      <c r="V1503" s="148"/>
    </row>
    <row r="1504" spans="1:22" s="23" customFormat="1" ht="48" customHeight="1" x14ac:dyDescent="0.2">
      <c r="A1504" s="143"/>
      <c r="B1504" s="143"/>
      <c r="C1504" s="144"/>
      <c r="D1504" s="144"/>
      <c r="E1504" s="143"/>
      <c r="F1504" s="145"/>
      <c r="G1504" s="145"/>
      <c r="H1504" s="146"/>
      <c r="I1504" s="146"/>
      <c r="J1504" s="146"/>
      <c r="K1504" s="145"/>
      <c r="L1504" s="146"/>
      <c r="M1504" s="146"/>
      <c r="N1504" s="146"/>
      <c r="O1504" s="146"/>
      <c r="P1504" s="146"/>
      <c r="Q1504" s="149"/>
      <c r="R1504" s="81" t="s">
        <v>73</v>
      </c>
      <c r="S1504" s="147"/>
      <c r="T1504" s="146"/>
      <c r="U1504" s="146"/>
      <c r="V1504" s="148"/>
    </row>
    <row r="1505" spans="1:23" s="22" customFormat="1" ht="36.75" customHeight="1" x14ac:dyDescent="0.2">
      <c r="A1505" s="152" t="s">
        <v>331</v>
      </c>
      <c r="B1505" s="152"/>
      <c r="C1505" s="93" t="s">
        <v>80</v>
      </c>
      <c r="D1505" s="83" t="s">
        <v>80</v>
      </c>
      <c r="E1505" s="83" t="s">
        <v>80</v>
      </c>
      <c r="F1505" s="83" t="s">
        <v>80</v>
      </c>
      <c r="G1505" s="83" t="s">
        <v>80</v>
      </c>
      <c r="H1505" s="83">
        <f t="shared" ref="H1505:Q1505" si="169">SUM(H1457:H1504)</f>
        <v>24005</v>
      </c>
      <c r="I1505" s="83">
        <f t="shared" si="169"/>
        <v>21457.899999999998</v>
      </c>
      <c r="J1505" s="83">
        <f t="shared" si="169"/>
        <v>20350.799999999996</v>
      </c>
      <c r="K1505" s="84">
        <f t="shared" si="169"/>
        <v>1084</v>
      </c>
      <c r="L1505" s="83">
        <f t="shared" si="169"/>
        <v>145641668.03999999</v>
      </c>
      <c r="M1505" s="83">
        <f t="shared" si="169"/>
        <v>0</v>
      </c>
      <c r="N1505" s="83">
        <f t="shared" si="169"/>
        <v>0</v>
      </c>
      <c r="O1505" s="83">
        <f t="shared" si="169"/>
        <v>0</v>
      </c>
      <c r="P1505" s="83">
        <f t="shared" si="169"/>
        <v>145641668.03999999</v>
      </c>
      <c r="Q1505" s="92">
        <f t="shared" si="169"/>
        <v>0</v>
      </c>
      <c r="R1505" s="93" t="s">
        <v>80</v>
      </c>
      <c r="S1505" s="93">
        <f>SUM(S1457:S1504)</f>
        <v>48</v>
      </c>
      <c r="T1505" s="83" t="s">
        <v>80</v>
      </c>
      <c r="U1505" s="83" t="s">
        <v>80</v>
      </c>
      <c r="V1505" s="83" t="s">
        <v>80</v>
      </c>
    </row>
    <row r="1506" spans="1:23" s="22" customFormat="1" ht="32.25" customHeight="1" x14ac:dyDescent="0.2">
      <c r="A1506" s="150" t="s">
        <v>144</v>
      </c>
      <c r="B1506" s="150"/>
      <c r="C1506" s="150"/>
      <c r="D1506" s="150"/>
      <c r="E1506" s="150"/>
      <c r="F1506" s="150"/>
      <c r="G1506" s="150"/>
      <c r="H1506" s="150"/>
      <c r="I1506" s="150"/>
      <c r="J1506" s="150"/>
      <c r="K1506" s="150"/>
      <c r="L1506" s="150"/>
      <c r="M1506" s="150"/>
      <c r="N1506" s="150"/>
      <c r="O1506" s="150"/>
      <c r="P1506" s="150"/>
      <c r="Q1506" s="150"/>
      <c r="R1506" s="150"/>
      <c r="S1506" s="150"/>
      <c r="T1506" s="150"/>
      <c r="U1506" s="150"/>
      <c r="V1506" s="150"/>
    </row>
    <row r="1507" spans="1:23" s="23" customFormat="1" ht="27.75" customHeight="1" x14ac:dyDescent="0.2">
      <c r="A1507" s="143">
        <v>1</v>
      </c>
      <c r="B1507" s="143" t="s">
        <v>332</v>
      </c>
      <c r="C1507" s="144">
        <v>1953</v>
      </c>
      <c r="D1507" s="144"/>
      <c r="E1507" s="143" t="s">
        <v>84</v>
      </c>
      <c r="F1507" s="145">
        <v>2</v>
      </c>
      <c r="G1507" s="145">
        <v>2</v>
      </c>
      <c r="H1507" s="146">
        <v>633.70000000000005</v>
      </c>
      <c r="I1507" s="146">
        <v>573.13</v>
      </c>
      <c r="J1507" s="146">
        <v>521.63</v>
      </c>
      <c r="K1507" s="145">
        <v>38</v>
      </c>
      <c r="L1507" s="146">
        <f>SUM(M1507:Q1509)</f>
        <v>8760490.7799999993</v>
      </c>
      <c r="M1507" s="146">
        <v>0</v>
      </c>
      <c r="N1507" s="146">
        <v>0</v>
      </c>
      <c r="O1507" s="146">
        <v>0</v>
      </c>
      <c r="P1507" s="146">
        <v>8760490.7799999993</v>
      </c>
      <c r="Q1507" s="149">
        <v>0</v>
      </c>
      <c r="R1507" s="81" t="s">
        <v>85</v>
      </c>
      <c r="S1507" s="147">
        <v>3</v>
      </c>
      <c r="T1507" s="146">
        <f>L1507/I1507</f>
        <v>15285.346745066563</v>
      </c>
      <c r="U1507" s="146">
        <f>T1507</f>
        <v>15285.346745066563</v>
      </c>
      <c r="V1507" s="148">
        <v>46752</v>
      </c>
      <c r="W1507" s="52"/>
    </row>
    <row r="1508" spans="1:23" s="23" customFormat="1" ht="33" customHeight="1" x14ac:dyDescent="0.2">
      <c r="A1508" s="143"/>
      <c r="B1508" s="143"/>
      <c r="C1508" s="144"/>
      <c r="D1508" s="144"/>
      <c r="E1508" s="143"/>
      <c r="F1508" s="145"/>
      <c r="G1508" s="145"/>
      <c r="H1508" s="146"/>
      <c r="I1508" s="146"/>
      <c r="J1508" s="146"/>
      <c r="K1508" s="145"/>
      <c r="L1508" s="146"/>
      <c r="M1508" s="146"/>
      <c r="N1508" s="146"/>
      <c r="O1508" s="146"/>
      <c r="P1508" s="146"/>
      <c r="Q1508" s="149"/>
      <c r="R1508" s="81" t="s">
        <v>86</v>
      </c>
      <c r="S1508" s="147"/>
      <c r="T1508" s="146"/>
      <c r="U1508" s="146"/>
      <c r="V1508" s="148"/>
      <c r="W1508" s="52"/>
    </row>
    <row r="1509" spans="1:23" s="23" customFormat="1" ht="49.5" customHeight="1" x14ac:dyDescent="0.2">
      <c r="A1509" s="143"/>
      <c r="B1509" s="143"/>
      <c r="C1509" s="144"/>
      <c r="D1509" s="144"/>
      <c r="E1509" s="143"/>
      <c r="F1509" s="145"/>
      <c r="G1509" s="145"/>
      <c r="H1509" s="146"/>
      <c r="I1509" s="146"/>
      <c r="J1509" s="146"/>
      <c r="K1509" s="145"/>
      <c r="L1509" s="146"/>
      <c r="M1509" s="146"/>
      <c r="N1509" s="146"/>
      <c r="O1509" s="146"/>
      <c r="P1509" s="146"/>
      <c r="Q1509" s="149"/>
      <c r="R1509" s="81" t="s">
        <v>87</v>
      </c>
      <c r="S1509" s="147"/>
      <c r="T1509" s="146"/>
      <c r="U1509" s="146"/>
      <c r="V1509" s="148"/>
      <c r="W1509" s="52"/>
    </row>
    <row r="1510" spans="1:23" s="23" customFormat="1" ht="25.5" customHeight="1" x14ac:dyDescent="0.2">
      <c r="A1510" s="143">
        <v>2</v>
      </c>
      <c r="B1510" s="143" t="s">
        <v>333</v>
      </c>
      <c r="C1510" s="144">
        <v>1945</v>
      </c>
      <c r="D1510" s="144">
        <v>2009</v>
      </c>
      <c r="E1510" s="143" t="s">
        <v>84</v>
      </c>
      <c r="F1510" s="145">
        <v>2</v>
      </c>
      <c r="G1510" s="145">
        <v>1</v>
      </c>
      <c r="H1510" s="146">
        <v>376.2</v>
      </c>
      <c r="I1510" s="146">
        <v>329.71</v>
      </c>
      <c r="J1510" s="146">
        <v>286.31</v>
      </c>
      <c r="K1510" s="145">
        <v>14</v>
      </c>
      <c r="L1510" s="146">
        <f t="shared" ref="L1510" si="170">SUM(M1510:Q1512)</f>
        <v>5081212.28</v>
      </c>
      <c r="M1510" s="146">
        <v>0</v>
      </c>
      <c r="N1510" s="146">
        <v>0</v>
      </c>
      <c r="O1510" s="146">
        <v>0</v>
      </c>
      <c r="P1510" s="146">
        <v>5081212.28</v>
      </c>
      <c r="Q1510" s="149">
        <v>0</v>
      </c>
      <c r="R1510" s="81" t="s">
        <v>85</v>
      </c>
      <c r="S1510" s="147">
        <v>3</v>
      </c>
      <c r="T1510" s="146">
        <f t="shared" ref="T1510" si="171">L1510/I1510</f>
        <v>15411.156106881806</v>
      </c>
      <c r="U1510" s="146">
        <f t="shared" ref="U1510" si="172">T1510</f>
        <v>15411.156106881806</v>
      </c>
      <c r="V1510" s="148">
        <v>46752</v>
      </c>
    </row>
    <row r="1511" spans="1:23" s="23" customFormat="1" ht="41.25" customHeight="1" x14ac:dyDescent="0.2">
      <c r="A1511" s="143"/>
      <c r="B1511" s="143"/>
      <c r="C1511" s="144"/>
      <c r="D1511" s="144"/>
      <c r="E1511" s="143"/>
      <c r="F1511" s="145"/>
      <c r="G1511" s="145"/>
      <c r="H1511" s="146"/>
      <c r="I1511" s="146"/>
      <c r="J1511" s="146"/>
      <c r="K1511" s="145"/>
      <c r="L1511" s="146"/>
      <c r="M1511" s="146"/>
      <c r="N1511" s="146"/>
      <c r="O1511" s="146"/>
      <c r="P1511" s="146"/>
      <c r="Q1511" s="149"/>
      <c r="R1511" s="81" t="s">
        <v>86</v>
      </c>
      <c r="S1511" s="147"/>
      <c r="T1511" s="146"/>
      <c r="U1511" s="146"/>
      <c r="V1511" s="148"/>
    </row>
    <row r="1512" spans="1:23" s="23" customFormat="1" ht="49.5" customHeight="1" x14ac:dyDescent="0.2">
      <c r="A1512" s="143"/>
      <c r="B1512" s="143"/>
      <c r="C1512" s="144"/>
      <c r="D1512" s="144"/>
      <c r="E1512" s="143"/>
      <c r="F1512" s="145"/>
      <c r="G1512" s="145"/>
      <c r="H1512" s="146"/>
      <c r="I1512" s="146"/>
      <c r="J1512" s="146"/>
      <c r="K1512" s="145"/>
      <c r="L1512" s="146"/>
      <c r="M1512" s="146"/>
      <c r="N1512" s="146"/>
      <c r="O1512" s="146"/>
      <c r="P1512" s="146"/>
      <c r="Q1512" s="149"/>
      <c r="R1512" s="81" t="s">
        <v>87</v>
      </c>
      <c r="S1512" s="147"/>
      <c r="T1512" s="146"/>
      <c r="U1512" s="146"/>
      <c r="V1512" s="148"/>
    </row>
    <row r="1513" spans="1:23" s="23" customFormat="1" ht="29.25" customHeight="1" x14ac:dyDescent="0.2">
      <c r="A1513" s="143">
        <v>3</v>
      </c>
      <c r="B1513" s="143" t="s">
        <v>334</v>
      </c>
      <c r="C1513" s="144">
        <v>1944</v>
      </c>
      <c r="D1513" s="144"/>
      <c r="E1513" s="143" t="s">
        <v>84</v>
      </c>
      <c r="F1513" s="145">
        <v>2</v>
      </c>
      <c r="G1513" s="145">
        <v>2</v>
      </c>
      <c r="H1513" s="146">
        <v>523.70000000000005</v>
      </c>
      <c r="I1513" s="146">
        <v>473.8</v>
      </c>
      <c r="J1513" s="146">
        <v>252</v>
      </c>
      <c r="K1513" s="145">
        <v>17</v>
      </c>
      <c r="L1513" s="146">
        <f t="shared" ref="L1513" si="173">SUM(M1513:Q1515)</f>
        <v>7271104.8099999996</v>
      </c>
      <c r="M1513" s="146">
        <v>0</v>
      </c>
      <c r="N1513" s="146">
        <v>0</v>
      </c>
      <c r="O1513" s="146">
        <v>0</v>
      </c>
      <c r="P1513" s="146">
        <v>7271104.8099999996</v>
      </c>
      <c r="Q1513" s="149">
        <v>0</v>
      </c>
      <c r="R1513" s="81" t="s">
        <v>85</v>
      </c>
      <c r="S1513" s="147">
        <v>3</v>
      </c>
      <c r="T1513" s="146">
        <f t="shared" ref="T1513" si="174">L1513/I1513</f>
        <v>15346.358822287884</v>
      </c>
      <c r="U1513" s="146">
        <f t="shared" ref="U1513" si="175">T1513</f>
        <v>15346.358822287884</v>
      </c>
      <c r="V1513" s="148">
        <v>46752</v>
      </c>
    </row>
    <row r="1514" spans="1:23" s="23" customFormat="1" ht="33.75" customHeight="1" x14ac:dyDescent="0.2">
      <c r="A1514" s="143"/>
      <c r="B1514" s="143"/>
      <c r="C1514" s="144"/>
      <c r="D1514" s="144"/>
      <c r="E1514" s="143"/>
      <c r="F1514" s="145"/>
      <c r="G1514" s="145"/>
      <c r="H1514" s="146"/>
      <c r="I1514" s="146"/>
      <c r="J1514" s="146"/>
      <c r="K1514" s="145"/>
      <c r="L1514" s="146"/>
      <c r="M1514" s="146"/>
      <c r="N1514" s="146"/>
      <c r="O1514" s="146"/>
      <c r="P1514" s="146"/>
      <c r="Q1514" s="149"/>
      <c r="R1514" s="81" t="s">
        <v>86</v>
      </c>
      <c r="S1514" s="147"/>
      <c r="T1514" s="146"/>
      <c r="U1514" s="146"/>
      <c r="V1514" s="148"/>
    </row>
    <row r="1515" spans="1:23" s="23" customFormat="1" ht="51.75" customHeight="1" x14ac:dyDescent="0.2">
      <c r="A1515" s="143"/>
      <c r="B1515" s="143"/>
      <c r="C1515" s="144"/>
      <c r="D1515" s="144"/>
      <c r="E1515" s="143"/>
      <c r="F1515" s="145"/>
      <c r="G1515" s="145"/>
      <c r="H1515" s="146"/>
      <c r="I1515" s="146"/>
      <c r="J1515" s="146"/>
      <c r="K1515" s="145"/>
      <c r="L1515" s="146"/>
      <c r="M1515" s="146"/>
      <c r="N1515" s="146"/>
      <c r="O1515" s="146"/>
      <c r="P1515" s="146"/>
      <c r="Q1515" s="149"/>
      <c r="R1515" s="81" t="s">
        <v>87</v>
      </c>
      <c r="S1515" s="147"/>
      <c r="T1515" s="146"/>
      <c r="U1515" s="146"/>
      <c r="V1515" s="148"/>
    </row>
    <row r="1516" spans="1:23" s="23" customFormat="1" ht="33" customHeight="1" x14ac:dyDescent="0.2">
      <c r="A1516" s="143">
        <v>4</v>
      </c>
      <c r="B1516" s="143" t="s">
        <v>335</v>
      </c>
      <c r="C1516" s="144">
        <v>1975</v>
      </c>
      <c r="D1516" s="144">
        <v>2008</v>
      </c>
      <c r="E1516" s="143" t="s">
        <v>84</v>
      </c>
      <c r="F1516" s="145">
        <v>2</v>
      </c>
      <c r="G1516" s="145">
        <v>3</v>
      </c>
      <c r="H1516" s="146">
        <v>583.9</v>
      </c>
      <c r="I1516" s="146">
        <v>539.91</v>
      </c>
      <c r="J1516" s="146">
        <v>431.31</v>
      </c>
      <c r="K1516" s="145">
        <v>33</v>
      </c>
      <c r="L1516" s="146">
        <f t="shared" ref="L1516" si="176">SUM(M1516:Q1518)</f>
        <v>8270489.0999999996</v>
      </c>
      <c r="M1516" s="146">
        <v>0</v>
      </c>
      <c r="N1516" s="146">
        <v>0</v>
      </c>
      <c r="O1516" s="146">
        <v>0</v>
      </c>
      <c r="P1516" s="146">
        <v>8270489.0999999996</v>
      </c>
      <c r="Q1516" s="149">
        <v>0</v>
      </c>
      <c r="R1516" s="81" t="s">
        <v>85</v>
      </c>
      <c r="S1516" s="147">
        <v>3</v>
      </c>
      <c r="T1516" s="146">
        <f t="shared" ref="T1516" si="177">L1516/I1516</f>
        <v>15318.273601155748</v>
      </c>
      <c r="U1516" s="146">
        <f t="shared" ref="U1516" si="178">T1516</f>
        <v>15318.273601155748</v>
      </c>
      <c r="V1516" s="148">
        <v>46752</v>
      </c>
    </row>
    <row r="1517" spans="1:23" s="23" customFormat="1" ht="34.5" customHeight="1" x14ac:dyDescent="0.2">
      <c r="A1517" s="143"/>
      <c r="B1517" s="143"/>
      <c r="C1517" s="144"/>
      <c r="D1517" s="144"/>
      <c r="E1517" s="143"/>
      <c r="F1517" s="145"/>
      <c r="G1517" s="145"/>
      <c r="H1517" s="146"/>
      <c r="I1517" s="146"/>
      <c r="J1517" s="146"/>
      <c r="K1517" s="145"/>
      <c r="L1517" s="146"/>
      <c r="M1517" s="146"/>
      <c r="N1517" s="146"/>
      <c r="O1517" s="146"/>
      <c r="P1517" s="146"/>
      <c r="Q1517" s="149"/>
      <c r="R1517" s="81" t="s">
        <v>86</v>
      </c>
      <c r="S1517" s="147"/>
      <c r="T1517" s="146"/>
      <c r="U1517" s="146"/>
      <c r="V1517" s="148"/>
    </row>
    <row r="1518" spans="1:23" s="23" customFormat="1" ht="49.5" customHeight="1" x14ac:dyDescent="0.2">
      <c r="A1518" s="143"/>
      <c r="B1518" s="143"/>
      <c r="C1518" s="144"/>
      <c r="D1518" s="144"/>
      <c r="E1518" s="143"/>
      <c r="F1518" s="145"/>
      <c r="G1518" s="145"/>
      <c r="H1518" s="146"/>
      <c r="I1518" s="146"/>
      <c r="J1518" s="146"/>
      <c r="K1518" s="145"/>
      <c r="L1518" s="146"/>
      <c r="M1518" s="146"/>
      <c r="N1518" s="146"/>
      <c r="O1518" s="146"/>
      <c r="P1518" s="146"/>
      <c r="Q1518" s="149"/>
      <c r="R1518" s="81" t="s">
        <v>87</v>
      </c>
      <c r="S1518" s="147"/>
      <c r="T1518" s="146"/>
      <c r="U1518" s="146"/>
      <c r="V1518" s="148"/>
    </row>
    <row r="1519" spans="1:23" s="23" customFormat="1" ht="27" customHeight="1" x14ac:dyDescent="0.2">
      <c r="A1519" s="143">
        <v>5</v>
      </c>
      <c r="B1519" s="143" t="s">
        <v>336</v>
      </c>
      <c r="C1519" s="144">
        <v>1969</v>
      </c>
      <c r="D1519" s="144"/>
      <c r="E1519" s="143" t="s">
        <v>84</v>
      </c>
      <c r="F1519" s="145">
        <v>2</v>
      </c>
      <c r="G1519" s="145">
        <v>3</v>
      </c>
      <c r="H1519" s="146">
        <v>573.20000000000005</v>
      </c>
      <c r="I1519" s="146">
        <v>507.6</v>
      </c>
      <c r="J1519" s="146">
        <v>507.6</v>
      </c>
      <c r="K1519" s="145">
        <v>27</v>
      </c>
      <c r="L1519" s="146">
        <f t="shared" ref="L1519" si="179">SUM(M1519:Q1521)</f>
        <v>7746684.1699999999</v>
      </c>
      <c r="M1519" s="146">
        <v>0</v>
      </c>
      <c r="N1519" s="146">
        <v>0</v>
      </c>
      <c r="O1519" s="146">
        <v>0</v>
      </c>
      <c r="P1519" s="146">
        <v>7746684.1699999999</v>
      </c>
      <c r="Q1519" s="149">
        <v>0</v>
      </c>
      <c r="R1519" s="81" t="s">
        <v>85</v>
      </c>
      <c r="S1519" s="147">
        <v>3</v>
      </c>
      <c r="T1519" s="146">
        <f t="shared" ref="T1519" si="180">L1519/I1519</f>
        <v>15261.39513396375</v>
      </c>
      <c r="U1519" s="146">
        <f t="shared" ref="U1519" si="181">T1519</f>
        <v>15261.39513396375</v>
      </c>
      <c r="V1519" s="148">
        <v>46752</v>
      </c>
    </row>
    <row r="1520" spans="1:23" s="23" customFormat="1" ht="37.5" customHeight="1" x14ac:dyDescent="0.2">
      <c r="A1520" s="143"/>
      <c r="B1520" s="143"/>
      <c r="C1520" s="144"/>
      <c r="D1520" s="144"/>
      <c r="E1520" s="143"/>
      <c r="F1520" s="145"/>
      <c r="G1520" s="145"/>
      <c r="H1520" s="146"/>
      <c r="I1520" s="146"/>
      <c r="J1520" s="146"/>
      <c r="K1520" s="145"/>
      <c r="L1520" s="146"/>
      <c r="M1520" s="146"/>
      <c r="N1520" s="146"/>
      <c r="O1520" s="146"/>
      <c r="P1520" s="146"/>
      <c r="Q1520" s="149"/>
      <c r="R1520" s="81" t="s">
        <v>86</v>
      </c>
      <c r="S1520" s="147"/>
      <c r="T1520" s="146"/>
      <c r="U1520" s="146"/>
      <c r="V1520" s="148"/>
    </row>
    <row r="1521" spans="1:22" s="23" customFormat="1" ht="54" customHeight="1" x14ac:dyDescent="0.2">
      <c r="A1521" s="143"/>
      <c r="B1521" s="143"/>
      <c r="C1521" s="144"/>
      <c r="D1521" s="144"/>
      <c r="E1521" s="143"/>
      <c r="F1521" s="145"/>
      <c r="G1521" s="145"/>
      <c r="H1521" s="146"/>
      <c r="I1521" s="146"/>
      <c r="J1521" s="146"/>
      <c r="K1521" s="145"/>
      <c r="L1521" s="146"/>
      <c r="M1521" s="146"/>
      <c r="N1521" s="146"/>
      <c r="O1521" s="146"/>
      <c r="P1521" s="146"/>
      <c r="Q1521" s="149"/>
      <c r="R1521" s="81" t="s">
        <v>87</v>
      </c>
      <c r="S1521" s="147"/>
      <c r="T1521" s="146"/>
      <c r="U1521" s="146"/>
      <c r="V1521" s="148"/>
    </row>
    <row r="1522" spans="1:22" s="22" customFormat="1" ht="33" customHeight="1" x14ac:dyDescent="0.2">
      <c r="A1522" s="152" t="s">
        <v>337</v>
      </c>
      <c r="B1522" s="152"/>
      <c r="C1522" s="93" t="s">
        <v>80</v>
      </c>
      <c r="D1522" s="83" t="s">
        <v>80</v>
      </c>
      <c r="E1522" s="83" t="s">
        <v>80</v>
      </c>
      <c r="F1522" s="83" t="s">
        <v>80</v>
      </c>
      <c r="G1522" s="83" t="s">
        <v>80</v>
      </c>
      <c r="H1522" s="83">
        <f t="shared" ref="H1522:Q1522" si="182">SUM(H1507:H1521)</f>
        <v>2690.7</v>
      </c>
      <c r="I1522" s="83">
        <f t="shared" si="182"/>
        <v>2424.1499999999996</v>
      </c>
      <c r="J1522" s="83">
        <f t="shared" si="182"/>
        <v>1998.85</v>
      </c>
      <c r="K1522" s="84">
        <f t="shared" si="182"/>
        <v>129</v>
      </c>
      <c r="L1522" s="83">
        <f t="shared" si="182"/>
        <v>37129981.140000001</v>
      </c>
      <c r="M1522" s="83">
        <f t="shared" si="182"/>
        <v>0</v>
      </c>
      <c r="N1522" s="83">
        <f t="shared" si="182"/>
        <v>0</v>
      </c>
      <c r="O1522" s="83">
        <f t="shared" si="182"/>
        <v>0</v>
      </c>
      <c r="P1522" s="83">
        <f t="shared" si="182"/>
        <v>37129981.140000001</v>
      </c>
      <c r="Q1522" s="92">
        <f t="shared" si="182"/>
        <v>0</v>
      </c>
      <c r="R1522" s="93" t="s">
        <v>80</v>
      </c>
      <c r="S1522" s="93">
        <f>SUM(S1507:S1521)</f>
        <v>15</v>
      </c>
      <c r="T1522" s="83" t="s">
        <v>80</v>
      </c>
      <c r="U1522" s="83" t="s">
        <v>80</v>
      </c>
      <c r="V1522" s="83" t="s">
        <v>80</v>
      </c>
    </row>
    <row r="1523" spans="1:22" s="22" customFormat="1" ht="26.25" customHeight="1" x14ac:dyDescent="0.2">
      <c r="A1523" s="150" t="s">
        <v>152</v>
      </c>
      <c r="B1523" s="150"/>
      <c r="C1523" s="150"/>
      <c r="D1523" s="150"/>
      <c r="E1523" s="150"/>
      <c r="F1523" s="150"/>
      <c r="G1523" s="150"/>
      <c r="H1523" s="150"/>
      <c r="I1523" s="150"/>
      <c r="J1523" s="150"/>
      <c r="K1523" s="150"/>
      <c r="L1523" s="150"/>
      <c r="M1523" s="150"/>
      <c r="N1523" s="150"/>
      <c r="O1523" s="150"/>
      <c r="P1523" s="150"/>
      <c r="Q1523" s="150"/>
      <c r="R1523" s="150"/>
      <c r="S1523" s="150"/>
      <c r="T1523" s="150"/>
      <c r="U1523" s="150"/>
      <c r="V1523" s="150"/>
    </row>
    <row r="1524" spans="1:22" s="23" customFormat="1" ht="34.5" customHeight="1" x14ac:dyDescent="0.2">
      <c r="A1524" s="143">
        <v>1</v>
      </c>
      <c r="B1524" s="143" t="s">
        <v>338</v>
      </c>
      <c r="C1524" s="144">
        <v>1962</v>
      </c>
      <c r="D1524" s="144">
        <v>2002</v>
      </c>
      <c r="E1524" s="143" t="s">
        <v>111</v>
      </c>
      <c r="F1524" s="145">
        <v>4</v>
      </c>
      <c r="G1524" s="145">
        <v>4</v>
      </c>
      <c r="H1524" s="146">
        <v>2845.9</v>
      </c>
      <c r="I1524" s="146">
        <v>2544</v>
      </c>
      <c r="J1524" s="146">
        <v>2275.31</v>
      </c>
      <c r="K1524" s="145">
        <v>121</v>
      </c>
      <c r="L1524" s="146">
        <f>SUM(M1524:Q1526)</f>
        <v>7126086.8899999997</v>
      </c>
      <c r="M1524" s="146">
        <v>0</v>
      </c>
      <c r="N1524" s="146">
        <v>0</v>
      </c>
      <c r="O1524" s="146">
        <v>0</v>
      </c>
      <c r="P1524" s="146">
        <v>7126086.8899999997</v>
      </c>
      <c r="Q1524" s="149">
        <v>0</v>
      </c>
      <c r="R1524" s="81" t="s">
        <v>68</v>
      </c>
      <c r="S1524" s="147">
        <v>3</v>
      </c>
      <c r="T1524" s="146">
        <f>L1524/I1524</f>
        <v>2801.1347838050315</v>
      </c>
      <c r="U1524" s="146">
        <f>T1524</f>
        <v>2801.1347838050315</v>
      </c>
      <c r="V1524" s="148">
        <v>46752</v>
      </c>
    </row>
    <row r="1525" spans="1:22" s="23" customFormat="1" ht="51" customHeight="1" x14ac:dyDescent="0.2">
      <c r="A1525" s="143"/>
      <c r="B1525" s="143"/>
      <c r="C1525" s="144"/>
      <c r="D1525" s="144"/>
      <c r="E1525" s="143"/>
      <c r="F1525" s="145"/>
      <c r="G1525" s="145"/>
      <c r="H1525" s="146"/>
      <c r="I1525" s="146"/>
      <c r="J1525" s="146"/>
      <c r="K1525" s="145"/>
      <c r="L1525" s="146"/>
      <c r="M1525" s="146"/>
      <c r="N1525" s="146"/>
      <c r="O1525" s="146"/>
      <c r="P1525" s="146"/>
      <c r="Q1525" s="149"/>
      <c r="R1525" s="81" t="s">
        <v>69</v>
      </c>
      <c r="S1525" s="147"/>
      <c r="T1525" s="146"/>
      <c r="U1525" s="146"/>
      <c r="V1525" s="148"/>
    </row>
    <row r="1526" spans="1:22" s="23" customFormat="1" ht="45.75" customHeight="1" x14ac:dyDescent="0.2">
      <c r="A1526" s="143"/>
      <c r="B1526" s="143"/>
      <c r="C1526" s="144"/>
      <c r="D1526" s="144"/>
      <c r="E1526" s="143"/>
      <c r="F1526" s="145"/>
      <c r="G1526" s="145"/>
      <c r="H1526" s="146"/>
      <c r="I1526" s="146"/>
      <c r="J1526" s="146"/>
      <c r="K1526" s="145"/>
      <c r="L1526" s="146"/>
      <c r="M1526" s="146"/>
      <c r="N1526" s="146"/>
      <c r="O1526" s="146"/>
      <c r="P1526" s="146"/>
      <c r="Q1526" s="149"/>
      <c r="R1526" s="81" t="s">
        <v>70</v>
      </c>
      <c r="S1526" s="147"/>
      <c r="T1526" s="146"/>
      <c r="U1526" s="146"/>
      <c r="V1526" s="148"/>
    </row>
    <row r="1527" spans="1:22" s="23" customFormat="1" ht="41.25" customHeight="1" x14ac:dyDescent="0.2">
      <c r="A1527" s="143">
        <v>2</v>
      </c>
      <c r="B1527" s="143" t="s">
        <v>339</v>
      </c>
      <c r="C1527" s="144">
        <v>1970</v>
      </c>
      <c r="D1527" s="144"/>
      <c r="E1527" s="143" t="s">
        <v>111</v>
      </c>
      <c r="F1527" s="145">
        <v>5</v>
      </c>
      <c r="G1527" s="145">
        <v>4</v>
      </c>
      <c r="H1527" s="146">
        <v>3051.2</v>
      </c>
      <c r="I1527" s="146">
        <v>2712</v>
      </c>
      <c r="J1527" s="146">
        <v>2468.0100000000002</v>
      </c>
      <c r="K1527" s="145">
        <v>138</v>
      </c>
      <c r="L1527" s="146">
        <f>SUM(M1527:Q1538)</f>
        <v>15289692.199999999</v>
      </c>
      <c r="M1527" s="146">
        <v>0</v>
      </c>
      <c r="N1527" s="146">
        <v>0</v>
      </c>
      <c r="O1527" s="146">
        <v>0</v>
      </c>
      <c r="P1527" s="146">
        <v>15289692.199999999</v>
      </c>
      <c r="Q1527" s="149">
        <v>0</v>
      </c>
      <c r="R1527" s="81" t="s">
        <v>62</v>
      </c>
      <c r="S1527" s="147">
        <v>12</v>
      </c>
      <c r="T1527" s="146">
        <f>L1527/I1527</f>
        <v>5637.7921091445423</v>
      </c>
      <c r="U1527" s="146">
        <f>T1527</f>
        <v>5637.7921091445423</v>
      </c>
      <c r="V1527" s="148">
        <v>46752</v>
      </c>
    </row>
    <row r="1528" spans="1:22" s="23" customFormat="1" ht="51.75" customHeight="1" x14ac:dyDescent="0.2">
      <c r="A1528" s="143"/>
      <c r="B1528" s="143"/>
      <c r="C1528" s="144"/>
      <c r="D1528" s="144"/>
      <c r="E1528" s="143"/>
      <c r="F1528" s="145"/>
      <c r="G1528" s="145"/>
      <c r="H1528" s="146"/>
      <c r="I1528" s="146"/>
      <c r="J1528" s="146"/>
      <c r="K1528" s="145"/>
      <c r="L1528" s="146"/>
      <c r="M1528" s="146"/>
      <c r="N1528" s="146"/>
      <c r="O1528" s="146"/>
      <c r="P1528" s="146"/>
      <c r="Q1528" s="149"/>
      <c r="R1528" s="81" t="s">
        <v>63</v>
      </c>
      <c r="S1528" s="147"/>
      <c r="T1528" s="146"/>
      <c r="U1528" s="146"/>
      <c r="V1528" s="148"/>
    </row>
    <row r="1529" spans="1:22" s="23" customFormat="1" ht="57" customHeight="1" x14ac:dyDescent="0.2">
      <c r="A1529" s="143"/>
      <c r="B1529" s="143"/>
      <c r="C1529" s="144"/>
      <c r="D1529" s="144"/>
      <c r="E1529" s="143"/>
      <c r="F1529" s="145"/>
      <c r="G1529" s="145"/>
      <c r="H1529" s="146"/>
      <c r="I1529" s="146"/>
      <c r="J1529" s="146"/>
      <c r="K1529" s="145"/>
      <c r="L1529" s="146"/>
      <c r="M1529" s="146"/>
      <c r="N1529" s="146"/>
      <c r="O1529" s="146"/>
      <c r="P1529" s="146"/>
      <c r="Q1529" s="149"/>
      <c r="R1529" s="81" t="s">
        <v>64</v>
      </c>
      <c r="S1529" s="147"/>
      <c r="T1529" s="146"/>
      <c r="U1529" s="146"/>
      <c r="V1529" s="148"/>
    </row>
    <row r="1530" spans="1:22" s="23" customFormat="1" ht="39.75" customHeight="1" x14ac:dyDescent="0.2">
      <c r="A1530" s="143"/>
      <c r="B1530" s="143"/>
      <c r="C1530" s="144"/>
      <c r="D1530" s="144"/>
      <c r="E1530" s="143"/>
      <c r="F1530" s="145"/>
      <c r="G1530" s="145"/>
      <c r="H1530" s="146"/>
      <c r="I1530" s="146"/>
      <c r="J1530" s="146"/>
      <c r="K1530" s="145"/>
      <c r="L1530" s="146"/>
      <c r="M1530" s="146"/>
      <c r="N1530" s="146"/>
      <c r="O1530" s="146"/>
      <c r="P1530" s="146"/>
      <c r="Q1530" s="149"/>
      <c r="R1530" s="81" t="s">
        <v>65</v>
      </c>
      <c r="S1530" s="147"/>
      <c r="T1530" s="146"/>
      <c r="U1530" s="146"/>
      <c r="V1530" s="148"/>
    </row>
    <row r="1531" spans="1:22" s="23" customFormat="1" ht="49.5" customHeight="1" x14ac:dyDescent="0.2">
      <c r="A1531" s="143"/>
      <c r="B1531" s="143"/>
      <c r="C1531" s="144"/>
      <c r="D1531" s="144"/>
      <c r="E1531" s="143"/>
      <c r="F1531" s="145"/>
      <c r="G1531" s="145"/>
      <c r="H1531" s="146"/>
      <c r="I1531" s="146"/>
      <c r="J1531" s="146"/>
      <c r="K1531" s="145"/>
      <c r="L1531" s="146"/>
      <c r="M1531" s="146"/>
      <c r="N1531" s="146"/>
      <c r="O1531" s="146"/>
      <c r="P1531" s="146"/>
      <c r="Q1531" s="149"/>
      <c r="R1531" s="81" t="s">
        <v>66</v>
      </c>
      <c r="S1531" s="147"/>
      <c r="T1531" s="146"/>
      <c r="U1531" s="146"/>
      <c r="V1531" s="148"/>
    </row>
    <row r="1532" spans="1:22" s="23" customFormat="1" ht="49.5" customHeight="1" x14ac:dyDescent="0.2">
      <c r="A1532" s="143"/>
      <c r="B1532" s="143"/>
      <c r="C1532" s="144"/>
      <c r="D1532" s="144"/>
      <c r="E1532" s="143"/>
      <c r="F1532" s="145"/>
      <c r="G1532" s="145"/>
      <c r="H1532" s="146"/>
      <c r="I1532" s="146"/>
      <c r="J1532" s="146"/>
      <c r="K1532" s="145"/>
      <c r="L1532" s="146"/>
      <c r="M1532" s="146"/>
      <c r="N1532" s="146"/>
      <c r="O1532" s="146"/>
      <c r="P1532" s="146"/>
      <c r="Q1532" s="149"/>
      <c r="R1532" s="81" t="s">
        <v>67</v>
      </c>
      <c r="S1532" s="147"/>
      <c r="T1532" s="146"/>
      <c r="U1532" s="146"/>
      <c r="V1532" s="148"/>
    </row>
    <row r="1533" spans="1:22" s="23" customFormat="1" ht="43.5" customHeight="1" x14ac:dyDescent="0.2">
      <c r="A1533" s="143"/>
      <c r="B1533" s="143"/>
      <c r="C1533" s="144"/>
      <c r="D1533" s="144"/>
      <c r="E1533" s="143"/>
      <c r="F1533" s="145"/>
      <c r="G1533" s="145"/>
      <c r="H1533" s="146"/>
      <c r="I1533" s="146"/>
      <c r="J1533" s="146"/>
      <c r="K1533" s="145"/>
      <c r="L1533" s="146"/>
      <c r="M1533" s="146"/>
      <c r="N1533" s="146"/>
      <c r="O1533" s="146"/>
      <c r="P1533" s="146"/>
      <c r="Q1533" s="149"/>
      <c r="R1533" s="81" t="s">
        <v>68</v>
      </c>
      <c r="S1533" s="147"/>
      <c r="T1533" s="146"/>
      <c r="U1533" s="146"/>
      <c r="V1533" s="148"/>
    </row>
    <row r="1534" spans="1:22" s="23" customFormat="1" ht="53.25" customHeight="1" x14ac:dyDescent="0.2">
      <c r="A1534" s="143"/>
      <c r="B1534" s="143"/>
      <c r="C1534" s="144"/>
      <c r="D1534" s="144"/>
      <c r="E1534" s="143"/>
      <c r="F1534" s="145"/>
      <c r="G1534" s="145"/>
      <c r="H1534" s="146"/>
      <c r="I1534" s="146"/>
      <c r="J1534" s="146"/>
      <c r="K1534" s="145"/>
      <c r="L1534" s="146"/>
      <c r="M1534" s="146"/>
      <c r="N1534" s="146"/>
      <c r="O1534" s="146"/>
      <c r="P1534" s="146"/>
      <c r="Q1534" s="149"/>
      <c r="R1534" s="81" t="s">
        <v>69</v>
      </c>
      <c r="S1534" s="147"/>
      <c r="T1534" s="146"/>
      <c r="U1534" s="146"/>
      <c r="V1534" s="148"/>
    </row>
    <row r="1535" spans="1:22" s="23" customFormat="1" ht="53.25" customHeight="1" x14ac:dyDescent="0.2">
      <c r="A1535" s="143"/>
      <c r="B1535" s="143"/>
      <c r="C1535" s="144"/>
      <c r="D1535" s="144"/>
      <c r="E1535" s="143"/>
      <c r="F1535" s="145"/>
      <c r="G1535" s="145"/>
      <c r="H1535" s="146"/>
      <c r="I1535" s="146"/>
      <c r="J1535" s="146"/>
      <c r="K1535" s="145"/>
      <c r="L1535" s="146"/>
      <c r="M1535" s="146"/>
      <c r="N1535" s="146"/>
      <c r="O1535" s="146"/>
      <c r="P1535" s="146"/>
      <c r="Q1535" s="149"/>
      <c r="R1535" s="81" t="s">
        <v>70</v>
      </c>
      <c r="S1535" s="147"/>
      <c r="T1535" s="146"/>
      <c r="U1535" s="146"/>
      <c r="V1535" s="148"/>
    </row>
    <row r="1536" spans="1:22" s="23" customFormat="1" ht="43.5" customHeight="1" x14ac:dyDescent="0.2">
      <c r="A1536" s="143"/>
      <c r="B1536" s="143"/>
      <c r="C1536" s="144"/>
      <c r="D1536" s="144"/>
      <c r="E1536" s="143"/>
      <c r="F1536" s="145"/>
      <c r="G1536" s="145"/>
      <c r="H1536" s="146"/>
      <c r="I1536" s="146"/>
      <c r="J1536" s="146"/>
      <c r="K1536" s="145"/>
      <c r="L1536" s="146"/>
      <c r="M1536" s="146"/>
      <c r="N1536" s="146"/>
      <c r="O1536" s="146"/>
      <c r="P1536" s="146"/>
      <c r="Q1536" s="149"/>
      <c r="R1536" s="81" t="s">
        <v>71</v>
      </c>
      <c r="S1536" s="147"/>
      <c r="T1536" s="146"/>
      <c r="U1536" s="146"/>
      <c r="V1536" s="148"/>
    </row>
    <row r="1537" spans="1:22" s="23" customFormat="1" ht="60" customHeight="1" x14ac:dyDescent="0.2">
      <c r="A1537" s="143"/>
      <c r="B1537" s="143"/>
      <c r="C1537" s="144"/>
      <c r="D1537" s="144"/>
      <c r="E1537" s="143"/>
      <c r="F1537" s="145"/>
      <c r="G1537" s="145"/>
      <c r="H1537" s="146"/>
      <c r="I1537" s="146"/>
      <c r="J1537" s="146"/>
      <c r="K1537" s="145"/>
      <c r="L1537" s="146"/>
      <c r="M1537" s="146"/>
      <c r="N1537" s="146"/>
      <c r="O1537" s="146"/>
      <c r="P1537" s="146"/>
      <c r="Q1537" s="149"/>
      <c r="R1537" s="81" t="s">
        <v>72</v>
      </c>
      <c r="S1537" s="147"/>
      <c r="T1537" s="146"/>
      <c r="U1537" s="146"/>
      <c r="V1537" s="148"/>
    </row>
    <row r="1538" spans="1:22" s="23" customFormat="1" ht="57.75" customHeight="1" x14ac:dyDescent="0.2">
      <c r="A1538" s="143"/>
      <c r="B1538" s="143"/>
      <c r="C1538" s="144"/>
      <c r="D1538" s="144"/>
      <c r="E1538" s="143"/>
      <c r="F1538" s="145"/>
      <c r="G1538" s="145"/>
      <c r="H1538" s="146"/>
      <c r="I1538" s="146"/>
      <c r="J1538" s="146"/>
      <c r="K1538" s="145"/>
      <c r="L1538" s="146"/>
      <c r="M1538" s="146"/>
      <c r="N1538" s="146"/>
      <c r="O1538" s="146"/>
      <c r="P1538" s="146"/>
      <c r="Q1538" s="149"/>
      <c r="R1538" s="81" t="s">
        <v>73</v>
      </c>
      <c r="S1538" s="147"/>
      <c r="T1538" s="146"/>
      <c r="U1538" s="146"/>
      <c r="V1538" s="148"/>
    </row>
    <row r="1539" spans="1:22" s="23" customFormat="1" ht="46.5" customHeight="1" x14ac:dyDescent="0.2">
      <c r="A1539" s="143">
        <v>3</v>
      </c>
      <c r="B1539" s="143" t="s">
        <v>340</v>
      </c>
      <c r="C1539" s="144">
        <v>1971</v>
      </c>
      <c r="D1539" s="144"/>
      <c r="E1539" s="143" t="s">
        <v>111</v>
      </c>
      <c r="F1539" s="145">
        <v>5</v>
      </c>
      <c r="G1539" s="145">
        <v>6</v>
      </c>
      <c r="H1539" s="146">
        <v>4835.6000000000004</v>
      </c>
      <c r="I1539" s="146">
        <v>4373.6000000000004</v>
      </c>
      <c r="J1539" s="146">
        <v>3910.23</v>
      </c>
      <c r="K1539" s="145">
        <v>241</v>
      </c>
      <c r="L1539" s="146">
        <f>SUM(M1539:Q1553)</f>
        <v>43894581.789999999</v>
      </c>
      <c r="M1539" s="146">
        <v>0</v>
      </c>
      <c r="N1539" s="146">
        <v>0</v>
      </c>
      <c r="O1539" s="146">
        <v>0</v>
      </c>
      <c r="P1539" s="146">
        <v>43894581.789999999</v>
      </c>
      <c r="Q1539" s="149">
        <v>0</v>
      </c>
      <c r="R1539" s="81" t="s">
        <v>62</v>
      </c>
      <c r="S1539" s="147">
        <v>15</v>
      </c>
      <c r="T1539" s="146">
        <f>L1539/I1539</f>
        <v>10036.258869123832</v>
      </c>
      <c r="U1539" s="146">
        <f>T1539</f>
        <v>10036.258869123832</v>
      </c>
      <c r="V1539" s="148">
        <v>46752</v>
      </c>
    </row>
    <row r="1540" spans="1:22" s="23" customFormat="1" ht="49.5" customHeight="1" x14ac:dyDescent="0.2">
      <c r="A1540" s="143"/>
      <c r="B1540" s="143"/>
      <c r="C1540" s="144"/>
      <c r="D1540" s="144"/>
      <c r="E1540" s="143"/>
      <c r="F1540" s="145"/>
      <c r="G1540" s="145"/>
      <c r="H1540" s="146"/>
      <c r="I1540" s="146"/>
      <c r="J1540" s="146"/>
      <c r="K1540" s="145"/>
      <c r="L1540" s="146"/>
      <c r="M1540" s="146"/>
      <c r="N1540" s="146"/>
      <c r="O1540" s="146"/>
      <c r="P1540" s="146"/>
      <c r="Q1540" s="149"/>
      <c r="R1540" s="81" t="s">
        <v>63</v>
      </c>
      <c r="S1540" s="147"/>
      <c r="T1540" s="146"/>
      <c r="U1540" s="146"/>
      <c r="V1540" s="148"/>
    </row>
    <row r="1541" spans="1:22" s="23" customFormat="1" ht="51.75" customHeight="1" x14ac:dyDescent="0.2">
      <c r="A1541" s="143"/>
      <c r="B1541" s="143"/>
      <c r="C1541" s="144"/>
      <c r="D1541" s="144"/>
      <c r="E1541" s="143"/>
      <c r="F1541" s="145"/>
      <c r="G1541" s="145"/>
      <c r="H1541" s="146"/>
      <c r="I1541" s="146"/>
      <c r="J1541" s="146"/>
      <c r="K1541" s="145"/>
      <c r="L1541" s="146"/>
      <c r="M1541" s="146"/>
      <c r="N1541" s="146"/>
      <c r="O1541" s="146"/>
      <c r="P1541" s="146"/>
      <c r="Q1541" s="149"/>
      <c r="R1541" s="81" t="s">
        <v>64</v>
      </c>
      <c r="S1541" s="147"/>
      <c r="T1541" s="146"/>
      <c r="U1541" s="146"/>
      <c r="V1541" s="148"/>
    </row>
    <row r="1542" spans="1:22" s="23" customFormat="1" ht="39.75" customHeight="1" x14ac:dyDescent="0.2">
      <c r="A1542" s="143"/>
      <c r="B1542" s="143"/>
      <c r="C1542" s="144"/>
      <c r="D1542" s="144"/>
      <c r="E1542" s="143"/>
      <c r="F1542" s="145"/>
      <c r="G1542" s="145"/>
      <c r="H1542" s="146"/>
      <c r="I1542" s="146"/>
      <c r="J1542" s="146"/>
      <c r="K1542" s="145"/>
      <c r="L1542" s="146"/>
      <c r="M1542" s="146"/>
      <c r="N1542" s="146"/>
      <c r="O1542" s="146"/>
      <c r="P1542" s="146"/>
      <c r="Q1542" s="149"/>
      <c r="R1542" s="81" t="s">
        <v>65</v>
      </c>
      <c r="S1542" s="147"/>
      <c r="T1542" s="146"/>
      <c r="U1542" s="146"/>
      <c r="V1542" s="148"/>
    </row>
    <row r="1543" spans="1:22" s="23" customFormat="1" ht="49.5" customHeight="1" x14ac:dyDescent="0.2">
      <c r="A1543" s="143"/>
      <c r="B1543" s="143"/>
      <c r="C1543" s="144"/>
      <c r="D1543" s="144"/>
      <c r="E1543" s="143"/>
      <c r="F1543" s="145"/>
      <c r="G1543" s="145"/>
      <c r="H1543" s="146"/>
      <c r="I1543" s="146"/>
      <c r="J1543" s="146"/>
      <c r="K1543" s="145"/>
      <c r="L1543" s="146"/>
      <c r="M1543" s="146"/>
      <c r="N1543" s="146"/>
      <c r="O1543" s="146"/>
      <c r="P1543" s="146"/>
      <c r="Q1543" s="149"/>
      <c r="R1543" s="81" t="s">
        <v>66</v>
      </c>
      <c r="S1543" s="147"/>
      <c r="T1543" s="146"/>
      <c r="U1543" s="146"/>
      <c r="V1543" s="148"/>
    </row>
    <row r="1544" spans="1:22" s="23" customFormat="1" ht="54.75" customHeight="1" x14ac:dyDescent="0.2">
      <c r="A1544" s="143"/>
      <c r="B1544" s="143"/>
      <c r="C1544" s="144"/>
      <c r="D1544" s="144"/>
      <c r="E1544" s="143"/>
      <c r="F1544" s="145"/>
      <c r="G1544" s="145"/>
      <c r="H1544" s="146"/>
      <c r="I1544" s="146"/>
      <c r="J1544" s="146"/>
      <c r="K1544" s="145"/>
      <c r="L1544" s="146"/>
      <c r="M1544" s="146"/>
      <c r="N1544" s="146"/>
      <c r="O1544" s="146"/>
      <c r="P1544" s="146"/>
      <c r="Q1544" s="149"/>
      <c r="R1544" s="81" t="s">
        <v>67</v>
      </c>
      <c r="S1544" s="147"/>
      <c r="T1544" s="146"/>
      <c r="U1544" s="146"/>
      <c r="V1544" s="148"/>
    </row>
    <row r="1545" spans="1:22" s="23" customFormat="1" ht="43.5" customHeight="1" x14ac:dyDescent="0.2">
      <c r="A1545" s="143"/>
      <c r="B1545" s="143"/>
      <c r="C1545" s="144"/>
      <c r="D1545" s="144"/>
      <c r="E1545" s="143"/>
      <c r="F1545" s="145"/>
      <c r="G1545" s="145"/>
      <c r="H1545" s="146"/>
      <c r="I1545" s="146"/>
      <c r="J1545" s="146"/>
      <c r="K1545" s="145"/>
      <c r="L1545" s="146"/>
      <c r="M1545" s="146"/>
      <c r="N1545" s="146"/>
      <c r="O1545" s="146"/>
      <c r="P1545" s="146"/>
      <c r="Q1545" s="149"/>
      <c r="R1545" s="81" t="s">
        <v>68</v>
      </c>
      <c r="S1545" s="147"/>
      <c r="T1545" s="146"/>
      <c r="U1545" s="146"/>
      <c r="V1545" s="148"/>
    </row>
    <row r="1546" spans="1:22" s="23" customFormat="1" ht="56.25" customHeight="1" x14ac:dyDescent="0.2">
      <c r="A1546" s="143"/>
      <c r="B1546" s="143"/>
      <c r="C1546" s="144"/>
      <c r="D1546" s="144"/>
      <c r="E1546" s="143"/>
      <c r="F1546" s="145"/>
      <c r="G1546" s="145"/>
      <c r="H1546" s="146"/>
      <c r="I1546" s="146"/>
      <c r="J1546" s="146"/>
      <c r="K1546" s="145"/>
      <c r="L1546" s="146"/>
      <c r="M1546" s="146"/>
      <c r="N1546" s="146"/>
      <c r="O1546" s="146"/>
      <c r="P1546" s="146"/>
      <c r="Q1546" s="149"/>
      <c r="R1546" s="81" t="s">
        <v>69</v>
      </c>
      <c r="S1546" s="147"/>
      <c r="T1546" s="146"/>
      <c r="U1546" s="146"/>
      <c r="V1546" s="148"/>
    </row>
    <row r="1547" spans="1:22" s="23" customFormat="1" ht="52.5" customHeight="1" x14ac:dyDescent="0.2">
      <c r="A1547" s="143"/>
      <c r="B1547" s="143"/>
      <c r="C1547" s="144"/>
      <c r="D1547" s="144"/>
      <c r="E1547" s="143"/>
      <c r="F1547" s="145"/>
      <c r="G1547" s="145"/>
      <c r="H1547" s="146"/>
      <c r="I1547" s="146"/>
      <c r="J1547" s="146"/>
      <c r="K1547" s="145"/>
      <c r="L1547" s="146"/>
      <c r="M1547" s="146"/>
      <c r="N1547" s="146"/>
      <c r="O1547" s="146"/>
      <c r="P1547" s="146"/>
      <c r="Q1547" s="149"/>
      <c r="R1547" s="81" t="s">
        <v>70</v>
      </c>
      <c r="S1547" s="147"/>
      <c r="T1547" s="146"/>
      <c r="U1547" s="146"/>
      <c r="V1547" s="148"/>
    </row>
    <row r="1548" spans="1:22" s="23" customFormat="1" ht="43.5" customHeight="1" x14ac:dyDescent="0.2">
      <c r="A1548" s="143"/>
      <c r="B1548" s="143"/>
      <c r="C1548" s="144"/>
      <c r="D1548" s="144"/>
      <c r="E1548" s="143"/>
      <c r="F1548" s="145"/>
      <c r="G1548" s="145"/>
      <c r="H1548" s="146"/>
      <c r="I1548" s="146"/>
      <c r="J1548" s="146"/>
      <c r="K1548" s="145"/>
      <c r="L1548" s="146"/>
      <c r="M1548" s="146"/>
      <c r="N1548" s="146"/>
      <c r="O1548" s="146"/>
      <c r="P1548" s="146"/>
      <c r="Q1548" s="149"/>
      <c r="R1548" s="81" t="s">
        <v>71</v>
      </c>
      <c r="S1548" s="147"/>
      <c r="T1548" s="146"/>
      <c r="U1548" s="146"/>
      <c r="V1548" s="148"/>
    </row>
    <row r="1549" spans="1:22" s="23" customFormat="1" ht="48.75" customHeight="1" x14ac:dyDescent="0.2">
      <c r="A1549" s="143"/>
      <c r="B1549" s="143"/>
      <c r="C1549" s="144"/>
      <c r="D1549" s="144"/>
      <c r="E1549" s="143"/>
      <c r="F1549" s="145"/>
      <c r="G1549" s="145"/>
      <c r="H1549" s="146"/>
      <c r="I1549" s="146"/>
      <c r="J1549" s="146"/>
      <c r="K1549" s="145"/>
      <c r="L1549" s="146"/>
      <c r="M1549" s="146"/>
      <c r="N1549" s="146"/>
      <c r="O1549" s="146"/>
      <c r="P1549" s="146"/>
      <c r="Q1549" s="149"/>
      <c r="R1549" s="81" t="s">
        <v>72</v>
      </c>
      <c r="S1549" s="147"/>
      <c r="T1549" s="146"/>
      <c r="U1549" s="146"/>
      <c r="V1549" s="148"/>
    </row>
    <row r="1550" spans="1:22" s="23" customFormat="1" ht="58.5" customHeight="1" x14ac:dyDescent="0.2">
      <c r="A1550" s="143"/>
      <c r="B1550" s="143"/>
      <c r="C1550" s="144"/>
      <c r="D1550" s="144"/>
      <c r="E1550" s="143"/>
      <c r="F1550" s="145"/>
      <c r="G1550" s="145"/>
      <c r="H1550" s="146"/>
      <c r="I1550" s="146"/>
      <c r="J1550" s="146"/>
      <c r="K1550" s="145"/>
      <c r="L1550" s="146"/>
      <c r="M1550" s="146"/>
      <c r="N1550" s="146"/>
      <c r="O1550" s="146"/>
      <c r="P1550" s="146"/>
      <c r="Q1550" s="149"/>
      <c r="R1550" s="81" t="s">
        <v>73</v>
      </c>
      <c r="S1550" s="147"/>
      <c r="T1550" s="146"/>
      <c r="U1550" s="146"/>
      <c r="V1550" s="148"/>
    </row>
    <row r="1551" spans="1:22" s="23" customFormat="1" ht="38.25" customHeight="1" x14ac:dyDescent="0.2">
      <c r="A1551" s="143"/>
      <c r="B1551" s="143"/>
      <c r="C1551" s="144"/>
      <c r="D1551" s="144"/>
      <c r="E1551" s="143"/>
      <c r="F1551" s="145"/>
      <c r="G1551" s="145"/>
      <c r="H1551" s="146"/>
      <c r="I1551" s="146"/>
      <c r="J1551" s="146"/>
      <c r="K1551" s="145"/>
      <c r="L1551" s="146"/>
      <c r="M1551" s="146"/>
      <c r="N1551" s="146"/>
      <c r="O1551" s="146"/>
      <c r="P1551" s="146"/>
      <c r="Q1551" s="149"/>
      <c r="R1551" s="81" t="s">
        <v>105</v>
      </c>
      <c r="S1551" s="147"/>
      <c r="T1551" s="146"/>
      <c r="U1551" s="146"/>
      <c r="V1551" s="148"/>
    </row>
    <row r="1552" spans="1:22" s="23" customFormat="1" ht="42" customHeight="1" x14ac:dyDescent="0.2">
      <c r="A1552" s="143"/>
      <c r="B1552" s="143"/>
      <c r="C1552" s="144"/>
      <c r="D1552" s="144"/>
      <c r="E1552" s="143"/>
      <c r="F1552" s="145"/>
      <c r="G1552" s="145"/>
      <c r="H1552" s="146"/>
      <c r="I1552" s="146"/>
      <c r="J1552" s="146"/>
      <c r="K1552" s="145"/>
      <c r="L1552" s="146"/>
      <c r="M1552" s="146"/>
      <c r="N1552" s="146"/>
      <c r="O1552" s="146"/>
      <c r="P1552" s="146"/>
      <c r="Q1552" s="149"/>
      <c r="R1552" s="81" t="s">
        <v>106</v>
      </c>
      <c r="S1552" s="147"/>
      <c r="T1552" s="146"/>
      <c r="U1552" s="146"/>
      <c r="V1552" s="148"/>
    </row>
    <row r="1553" spans="1:22" s="23" customFormat="1" ht="46.5" customHeight="1" x14ac:dyDescent="0.2">
      <c r="A1553" s="143"/>
      <c r="B1553" s="143"/>
      <c r="C1553" s="144"/>
      <c r="D1553" s="144"/>
      <c r="E1553" s="143"/>
      <c r="F1553" s="145"/>
      <c r="G1553" s="145"/>
      <c r="H1553" s="146"/>
      <c r="I1553" s="146"/>
      <c r="J1553" s="146"/>
      <c r="K1553" s="145"/>
      <c r="L1553" s="146"/>
      <c r="M1553" s="146"/>
      <c r="N1553" s="146"/>
      <c r="O1553" s="146"/>
      <c r="P1553" s="146"/>
      <c r="Q1553" s="149"/>
      <c r="R1553" s="81" t="s">
        <v>107</v>
      </c>
      <c r="S1553" s="147"/>
      <c r="T1553" s="146"/>
      <c r="U1553" s="146"/>
      <c r="V1553" s="148"/>
    </row>
    <row r="1554" spans="1:22" s="23" customFormat="1" ht="31.5" customHeight="1" x14ac:dyDescent="0.2">
      <c r="A1554" s="143">
        <v>4</v>
      </c>
      <c r="B1554" s="143" t="s">
        <v>156</v>
      </c>
      <c r="C1554" s="144">
        <v>1971</v>
      </c>
      <c r="D1554" s="144"/>
      <c r="E1554" s="143" t="s">
        <v>111</v>
      </c>
      <c r="F1554" s="145">
        <v>5</v>
      </c>
      <c r="G1554" s="145">
        <v>6</v>
      </c>
      <c r="H1554" s="146">
        <v>4857.3</v>
      </c>
      <c r="I1554" s="146">
        <v>4355.1000000000004</v>
      </c>
      <c r="J1554" s="146">
        <v>4223.1099999999997</v>
      </c>
      <c r="K1554" s="145">
        <v>205</v>
      </c>
      <c r="L1554" s="146">
        <f>SUM(M1554:Q1556)</f>
        <v>19151081.350000001</v>
      </c>
      <c r="M1554" s="146">
        <v>0</v>
      </c>
      <c r="N1554" s="146">
        <v>0</v>
      </c>
      <c r="O1554" s="146">
        <v>0</v>
      </c>
      <c r="P1554" s="146">
        <v>19151081.350000001</v>
      </c>
      <c r="Q1554" s="149">
        <v>0</v>
      </c>
      <c r="R1554" s="81" t="s">
        <v>105</v>
      </c>
      <c r="S1554" s="147">
        <v>3</v>
      </c>
      <c r="T1554" s="146">
        <f>L1554/I1554</f>
        <v>4397.3918738949733</v>
      </c>
      <c r="U1554" s="146">
        <f>T1554</f>
        <v>4397.3918738949733</v>
      </c>
      <c r="V1554" s="148">
        <v>46752</v>
      </c>
    </row>
    <row r="1555" spans="1:22" s="23" customFormat="1" ht="39.75" customHeight="1" x14ac:dyDescent="0.2">
      <c r="A1555" s="143"/>
      <c r="B1555" s="143"/>
      <c r="C1555" s="144"/>
      <c r="D1555" s="144"/>
      <c r="E1555" s="143"/>
      <c r="F1555" s="145"/>
      <c r="G1555" s="145"/>
      <c r="H1555" s="146"/>
      <c r="I1555" s="146"/>
      <c r="J1555" s="146"/>
      <c r="K1555" s="145"/>
      <c r="L1555" s="146"/>
      <c r="M1555" s="146"/>
      <c r="N1555" s="146"/>
      <c r="O1555" s="146"/>
      <c r="P1555" s="146"/>
      <c r="Q1555" s="149"/>
      <c r="R1555" s="81" t="s">
        <v>106</v>
      </c>
      <c r="S1555" s="147"/>
      <c r="T1555" s="146"/>
      <c r="U1555" s="146"/>
      <c r="V1555" s="148"/>
    </row>
    <row r="1556" spans="1:22" s="23" customFormat="1" ht="45" customHeight="1" x14ac:dyDescent="0.2">
      <c r="A1556" s="143"/>
      <c r="B1556" s="143"/>
      <c r="C1556" s="144"/>
      <c r="D1556" s="144"/>
      <c r="E1556" s="143"/>
      <c r="F1556" s="145"/>
      <c r="G1556" s="145"/>
      <c r="H1556" s="146"/>
      <c r="I1556" s="146"/>
      <c r="J1556" s="146"/>
      <c r="K1556" s="145"/>
      <c r="L1556" s="146"/>
      <c r="M1556" s="146"/>
      <c r="N1556" s="146"/>
      <c r="O1556" s="146"/>
      <c r="P1556" s="146"/>
      <c r="Q1556" s="149"/>
      <c r="R1556" s="81" t="s">
        <v>107</v>
      </c>
      <c r="S1556" s="147"/>
      <c r="T1556" s="146"/>
      <c r="U1556" s="146"/>
      <c r="V1556" s="148"/>
    </row>
    <row r="1557" spans="1:22" s="23" customFormat="1" ht="41.25" customHeight="1" x14ac:dyDescent="0.2">
      <c r="A1557" s="143">
        <v>5</v>
      </c>
      <c r="B1557" s="143" t="s">
        <v>341</v>
      </c>
      <c r="C1557" s="144">
        <v>1967</v>
      </c>
      <c r="D1557" s="144">
        <v>2006</v>
      </c>
      <c r="E1557" s="143" t="s">
        <v>111</v>
      </c>
      <c r="F1557" s="145">
        <v>5</v>
      </c>
      <c r="G1557" s="145">
        <v>5</v>
      </c>
      <c r="H1557" s="146">
        <v>4113.3</v>
      </c>
      <c r="I1557" s="146">
        <v>3730.8</v>
      </c>
      <c r="J1557" s="146">
        <v>3405.81</v>
      </c>
      <c r="K1557" s="145">
        <v>186</v>
      </c>
      <c r="L1557" s="146">
        <f>SUM(M1557:Q1570)</f>
        <v>25857825.5</v>
      </c>
      <c r="M1557" s="146">
        <v>0</v>
      </c>
      <c r="N1557" s="146">
        <v>0</v>
      </c>
      <c r="O1557" s="146">
        <v>0</v>
      </c>
      <c r="P1557" s="146">
        <v>25857825.5</v>
      </c>
      <c r="Q1557" s="149">
        <v>0</v>
      </c>
      <c r="R1557" s="81" t="s">
        <v>62</v>
      </c>
      <c r="S1557" s="147">
        <v>14</v>
      </c>
      <c r="T1557" s="146">
        <f>L1557/I1557</f>
        <v>6930.9063739680496</v>
      </c>
      <c r="U1557" s="146">
        <f>T1557</f>
        <v>6930.9063739680496</v>
      </c>
      <c r="V1557" s="148">
        <v>46752</v>
      </c>
    </row>
    <row r="1558" spans="1:22" s="23" customFormat="1" ht="51.75" customHeight="1" x14ac:dyDescent="0.2">
      <c r="A1558" s="143"/>
      <c r="B1558" s="143"/>
      <c r="C1558" s="144"/>
      <c r="D1558" s="144"/>
      <c r="E1558" s="143"/>
      <c r="F1558" s="145"/>
      <c r="G1558" s="145"/>
      <c r="H1558" s="146"/>
      <c r="I1558" s="146"/>
      <c r="J1558" s="146"/>
      <c r="K1558" s="145"/>
      <c r="L1558" s="146"/>
      <c r="M1558" s="146"/>
      <c r="N1558" s="146"/>
      <c r="O1558" s="146"/>
      <c r="P1558" s="146"/>
      <c r="Q1558" s="149"/>
      <c r="R1558" s="81" t="s">
        <v>63</v>
      </c>
      <c r="S1558" s="147"/>
      <c r="T1558" s="146"/>
      <c r="U1558" s="146"/>
      <c r="V1558" s="148"/>
    </row>
    <row r="1559" spans="1:22" s="23" customFormat="1" ht="54" customHeight="1" x14ac:dyDescent="0.2">
      <c r="A1559" s="143"/>
      <c r="B1559" s="143"/>
      <c r="C1559" s="144"/>
      <c r="D1559" s="144"/>
      <c r="E1559" s="143"/>
      <c r="F1559" s="145"/>
      <c r="G1559" s="145"/>
      <c r="H1559" s="146"/>
      <c r="I1559" s="146"/>
      <c r="J1559" s="146"/>
      <c r="K1559" s="145"/>
      <c r="L1559" s="146"/>
      <c r="M1559" s="146"/>
      <c r="N1559" s="146"/>
      <c r="O1559" s="146"/>
      <c r="P1559" s="146"/>
      <c r="Q1559" s="149"/>
      <c r="R1559" s="81" t="s">
        <v>64</v>
      </c>
      <c r="S1559" s="147"/>
      <c r="T1559" s="146"/>
      <c r="U1559" s="146"/>
      <c r="V1559" s="148"/>
    </row>
    <row r="1560" spans="1:22" s="23" customFormat="1" ht="34.5" customHeight="1" x14ac:dyDescent="0.2">
      <c r="A1560" s="143"/>
      <c r="B1560" s="143"/>
      <c r="C1560" s="144"/>
      <c r="D1560" s="144"/>
      <c r="E1560" s="143"/>
      <c r="F1560" s="145"/>
      <c r="G1560" s="145"/>
      <c r="H1560" s="146"/>
      <c r="I1560" s="146"/>
      <c r="J1560" s="146"/>
      <c r="K1560" s="145"/>
      <c r="L1560" s="146"/>
      <c r="M1560" s="146"/>
      <c r="N1560" s="146"/>
      <c r="O1560" s="146"/>
      <c r="P1560" s="146"/>
      <c r="Q1560" s="149"/>
      <c r="R1560" s="81" t="s">
        <v>65</v>
      </c>
      <c r="S1560" s="147"/>
      <c r="T1560" s="146"/>
      <c r="U1560" s="146"/>
      <c r="V1560" s="148"/>
    </row>
    <row r="1561" spans="1:22" s="23" customFormat="1" ht="51.75" customHeight="1" x14ac:dyDescent="0.2">
      <c r="A1561" s="143"/>
      <c r="B1561" s="143"/>
      <c r="C1561" s="144"/>
      <c r="D1561" s="144"/>
      <c r="E1561" s="143"/>
      <c r="F1561" s="145"/>
      <c r="G1561" s="145"/>
      <c r="H1561" s="146"/>
      <c r="I1561" s="146"/>
      <c r="J1561" s="146"/>
      <c r="K1561" s="145"/>
      <c r="L1561" s="146"/>
      <c r="M1561" s="146"/>
      <c r="N1561" s="146"/>
      <c r="O1561" s="146"/>
      <c r="P1561" s="146"/>
      <c r="Q1561" s="149"/>
      <c r="R1561" s="81" t="s">
        <v>66</v>
      </c>
      <c r="S1561" s="147"/>
      <c r="T1561" s="146"/>
      <c r="U1561" s="146"/>
      <c r="V1561" s="148"/>
    </row>
    <row r="1562" spans="1:22" s="23" customFormat="1" ht="51.75" customHeight="1" x14ac:dyDescent="0.2">
      <c r="A1562" s="143"/>
      <c r="B1562" s="143"/>
      <c r="C1562" s="144"/>
      <c r="D1562" s="144"/>
      <c r="E1562" s="143"/>
      <c r="F1562" s="145"/>
      <c r="G1562" s="145"/>
      <c r="H1562" s="146"/>
      <c r="I1562" s="146"/>
      <c r="J1562" s="146"/>
      <c r="K1562" s="145"/>
      <c r="L1562" s="146"/>
      <c r="M1562" s="146"/>
      <c r="N1562" s="146"/>
      <c r="O1562" s="146"/>
      <c r="P1562" s="146"/>
      <c r="Q1562" s="149"/>
      <c r="R1562" s="81" t="s">
        <v>67</v>
      </c>
      <c r="S1562" s="147"/>
      <c r="T1562" s="146"/>
      <c r="U1562" s="146"/>
      <c r="V1562" s="148"/>
    </row>
    <row r="1563" spans="1:22" s="23" customFormat="1" ht="33.75" customHeight="1" x14ac:dyDescent="0.2">
      <c r="A1563" s="143"/>
      <c r="B1563" s="143"/>
      <c r="C1563" s="144"/>
      <c r="D1563" s="144"/>
      <c r="E1563" s="143"/>
      <c r="F1563" s="145"/>
      <c r="G1563" s="145"/>
      <c r="H1563" s="146"/>
      <c r="I1563" s="146"/>
      <c r="J1563" s="146"/>
      <c r="K1563" s="145"/>
      <c r="L1563" s="146"/>
      <c r="M1563" s="146"/>
      <c r="N1563" s="146"/>
      <c r="O1563" s="146"/>
      <c r="P1563" s="146"/>
      <c r="Q1563" s="149"/>
      <c r="R1563" s="81" t="s">
        <v>68</v>
      </c>
      <c r="S1563" s="147"/>
      <c r="T1563" s="146"/>
      <c r="U1563" s="146"/>
      <c r="V1563" s="148"/>
    </row>
    <row r="1564" spans="1:22" s="23" customFormat="1" ht="49.5" customHeight="1" x14ac:dyDescent="0.2">
      <c r="A1564" s="143"/>
      <c r="B1564" s="143"/>
      <c r="C1564" s="144"/>
      <c r="D1564" s="144"/>
      <c r="E1564" s="143"/>
      <c r="F1564" s="145"/>
      <c r="G1564" s="145"/>
      <c r="H1564" s="146"/>
      <c r="I1564" s="146"/>
      <c r="J1564" s="146"/>
      <c r="K1564" s="145"/>
      <c r="L1564" s="146"/>
      <c r="M1564" s="146"/>
      <c r="N1564" s="146"/>
      <c r="O1564" s="146"/>
      <c r="P1564" s="146"/>
      <c r="Q1564" s="149"/>
      <c r="R1564" s="81" t="s">
        <v>69</v>
      </c>
      <c r="S1564" s="147"/>
      <c r="T1564" s="146"/>
      <c r="U1564" s="146"/>
      <c r="V1564" s="148"/>
    </row>
    <row r="1565" spans="1:22" s="23" customFormat="1" ht="49.5" customHeight="1" x14ac:dyDescent="0.2">
      <c r="A1565" s="143"/>
      <c r="B1565" s="143"/>
      <c r="C1565" s="144"/>
      <c r="D1565" s="144"/>
      <c r="E1565" s="143"/>
      <c r="F1565" s="145"/>
      <c r="G1565" s="145"/>
      <c r="H1565" s="146"/>
      <c r="I1565" s="146"/>
      <c r="J1565" s="146"/>
      <c r="K1565" s="145"/>
      <c r="L1565" s="146"/>
      <c r="M1565" s="146"/>
      <c r="N1565" s="146"/>
      <c r="O1565" s="146"/>
      <c r="P1565" s="146"/>
      <c r="Q1565" s="149"/>
      <c r="R1565" s="81" t="s">
        <v>70</v>
      </c>
      <c r="S1565" s="147"/>
      <c r="T1565" s="146"/>
      <c r="U1565" s="146"/>
      <c r="V1565" s="148"/>
    </row>
    <row r="1566" spans="1:22" s="23" customFormat="1" ht="39" customHeight="1" x14ac:dyDescent="0.2">
      <c r="A1566" s="143"/>
      <c r="B1566" s="143"/>
      <c r="C1566" s="144"/>
      <c r="D1566" s="144"/>
      <c r="E1566" s="143"/>
      <c r="F1566" s="145"/>
      <c r="G1566" s="145"/>
      <c r="H1566" s="146"/>
      <c r="I1566" s="146"/>
      <c r="J1566" s="146"/>
      <c r="K1566" s="145"/>
      <c r="L1566" s="146"/>
      <c r="M1566" s="146"/>
      <c r="N1566" s="146"/>
      <c r="O1566" s="146"/>
      <c r="P1566" s="146"/>
      <c r="Q1566" s="149"/>
      <c r="R1566" s="81" t="s">
        <v>71</v>
      </c>
      <c r="S1566" s="147"/>
      <c r="T1566" s="146"/>
      <c r="U1566" s="146"/>
      <c r="V1566" s="148"/>
    </row>
    <row r="1567" spans="1:22" s="23" customFormat="1" ht="50.25" customHeight="1" x14ac:dyDescent="0.2">
      <c r="A1567" s="143"/>
      <c r="B1567" s="143"/>
      <c r="C1567" s="144"/>
      <c r="D1567" s="144"/>
      <c r="E1567" s="143"/>
      <c r="F1567" s="145"/>
      <c r="G1567" s="145"/>
      <c r="H1567" s="146"/>
      <c r="I1567" s="146"/>
      <c r="J1567" s="146"/>
      <c r="K1567" s="145"/>
      <c r="L1567" s="146"/>
      <c r="M1567" s="146"/>
      <c r="N1567" s="146"/>
      <c r="O1567" s="146"/>
      <c r="P1567" s="146"/>
      <c r="Q1567" s="149"/>
      <c r="R1567" s="81" t="s">
        <v>72</v>
      </c>
      <c r="S1567" s="147"/>
      <c r="T1567" s="146"/>
      <c r="U1567" s="146"/>
      <c r="V1567" s="148"/>
    </row>
    <row r="1568" spans="1:22" s="23" customFormat="1" ht="50.25" customHeight="1" x14ac:dyDescent="0.2">
      <c r="A1568" s="143"/>
      <c r="B1568" s="143"/>
      <c r="C1568" s="144"/>
      <c r="D1568" s="144"/>
      <c r="E1568" s="143"/>
      <c r="F1568" s="145"/>
      <c r="G1568" s="145"/>
      <c r="H1568" s="146"/>
      <c r="I1568" s="146"/>
      <c r="J1568" s="146"/>
      <c r="K1568" s="145"/>
      <c r="L1568" s="146"/>
      <c r="M1568" s="146"/>
      <c r="N1568" s="146"/>
      <c r="O1568" s="146"/>
      <c r="P1568" s="146"/>
      <c r="Q1568" s="149"/>
      <c r="R1568" s="81" t="s">
        <v>73</v>
      </c>
      <c r="S1568" s="147"/>
      <c r="T1568" s="146"/>
      <c r="U1568" s="146"/>
      <c r="V1568" s="148"/>
    </row>
    <row r="1569" spans="1:22" s="23" customFormat="1" ht="34.5" customHeight="1" x14ac:dyDescent="0.2">
      <c r="A1569" s="143"/>
      <c r="B1569" s="143"/>
      <c r="C1569" s="144"/>
      <c r="D1569" s="144"/>
      <c r="E1569" s="143"/>
      <c r="F1569" s="145"/>
      <c r="G1569" s="145"/>
      <c r="H1569" s="146"/>
      <c r="I1569" s="146"/>
      <c r="J1569" s="146"/>
      <c r="K1569" s="145"/>
      <c r="L1569" s="146"/>
      <c r="M1569" s="146"/>
      <c r="N1569" s="146"/>
      <c r="O1569" s="146"/>
      <c r="P1569" s="146"/>
      <c r="Q1569" s="149"/>
      <c r="R1569" s="81" t="s">
        <v>102</v>
      </c>
      <c r="S1569" s="147"/>
      <c r="T1569" s="146"/>
      <c r="U1569" s="146"/>
      <c r="V1569" s="148"/>
    </row>
    <row r="1570" spans="1:22" s="23" customFormat="1" ht="43.5" customHeight="1" x14ac:dyDescent="0.2">
      <c r="A1570" s="143"/>
      <c r="B1570" s="143"/>
      <c r="C1570" s="144"/>
      <c r="D1570" s="144"/>
      <c r="E1570" s="143"/>
      <c r="F1570" s="145"/>
      <c r="G1570" s="145"/>
      <c r="H1570" s="146"/>
      <c r="I1570" s="146"/>
      <c r="J1570" s="146"/>
      <c r="K1570" s="145"/>
      <c r="L1570" s="146"/>
      <c r="M1570" s="146"/>
      <c r="N1570" s="146"/>
      <c r="O1570" s="146"/>
      <c r="P1570" s="146"/>
      <c r="Q1570" s="149"/>
      <c r="R1570" s="81" t="s">
        <v>104</v>
      </c>
      <c r="S1570" s="147"/>
      <c r="T1570" s="146"/>
      <c r="U1570" s="146"/>
      <c r="V1570" s="148"/>
    </row>
    <row r="1571" spans="1:22" s="23" customFormat="1" ht="32.25" customHeight="1" x14ac:dyDescent="0.2">
      <c r="A1571" s="143">
        <v>6</v>
      </c>
      <c r="B1571" s="143" t="s">
        <v>160</v>
      </c>
      <c r="C1571" s="144">
        <v>1967</v>
      </c>
      <c r="D1571" s="144">
        <v>2007</v>
      </c>
      <c r="E1571" s="143" t="s">
        <v>111</v>
      </c>
      <c r="F1571" s="145">
        <v>5</v>
      </c>
      <c r="G1571" s="145">
        <v>6</v>
      </c>
      <c r="H1571" s="146">
        <v>4947.8</v>
      </c>
      <c r="I1571" s="146">
        <v>4396.6000000000004</v>
      </c>
      <c r="J1571" s="146">
        <v>4131.24</v>
      </c>
      <c r="K1571" s="145">
        <v>191</v>
      </c>
      <c r="L1571" s="146">
        <f>SUM(M1571:Q1573)</f>
        <v>5677926.1600000001</v>
      </c>
      <c r="M1571" s="146">
        <v>0</v>
      </c>
      <c r="N1571" s="146">
        <v>0</v>
      </c>
      <c r="O1571" s="146">
        <v>0</v>
      </c>
      <c r="P1571" s="146">
        <v>5677926.1600000001</v>
      </c>
      <c r="Q1571" s="149">
        <v>0</v>
      </c>
      <c r="R1571" s="81" t="s">
        <v>102</v>
      </c>
      <c r="S1571" s="147">
        <v>3</v>
      </c>
      <c r="T1571" s="146">
        <f>L1571/I1571</f>
        <v>1291.4356912159394</v>
      </c>
      <c r="U1571" s="146">
        <f>T1571</f>
        <v>1291.4356912159394</v>
      </c>
      <c r="V1571" s="148">
        <v>46752</v>
      </c>
    </row>
    <row r="1572" spans="1:22" s="23" customFormat="1" ht="50.25" customHeight="1" x14ac:dyDescent="0.2">
      <c r="A1572" s="143"/>
      <c r="B1572" s="143"/>
      <c r="C1572" s="144"/>
      <c r="D1572" s="144"/>
      <c r="E1572" s="143"/>
      <c r="F1572" s="145"/>
      <c r="G1572" s="145"/>
      <c r="H1572" s="146"/>
      <c r="I1572" s="146"/>
      <c r="J1572" s="146"/>
      <c r="K1572" s="145"/>
      <c r="L1572" s="146"/>
      <c r="M1572" s="146"/>
      <c r="N1572" s="146"/>
      <c r="O1572" s="146"/>
      <c r="P1572" s="146"/>
      <c r="Q1572" s="149"/>
      <c r="R1572" s="81" t="s">
        <v>103</v>
      </c>
      <c r="S1572" s="147"/>
      <c r="T1572" s="146"/>
      <c r="U1572" s="146"/>
      <c r="V1572" s="148"/>
    </row>
    <row r="1573" spans="1:22" s="23" customFormat="1" ht="55.5" customHeight="1" x14ac:dyDescent="0.2">
      <c r="A1573" s="143"/>
      <c r="B1573" s="143"/>
      <c r="C1573" s="144"/>
      <c r="D1573" s="144"/>
      <c r="E1573" s="143"/>
      <c r="F1573" s="145"/>
      <c r="G1573" s="145"/>
      <c r="H1573" s="146"/>
      <c r="I1573" s="146"/>
      <c r="J1573" s="146"/>
      <c r="K1573" s="145"/>
      <c r="L1573" s="146"/>
      <c r="M1573" s="146"/>
      <c r="N1573" s="146"/>
      <c r="O1573" s="146"/>
      <c r="P1573" s="146"/>
      <c r="Q1573" s="149"/>
      <c r="R1573" s="81" t="s">
        <v>104</v>
      </c>
      <c r="S1573" s="147"/>
      <c r="T1573" s="146"/>
      <c r="U1573" s="146"/>
      <c r="V1573" s="148"/>
    </row>
    <row r="1574" spans="1:22" s="23" customFormat="1" ht="40.5" customHeight="1" x14ac:dyDescent="0.2">
      <c r="A1574" s="143">
        <v>7</v>
      </c>
      <c r="B1574" s="143" t="s">
        <v>342</v>
      </c>
      <c r="C1574" s="144">
        <v>1967</v>
      </c>
      <c r="D1574" s="144">
        <v>2008</v>
      </c>
      <c r="E1574" s="143" t="s">
        <v>111</v>
      </c>
      <c r="F1574" s="145">
        <v>5</v>
      </c>
      <c r="G1574" s="145">
        <v>4</v>
      </c>
      <c r="H1574" s="146">
        <v>3036.7</v>
      </c>
      <c r="I1574" s="146">
        <v>2702.6</v>
      </c>
      <c r="J1574" s="146">
        <v>2464</v>
      </c>
      <c r="K1574" s="145">
        <v>138</v>
      </c>
      <c r="L1574" s="146">
        <f>SUM(M1574:Q1588)</f>
        <v>18727468.68</v>
      </c>
      <c r="M1574" s="146">
        <v>0</v>
      </c>
      <c r="N1574" s="146">
        <v>0</v>
      </c>
      <c r="O1574" s="146">
        <v>0</v>
      </c>
      <c r="P1574" s="146">
        <v>18727468.68</v>
      </c>
      <c r="Q1574" s="149">
        <v>0</v>
      </c>
      <c r="R1574" s="81" t="s">
        <v>62</v>
      </c>
      <c r="S1574" s="147">
        <v>15</v>
      </c>
      <c r="T1574" s="146">
        <f>L1574/I1574</f>
        <v>6929.4267298157329</v>
      </c>
      <c r="U1574" s="146">
        <f>T1574</f>
        <v>6929.4267298157329</v>
      </c>
      <c r="V1574" s="148">
        <v>46752</v>
      </c>
    </row>
    <row r="1575" spans="1:22" s="23" customFormat="1" ht="48.75" customHeight="1" x14ac:dyDescent="0.2">
      <c r="A1575" s="143"/>
      <c r="B1575" s="143"/>
      <c r="C1575" s="144"/>
      <c r="D1575" s="144"/>
      <c r="E1575" s="143"/>
      <c r="F1575" s="145"/>
      <c r="G1575" s="145"/>
      <c r="H1575" s="146"/>
      <c r="I1575" s="146"/>
      <c r="J1575" s="146"/>
      <c r="K1575" s="145"/>
      <c r="L1575" s="146"/>
      <c r="M1575" s="146"/>
      <c r="N1575" s="146"/>
      <c r="O1575" s="146"/>
      <c r="P1575" s="146"/>
      <c r="Q1575" s="149"/>
      <c r="R1575" s="81" t="s">
        <v>63</v>
      </c>
      <c r="S1575" s="147"/>
      <c r="T1575" s="146"/>
      <c r="U1575" s="146"/>
      <c r="V1575" s="148"/>
    </row>
    <row r="1576" spans="1:22" s="23" customFormat="1" ht="45.75" customHeight="1" x14ac:dyDescent="0.2">
      <c r="A1576" s="143"/>
      <c r="B1576" s="143"/>
      <c r="C1576" s="144"/>
      <c r="D1576" s="144"/>
      <c r="E1576" s="143"/>
      <c r="F1576" s="145"/>
      <c r="G1576" s="145"/>
      <c r="H1576" s="146"/>
      <c r="I1576" s="146"/>
      <c r="J1576" s="146"/>
      <c r="K1576" s="145"/>
      <c r="L1576" s="146"/>
      <c r="M1576" s="146"/>
      <c r="N1576" s="146"/>
      <c r="O1576" s="146"/>
      <c r="P1576" s="146"/>
      <c r="Q1576" s="149"/>
      <c r="R1576" s="81" t="s">
        <v>64</v>
      </c>
      <c r="S1576" s="147"/>
      <c r="T1576" s="146"/>
      <c r="U1576" s="146"/>
      <c r="V1576" s="148"/>
    </row>
    <row r="1577" spans="1:22" s="23" customFormat="1" ht="36" customHeight="1" x14ac:dyDescent="0.2">
      <c r="A1577" s="143"/>
      <c r="B1577" s="143"/>
      <c r="C1577" s="144"/>
      <c r="D1577" s="144"/>
      <c r="E1577" s="143"/>
      <c r="F1577" s="145"/>
      <c r="G1577" s="145"/>
      <c r="H1577" s="146"/>
      <c r="I1577" s="146"/>
      <c r="J1577" s="146"/>
      <c r="K1577" s="145"/>
      <c r="L1577" s="146"/>
      <c r="M1577" s="146"/>
      <c r="N1577" s="146"/>
      <c r="O1577" s="146"/>
      <c r="P1577" s="146"/>
      <c r="Q1577" s="149"/>
      <c r="R1577" s="81" t="s">
        <v>65</v>
      </c>
      <c r="S1577" s="147"/>
      <c r="T1577" s="146"/>
      <c r="U1577" s="146"/>
      <c r="V1577" s="148"/>
    </row>
    <row r="1578" spans="1:22" s="23" customFormat="1" ht="48" customHeight="1" x14ac:dyDescent="0.2">
      <c r="A1578" s="143"/>
      <c r="B1578" s="143"/>
      <c r="C1578" s="144"/>
      <c r="D1578" s="144"/>
      <c r="E1578" s="143"/>
      <c r="F1578" s="145"/>
      <c r="G1578" s="145"/>
      <c r="H1578" s="146"/>
      <c r="I1578" s="146"/>
      <c r="J1578" s="146"/>
      <c r="K1578" s="145"/>
      <c r="L1578" s="146"/>
      <c r="M1578" s="146"/>
      <c r="N1578" s="146"/>
      <c r="O1578" s="146"/>
      <c r="P1578" s="146"/>
      <c r="Q1578" s="149"/>
      <c r="R1578" s="81" t="s">
        <v>66</v>
      </c>
      <c r="S1578" s="147"/>
      <c r="T1578" s="146"/>
      <c r="U1578" s="146"/>
      <c r="V1578" s="148"/>
    </row>
    <row r="1579" spans="1:22" s="23" customFormat="1" ht="53.25" customHeight="1" x14ac:dyDescent="0.2">
      <c r="A1579" s="143"/>
      <c r="B1579" s="143"/>
      <c r="C1579" s="144"/>
      <c r="D1579" s="144"/>
      <c r="E1579" s="143"/>
      <c r="F1579" s="145"/>
      <c r="G1579" s="145"/>
      <c r="H1579" s="146"/>
      <c r="I1579" s="146"/>
      <c r="J1579" s="146"/>
      <c r="K1579" s="145"/>
      <c r="L1579" s="146"/>
      <c r="M1579" s="146"/>
      <c r="N1579" s="146"/>
      <c r="O1579" s="146"/>
      <c r="P1579" s="146"/>
      <c r="Q1579" s="149"/>
      <c r="R1579" s="81" t="s">
        <v>67</v>
      </c>
      <c r="S1579" s="147"/>
      <c r="T1579" s="146"/>
      <c r="U1579" s="146"/>
      <c r="V1579" s="148"/>
    </row>
    <row r="1580" spans="1:22" s="23" customFormat="1" ht="36" customHeight="1" x14ac:dyDescent="0.2">
      <c r="A1580" s="143"/>
      <c r="B1580" s="143"/>
      <c r="C1580" s="144"/>
      <c r="D1580" s="144"/>
      <c r="E1580" s="143"/>
      <c r="F1580" s="145"/>
      <c r="G1580" s="145"/>
      <c r="H1580" s="146"/>
      <c r="I1580" s="146"/>
      <c r="J1580" s="146"/>
      <c r="K1580" s="145"/>
      <c r="L1580" s="146"/>
      <c r="M1580" s="146"/>
      <c r="N1580" s="146"/>
      <c r="O1580" s="146"/>
      <c r="P1580" s="146"/>
      <c r="Q1580" s="149"/>
      <c r="R1580" s="81" t="s">
        <v>68</v>
      </c>
      <c r="S1580" s="147"/>
      <c r="T1580" s="146"/>
      <c r="U1580" s="146"/>
      <c r="V1580" s="148"/>
    </row>
    <row r="1581" spans="1:22" s="23" customFormat="1" ht="45.75" customHeight="1" x14ac:dyDescent="0.2">
      <c r="A1581" s="143"/>
      <c r="B1581" s="143"/>
      <c r="C1581" s="144"/>
      <c r="D1581" s="144"/>
      <c r="E1581" s="143"/>
      <c r="F1581" s="145"/>
      <c r="G1581" s="145"/>
      <c r="H1581" s="146"/>
      <c r="I1581" s="146"/>
      <c r="J1581" s="146"/>
      <c r="K1581" s="145"/>
      <c r="L1581" s="146"/>
      <c r="M1581" s="146"/>
      <c r="N1581" s="146"/>
      <c r="O1581" s="146"/>
      <c r="P1581" s="146"/>
      <c r="Q1581" s="149"/>
      <c r="R1581" s="81" t="s">
        <v>69</v>
      </c>
      <c r="S1581" s="147"/>
      <c r="T1581" s="146"/>
      <c r="U1581" s="146"/>
      <c r="V1581" s="148"/>
    </row>
    <row r="1582" spans="1:22" s="23" customFormat="1" ht="43.5" customHeight="1" x14ac:dyDescent="0.2">
      <c r="A1582" s="143"/>
      <c r="B1582" s="143"/>
      <c r="C1582" s="144"/>
      <c r="D1582" s="144"/>
      <c r="E1582" s="143"/>
      <c r="F1582" s="145"/>
      <c r="G1582" s="145"/>
      <c r="H1582" s="146"/>
      <c r="I1582" s="146"/>
      <c r="J1582" s="146"/>
      <c r="K1582" s="145"/>
      <c r="L1582" s="146"/>
      <c r="M1582" s="146"/>
      <c r="N1582" s="146"/>
      <c r="O1582" s="146"/>
      <c r="P1582" s="146"/>
      <c r="Q1582" s="149"/>
      <c r="R1582" s="81" t="s">
        <v>70</v>
      </c>
      <c r="S1582" s="147"/>
      <c r="T1582" s="146"/>
      <c r="U1582" s="146"/>
      <c r="V1582" s="148"/>
    </row>
    <row r="1583" spans="1:22" s="23" customFormat="1" ht="34.5" customHeight="1" x14ac:dyDescent="0.2">
      <c r="A1583" s="143"/>
      <c r="B1583" s="143"/>
      <c r="C1583" s="144"/>
      <c r="D1583" s="144"/>
      <c r="E1583" s="143"/>
      <c r="F1583" s="145"/>
      <c r="G1583" s="145"/>
      <c r="H1583" s="146"/>
      <c r="I1583" s="146"/>
      <c r="J1583" s="146"/>
      <c r="K1583" s="145"/>
      <c r="L1583" s="146"/>
      <c r="M1583" s="146"/>
      <c r="N1583" s="146"/>
      <c r="O1583" s="146"/>
      <c r="P1583" s="146"/>
      <c r="Q1583" s="149"/>
      <c r="R1583" s="81" t="s">
        <v>71</v>
      </c>
      <c r="S1583" s="147"/>
      <c r="T1583" s="146"/>
      <c r="U1583" s="146"/>
      <c r="V1583" s="148"/>
    </row>
    <row r="1584" spans="1:22" s="23" customFormat="1" ht="45.75" customHeight="1" x14ac:dyDescent="0.2">
      <c r="A1584" s="143"/>
      <c r="B1584" s="143"/>
      <c r="C1584" s="144"/>
      <c r="D1584" s="144"/>
      <c r="E1584" s="143"/>
      <c r="F1584" s="145"/>
      <c r="G1584" s="145"/>
      <c r="H1584" s="146"/>
      <c r="I1584" s="146"/>
      <c r="J1584" s="146"/>
      <c r="K1584" s="145"/>
      <c r="L1584" s="146"/>
      <c r="M1584" s="146"/>
      <c r="N1584" s="146"/>
      <c r="O1584" s="146"/>
      <c r="P1584" s="146"/>
      <c r="Q1584" s="149"/>
      <c r="R1584" s="81" t="s">
        <v>72</v>
      </c>
      <c r="S1584" s="147"/>
      <c r="T1584" s="146"/>
      <c r="U1584" s="146"/>
      <c r="V1584" s="148"/>
    </row>
    <row r="1585" spans="1:22" s="23" customFormat="1" ht="47.25" customHeight="1" x14ac:dyDescent="0.2">
      <c r="A1585" s="143"/>
      <c r="B1585" s="143"/>
      <c r="C1585" s="144"/>
      <c r="D1585" s="144"/>
      <c r="E1585" s="143"/>
      <c r="F1585" s="145"/>
      <c r="G1585" s="145"/>
      <c r="H1585" s="146"/>
      <c r="I1585" s="146"/>
      <c r="J1585" s="146"/>
      <c r="K1585" s="145"/>
      <c r="L1585" s="146"/>
      <c r="M1585" s="146"/>
      <c r="N1585" s="146"/>
      <c r="O1585" s="146"/>
      <c r="P1585" s="146"/>
      <c r="Q1585" s="149"/>
      <c r="R1585" s="81" t="s">
        <v>73</v>
      </c>
      <c r="S1585" s="147"/>
      <c r="T1585" s="146"/>
      <c r="U1585" s="146"/>
      <c r="V1585" s="148"/>
    </row>
    <row r="1586" spans="1:22" s="23" customFormat="1" ht="34.5" customHeight="1" x14ac:dyDescent="0.2">
      <c r="A1586" s="143"/>
      <c r="B1586" s="143"/>
      <c r="C1586" s="144"/>
      <c r="D1586" s="144"/>
      <c r="E1586" s="143"/>
      <c r="F1586" s="145"/>
      <c r="G1586" s="145"/>
      <c r="H1586" s="146"/>
      <c r="I1586" s="146"/>
      <c r="J1586" s="146"/>
      <c r="K1586" s="145"/>
      <c r="L1586" s="146"/>
      <c r="M1586" s="146"/>
      <c r="N1586" s="146"/>
      <c r="O1586" s="146"/>
      <c r="P1586" s="146"/>
      <c r="Q1586" s="149"/>
      <c r="R1586" s="81" t="s">
        <v>102</v>
      </c>
      <c r="S1586" s="147"/>
      <c r="T1586" s="146"/>
      <c r="U1586" s="146"/>
      <c r="V1586" s="148"/>
    </row>
    <row r="1587" spans="1:22" s="23" customFormat="1" ht="48" customHeight="1" x14ac:dyDescent="0.2">
      <c r="A1587" s="143"/>
      <c r="B1587" s="143"/>
      <c r="C1587" s="144"/>
      <c r="D1587" s="144"/>
      <c r="E1587" s="143"/>
      <c r="F1587" s="145"/>
      <c r="G1587" s="145"/>
      <c r="H1587" s="146"/>
      <c r="I1587" s="146"/>
      <c r="J1587" s="146"/>
      <c r="K1587" s="145"/>
      <c r="L1587" s="146"/>
      <c r="M1587" s="146"/>
      <c r="N1587" s="146"/>
      <c r="O1587" s="146"/>
      <c r="P1587" s="146"/>
      <c r="Q1587" s="149"/>
      <c r="R1587" s="81" t="s">
        <v>103</v>
      </c>
      <c r="S1587" s="147"/>
      <c r="T1587" s="146"/>
      <c r="U1587" s="146"/>
      <c r="V1587" s="148"/>
    </row>
    <row r="1588" spans="1:22" s="23" customFormat="1" ht="45.75" customHeight="1" x14ac:dyDescent="0.2">
      <c r="A1588" s="143"/>
      <c r="B1588" s="143"/>
      <c r="C1588" s="144"/>
      <c r="D1588" s="144"/>
      <c r="E1588" s="143"/>
      <c r="F1588" s="145"/>
      <c r="G1588" s="145"/>
      <c r="H1588" s="146"/>
      <c r="I1588" s="146"/>
      <c r="J1588" s="146"/>
      <c r="K1588" s="145"/>
      <c r="L1588" s="146"/>
      <c r="M1588" s="146"/>
      <c r="N1588" s="146"/>
      <c r="O1588" s="146"/>
      <c r="P1588" s="146"/>
      <c r="Q1588" s="149"/>
      <c r="R1588" s="81" t="s">
        <v>104</v>
      </c>
      <c r="S1588" s="147"/>
      <c r="T1588" s="146"/>
      <c r="U1588" s="146"/>
      <c r="V1588" s="148"/>
    </row>
    <row r="1589" spans="1:22" s="23" customFormat="1" ht="49.5" customHeight="1" x14ac:dyDescent="0.2">
      <c r="A1589" s="143">
        <v>8</v>
      </c>
      <c r="B1589" s="143" t="s">
        <v>343</v>
      </c>
      <c r="C1589" s="144">
        <v>1970</v>
      </c>
      <c r="D1589" s="144">
        <v>2012</v>
      </c>
      <c r="E1589" s="143" t="s">
        <v>111</v>
      </c>
      <c r="F1589" s="145">
        <v>5</v>
      </c>
      <c r="G1589" s="145">
        <v>8</v>
      </c>
      <c r="H1589" s="146">
        <v>6608.4</v>
      </c>
      <c r="I1589" s="146">
        <v>5771.9</v>
      </c>
      <c r="J1589" s="146">
        <v>5491.51</v>
      </c>
      <c r="K1589" s="145">
        <v>260</v>
      </c>
      <c r="L1589" s="146">
        <f>SUM(M1589:Q1600)</f>
        <v>32552910.879999999</v>
      </c>
      <c r="M1589" s="146">
        <v>0</v>
      </c>
      <c r="N1589" s="146">
        <v>0</v>
      </c>
      <c r="O1589" s="146">
        <v>0</v>
      </c>
      <c r="P1589" s="146">
        <v>32552910.879999999</v>
      </c>
      <c r="Q1589" s="149">
        <v>0</v>
      </c>
      <c r="R1589" s="81" t="s">
        <v>62</v>
      </c>
      <c r="S1589" s="147">
        <v>12</v>
      </c>
      <c r="T1589" s="146">
        <f>L1589/I1589</f>
        <v>5639.8951610388258</v>
      </c>
      <c r="U1589" s="146">
        <f>T1589</f>
        <v>5639.8951610388258</v>
      </c>
      <c r="V1589" s="148">
        <v>46752</v>
      </c>
    </row>
    <row r="1590" spans="1:22" s="23" customFormat="1" ht="49.5" customHeight="1" x14ac:dyDescent="0.2">
      <c r="A1590" s="143"/>
      <c r="B1590" s="143"/>
      <c r="C1590" s="144"/>
      <c r="D1590" s="144"/>
      <c r="E1590" s="143"/>
      <c r="F1590" s="145"/>
      <c r="G1590" s="145"/>
      <c r="H1590" s="146"/>
      <c r="I1590" s="146"/>
      <c r="J1590" s="146"/>
      <c r="K1590" s="145"/>
      <c r="L1590" s="146"/>
      <c r="M1590" s="146"/>
      <c r="N1590" s="146"/>
      <c r="O1590" s="146"/>
      <c r="P1590" s="146"/>
      <c r="Q1590" s="149"/>
      <c r="R1590" s="81" t="s">
        <v>63</v>
      </c>
      <c r="S1590" s="147"/>
      <c r="T1590" s="146"/>
      <c r="U1590" s="146"/>
      <c r="V1590" s="148"/>
    </row>
    <row r="1591" spans="1:22" s="23" customFormat="1" ht="49.5" customHeight="1" x14ac:dyDescent="0.2">
      <c r="A1591" s="143"/>
      <c r="B1591" s="143"/>
      <c r="C1591" s="144"/>
      <c r="D1591" s="144"/>
      <c r="E1591" s="143"/>
      <c r="F1591" s="145"/>
      <c r="G1591" s="145"/>
      <c r="H1591" s="146"/>
      <c r="I1591" s="146"/>
      <c r="J1591" s="146"/>
      <c r="K1591" s="145"/>
      <c r="L1591" s="146"/>
      <c r="M1591" s="146"/>
      <c r="N1591" s="146"/>
      <c r="O1591" s="146"/>
      <c r="P1591" s="146"/>
      <c r="Q1591" s="149"/>
      <c r="R1591" s="81" t="s">
        <v>64</v>
      </c>
      <c r="S1591" s="147"/>
      <c r="T1591" s="146"/>
      <c r="U1591" s="146"/>
      <c r="V1591" s="148"/>
    </row>
    <row r="1592" spans="1:22" s="23" customFormat="1" ht="37.5" customHeight="1" x14ac:dyDescent="0.2">
      <c r="A1592" s="143"/>
      <c r="B1592" s="143"/>
      <c r="C1592" s="144"/>
      <c r="D1592" s="144"/>
      <c r="E1592" s="143"/>
      <c r="F1592" s="145"/>
      <c r="G1592" s="145"/>
      <c r="H1592" s="146"/>
      <c r="I1592" s="146"/>
      <c r="J1592" s="146"/>
      <c r="K1592" s="145"/>
      <c r="L1592" s="146"/>
      <c r="M1592" s="146"/>
      <c r="N1592" s="146"/>
      <c r="O1592" s="146"/>
      <c r="P1592" s="146"/>
      <c r="Q1592" s="149"/>
      <c r="R1592" s="81" t="s">
        <v>65</v>
      </c>
      <c r="S1592" s="147"/>
      <c r="T1592" s="146"/>
      <c r="U1592" s="146"/>
      <c r="V1592" s="148"/>
    </row>
    <row r="1593" spans="1:22" s="23" customFormat="1" ht="49.5" customHeight="1" x14ac:dyDescent="0.2">
      <c r="A1593" s="143"/>
      <c r="B1593" s="143"/>
      <c r="C1593" s="144"/>
      <c r="D1593" s="144"/>
      <c r="E1593" s="143"/>
      <c r="F1593" s="145"/>
      <c r="G1593" s="145"/>
      <c r="H1593" s="146"/>
      <c r="I1593" s="146"/>
      <c r="J1593" s="146"/>
      <c r="K1593" s="145"/>
      <c r="L1593" s="146"/>
      <c r="M1593" s="146"/>
      <c r="N1593" s="146"/>
      <c r="O1593" s="146"/>
      <c r="P1593" s="146"/>
      <c r="Q1593" s="149"/>
      <c r="R1593" s="81" t="s">
        <v>66</v>
      </c>
      <c r="S1593" s="147"/>
      <c r="T1593" s="146"/>
      <c r="U1593" s="146"/>
      <c r="V1593" s="148"/>
    </row>
    <row r="1594" spans="1:22" s="23" customFormat="1" ht="49.5" customHeight="1" x14ac:dyDescent="0.2">
      <c r="A1594" s="143"/>
      <c r="B1594" s="143"/>
      <c r="C1594" s="144"/>
      <c r="D1594" s="144"/>
      <c r="E1594" s="143"/>
      <c r="F1594" s="145"/>
      <c r="G1594" s="145"/>
      <c r="H1594" s="146"/>
      <c r="I1594" s="146"/>
      <c r="J1594" s="146"/>
      <c r="K1594" s="145"/>
      <c r="L1594" s="146"/>
      <c r="M1594" s="146"/>
      <c r="N1594" s="146"/>
      <c r="O1594" s="146"/>
      <c r="P1594" s="146"/>
      <c r="Q1594" s="149"/>
      <c r="R1594" s="81" t="s">
        <v>67</v>
      </c>
      <c r="S1594" s="147"/>
      <c r="T1594" s="146"/>
      <c r="U1594" s="146"/>
      <c r="V1594" s="148"/>
    </row>
    <row r="1595" spans="1:22" s="23" customFormat="1" ht="35.25" customHeight="1" x14ac:dyDescent="0.2">
      <c r="A1595" s="143"/>
      <c r="B1595" s="143"/>
      <c r="C1595" s="144"/>
      <c r="D1595" s="144"/>
      <c r="E1595" s="143"/>
      <c r="F1595" s="145"/>
      <c r="G1595" s="145"/>
      <c r="H1595" s="146"/>
      <c r="I1595" s="146"/>
      <c r="J1595" s="146"/>
      <c r="K1595" s="145"/>
      <c r="L1595" s="146"/>
      <c r="M1595" s="146"/>
      <c r="N1595" s="146"/>
      <c r="O1595" s="146"/>
      <c r="P1595" s="146"/>
      <c r="Q1595" s="149"/>
      <c r="R1595" s="81" t="s">
        <v>68</v>
      </c>
      <c r="S1595" s="147"/>
      <c r="T1595" s="146"/>
      <c r="U1595" s="146"/>
      <c r="V1595" s="148"/>
    </row>
    <row r="1596" spans="1:22" s="23" customFormat="1" ht="49.5" customHeight="1" x14ac:dyDescent="0.2">
      <c r="A1596" s="143"/>
      <c r="B1596" s="143"/>
      <c r="C1596" s="144"/>
      <c r="D1596" s="144"/>
      <c r="E1596" s="143"/>
      <c r="F1596" s="145"/>
      <c r="G1596" s="145"/>
      <c r="H1596" s="146"/>
      <c r="I1596" s="146"/>
      <c r="J1596" s="146"/>
      <c r="K1596" s="145"/>
      <c r="L1596" s="146"/>
      <c r="M1596" s="146"/>
      <c r="N1596" s="146"/>
      <c r="O1596" s="146"/>
      <c r="P1596" s="146"/>
      <c r="Q1596" s="149"/>
      <c r="R1596" s="81" t="s">
        <v>69</v>
      </c>
      <c r="S1596" s="147"/>
      <c r="T1596" s="146"/>
      <c r="U1596" s="146"/>
      <c r="V1596" s="148"/>
    </row>
    <row r="1597" spans="1:22" s="23" customFormat="1" ht="48.75" customHeight="1" x14ac:dyDescent="0.2">
      <c r="A1597" s="143"/>
      <c r="B1597" s="143"/>
      <c r="C1597" s="144"/>
      <c r="D1597" s="144"/>
      <c r="E1597" s="143"/>
      <c r="F1597" s="145"/>
      <c r="G1597" s="145"/>
      <c r="H1597" s="146"/>
      <c r="I1597" s="146"/>
      <c r="J1597" s="146"/>
      <c r="K1597" s="145"/>
      <c r="L1597" s="146"/>
      <c r="M1597" s="146"/>
      <c r="N1597" s="146"/>
      <c r="O1597" s="146"/>
      <c r="P1597" s="146"/>
      <c r="Q1597" s="149"/>
      <c r="R1597" s="81" t="s">
        <v>70</v>
      </c>
      <c r="S1597" s="147"/>
      <c r="T1597" s="146"/>
      <c r="U1597" s="146"/>
      <c r="V1597" s="148"/>
    </row>
    <row r="1598" spans="1:22" s="23" customFormat="1" ht="48" customHeight="1" x14ac:dyDescent="0.2">
      <c r="A1598" s="143"/>
      <c r="B1598" s="143"/>
      <c r="C1598" s="144"/>
      <c r="D1598" s="144"/>
      <c r="E1598" s="143"/>
      <c r="F1598" s="145"/>
      <c r="G1598" s="145"/>
      <c r="H1598" s="146"/>
      <c r="I1598" s="146"/>
      <c r="J1598" s="146"/>
      <c r="K1598" s="145"/>
      <c r="L1598" s="146"/>
      <c r="M1598" s="146"/>
      <c r="N1598" s="146"/>
      <c r="O1598" s="146"/>
      <c r="P1598" s="146"/>
      <c r="Q1598" s="149"/>
      <c r="R1598" s="81" t="s">
        <v>71</v>
      </c>
      <c r="S1598" s="147"/>
      <c r="T1598" s="146"/>
      <c r="U1598" s="146"/>
      <c r="V1598" s="148"/>
    </row>
    <row r="1599" spans="1:22" s="23" customFormat="1" ht="46.5" customHeight="1" x14ac:dyDescent="0.2">
      <c r="A1599" s="143"/>
      <c r="B1599" s="143"/>
      <c r="C1599" s="144"/>
      <c r="D1599" s="144"/>
      <c r="E1599" s="143"/>
      <c r="F1599" s="145"/>
      <c r="G1599" s="145"/>
      <c r="H1599" s="146"/>
      <c r="I1599" s="146"/>
      <c r="J1599" s="146"/>
      <c r="K1599" s="145"/>
      <c r="L1599" s="146"/>
      <c r="M1599" s="146"/>
      <c r="N1599" s="146"/>
      <c r="O1599" s="146"/>
      <c r="P1599" s="146"/>
      <c r="Q1599" s="149"/>
      <c r="R1599" s="81" t="s">
        <v>72</v>
      </c>
      <c r="S1599" s="147"/>
      <c r="T1599" s="146"/>
      <c r="U1599" s="146"/>
      <c r="V1599" s="148"/>
    </row>
    <row r="1600" spans="1:22" s="23" customFormat="1" ht="47.25" customHeight="1" x14ac:dyDescent="0.2">
      <c r="A1600" s="143"/>
      <c r="B1600" s="143"/>
      <c r="C1600" s="144"/>
      <c r="D1600" s="144"/>
      <c r="E1600" s="143"/>
      <c r="F1600" s="145"/>
      <c r="G1600" s="145"/>
      <c r="H1600" s="146"/>
      <c r="I1600" s="146"/>
      <c r="J1600" s="146"/>
      <c r="K1600" s="145"/>
      <c r="L1600" s="146"/>
      <c r="M1600" s="146"/>
      <c r="N1600" s="146"/>
      <c r="O1600" s="146"/>
      <c r="P1600" s="146"/>
      <c r="Q1600" s="149"/>
      <c r="R1600" s="81" t="s">
        <v>73</v>
      </c>
      <c r="S1600" s="147"/>
      <c r="T1600" s="146"/>
      <c r="U1600" s="146"/>
      <c r="V1600" s="148"/>
    </row>
    <row r="1601" spans="1:22" s="23" customFormat="1" ht="41.25" customHeight="1" x14ac:dyDescent="0.2">
      <c r="A1601" s="143">
        <v>9</v>
      </c>
      <c r="B1601" s="143" t="s">
        <v>344</v>
      </c>
      <c r="C1601" s="144">
        <v>1970</v>
      </c>
      <c r="D1601" s="144"/>
      <c r="E1601" s="143" t="s">
        <v>111</v>
      </c>
      <c r="F1601" s="145">
        <v>5</v>
      </c>
      <c r="G1601" s="145">
        <v>4</v>
      </c>
      <c r="H1601" s="146">
        <v>3022.5</v>
      </c>
      <c r="I1601" s="146">
        <v>2718</v>
      </c>
      <c r="J1601" s="146">
        <v>2650.13</v>
      </c>
      <c r="K1601" s="145">
        <v>118</v>
      </c>
      <c r="L1601" s="146">
        <f>SUM(M1601:Q1612)</f>
        <v>15325449.83</v>
      </c>
      <c r="M1601" s="146">
        <v>0</v>
      </c>
      <c r="N1601" s="146">
        <v>0</v>
      </c>
      <c r="O1601" s="146">
        <v>0</v>
      </c>
      <c r="P1601" s="146">
        <v>15325449.83</v>
      </c>
      <c r="Q1601" s="149">
        <v>0</v>
      </c>
      <c r="R1601" s="81" t="s">
        <v>62</v>
      </c>
      <c r="S1601" s="147">
        <v>12</v>
      </c>
      <c r="T1601" s="146">
        <f>L1601/I1601</f>
        <v>5638.5025128771158</v>
      </c>
      <c r="U1601" s="146">
        <f>T1601</f>
        <v>5638.5025128771158</v>
      </c>
      <c r="V1601" s="148">
        <v>46752</v>
      </c>
    </row>
    <row r="1602" spans="1:22" s="23" customFormat="1" ht="54.75" customHeight="1" x14ac:dyDescent="0.2">
      <c r="A1602" s="143"/>
      <c r="B1602" s="143"/>
      <c r="C1602" s="144"/>
      <c r="D1602" s="144"/>
      <c r="E1602" s="143"/>
      <c r="F1602" s="145"/>
      <c r="G1602" s="145"/>
      <c r="H1602" s="146"/>
      <c r="I1602" s="146"/>
      <c r="J1602" s="146"/>
      <c r="K1602" s="145"/>
      <c r="L1602" s="146"/>
      <c r="M1602" s="146"/>
      <c r="N1602" s="146"/>
      <c r="O1602" s="146"/>
      <c r="P1602" s="146"/>
      <c r="Q1602" s="149"/>
      <c r="R1602" s="81" t="s">
        <v>63</v>
      </c>
      <c r="S1602" s="147"/>
      <c r="T1602" s="146"/>
      <c r="U1602" s="146"/>
      <c r="V1602" s="148"/>
    </row>
    <row r="1603" spans="1:22" s="23" customFormat="1" ht="50.25" customHeight="1" x14ac:dyDescent="0.2">
      <c r="A1603" s="143"/>
      <c r="B1603" s="143"/>
      <c r="C1603" s="144"/>
      <c r="D1603" s="144"/>
      <c r="E1603" s="143"/>
      <c r="F1603" s="145"/>
      <c r="G1603" s="145"/>
      <c r="H1603" s="146"/>
      <c r="I1603" s="146"/>
      <c r="J1603" s="146"/>
      <c r="K1603" s="145"/>
      <c r="L1603" s="146"/>
      <c r="M1603" s="146"/>
      <c r="N1603" s="146"/>
      <c r="O1603" s="146"/>
      <c r="P1603" s="146"/>
      <c r="Q1603" s="149"/>
      <c r="R1603" s="81" t="s">
        <v>64</v>
      </c>
      <c r="S1603" s="147"/>
      <c r="T1603" s="146"/>
      <c r="U1603" s="146"/>
      <c r="V1603" s="148"/>
    </row>
    <row r="1604" spans="1:22" s="23" customFormat="1" ht="39.75" customHeight="1" x14ac:dyDescent="0.2">
      <c r="A1604" s="143"/>
      <c r="B1604" s="143"/>
      <c r="C1604" s="144"/>
      <c r="D1604" s="144"/>
      <c r="E1604" s="143"/>
      <c r="F1604" s="145"/>
      <c r="G1604" s="145"/>
      <c r="H1604" s="146"/>
      <c r="I1604" s="146"/>
      <c r="J1604" s="146"/>
      <c r="K1604" s="145"/>
      <c r="L1604" s="146"/>
      <c r="M1604" s="146"/>
      <c r="N1604" s="146"/>
      <c r="O1604" s="146"/>
      <c r="P1604" s="146"/>
      <c r="Q1604" s="149"/>
      <c r="R1604" s="81" t="s">
        <v>65</v>
      </c>
      <c r="S1604" s="147"/>
      <c r="T1604" s="146"/>
      <c r="U1604" s="146"/>
      <c r="V1604" s="148"/>
    </row>
    <row r="1605" spans="1:22" s="23" customFormat="1" ht="54" customHeight="1" x14ac:dyDescent="0.2">
      <c r="A1605" s="143"/>
      <c r="B1605" s="143"/>
      <c r="C1605" s="144"/>
      <c r="D1605" s="144"/>
      <c r="E1605" s="143"/>
      <c r="F1605" s="145"/>
      <c r="G1605" s="145"/>
      <c r="H1605" s="146"/>
      <c r="I1605" s="146"/>
      <c r="J1605" s="146"/>
      <c r="K1605" s="145"/>
      <c r="L1605" s="146"/>
      <c r="M1605" s="146"/>
      <c r="N1605" s="146"/>
      <c r="O1605" s="146"/>
      <c r="P1605" s="146"/>
      <c r="Q1605" s="149"/>
      <c r="R1605" s="81" t="s">
        <v>66</v>
      </c>
      <c r="S1605" s="147"/>
      <c r="T1605" s="146"/>
      <c r="U1605" s="146"/>
      <c r="V1605" s="148"/>
    </row>
    <row r="1606" spans="1:22" s="23" customFormat="1" ht="54" customHeight="1" x14ac:dyDescent="0.2">
      <c r="A1606" s="143"/>
      <c r="B1606" s="143"/>
      <c r="C1606" s="144"/>
      <c r="D1606" s="144"/>
      <c r="E1606" s="143"/>
      <c r="F1606" s="145"/>
      <c r="G1606" s="145"/>
      <c r="H1606" s="146"/>
      <c r="I1606" s="146"/>
      <c r="J1606" s="146"/>
      <c r="K1606" s="145"/>
      <c r="L1606" s="146"/>
      <c r="M1606" s="146"/>
      <c r="N1606" s="146"/>
      <c r="O1606" s="146"/>
      <c r="P1606" s="146"/>
      <c r="Q1606" s="149"/>
      <c r="R1606" s="81" t="s">
        <v>67</v>
      </c>
      <c r="S1606" s="147"/>
      <c r="T1606" s="146"/>
      <c r="U1606" s="146"/>
      <c r="V1606" s="148"/>
    </row>
    <row r="1607" spans="1:22" s="23" customFormat="1" ht="39" customHeight="1" x14ac:dyDescent="0.2">
      <c r="A1607" s="143"/>
      <c r="B1607" s="143"/>
      <c r="C1607" s="144"/>
      <c r="D1607" s="144"/>
      <c r="E1607" s="143"/>
      <c r="F1607" s="145"/>
      <c r="G1607" s="145"/>
      <c r="H1607" s="146"/>
      <c r="I1607" s="146"/>
      <c r="J1607" s="146"/>
      <c r="K1607" s="145"/>
      <c r="L1607" s="146"/>
      <c r="M1607" s="146"/>
      <c r="N1607" s="146"/>
      <c r="O1607" s="146"/>
      <c r="P1607" s="146"/>
      <c r="Q1607" s="149"/>
      <c r="R1607" s="81" t="s">
        <v>68</v>
      </c>
      <c r="S1607" s="147"/>
      <c r="T1607" s="146"/>
      <c r="U1607" s="146"/>
      <c r="V1607" s="148"/>
    </row>
    <row r="1608" spans="1:22" s="23" customFormat="1" ht="51.75" customHeight="1" x14ac:dyDescent="0.2">
      <c r="A1608" s="143"/>
      <c r="B1608" s="143"/>
      <c r="C1608" s="144"/>
      <c r="D1608" s="144"/>
      <c r="E1608" s="143"/>
      <c r="F1608" s="145"/>
      <c r="G1608" s="145"/>
      <c r="H1608" s="146"/>
      <c r="I1608" s="146"/>
      <c r="J1608" s="146"/>
      <c r="K1608" s="145"/>
      <c r="L1608" s="146"/>
      <c r="M1608" s="146"/>
      <c r="N1608" s="146"/>
      <c r="O1608" s="146"/>
      <c r="P1608" s="146"/>
      <c r="Q1608" s="149"/>
      <c r="R1608" s="81" t="s">
        <v>69</v>
      </c>
      <c r="S1608" s="147"/>
      <c r="T1608" s="146"/>
      <c r="U1608" s="146"/>
      <c r="V1608" s="148"/>
    </row>
    <row r="1609" spans="1:22" s="23" customFormat="1" ht="54.75" customHeight="1" x14ac:dyDescent="0.2">
      <c r="A1609" s="143"/>
      <c r="B1609" s="143"/>
      <c r="C1609" s="144"/>
      <c r="D1609" s="144"/>
      <c r="E1609" s="143"/>
      <c r="F1609" s="145"/>
      <c r="G1609" s="145"/>
      <c r="H1609" s="146"/>
      <c r="I1609" s="146"/>
      <c r="J1609" s="146"/>
      <c r="K1609" s="145"/>
      <c r="L1609" s="146"/>
      <c r="M1609" s="146"/>
      <c r="N1609" s="146"/>
      <c r="O1609" s="146"/>
      <c r="P1609" s="146"/>
      <c r="Q1609" s="149"/>
      <c r="R1609" s="81" t="s">
        <v>70</v>
      </c>
      <c r="S1609" s="147"/>
      <c r="T1609" s="146"/>
      <c r="U1609" s="146"/>
      <c r="V1609" s="148"/>
    </row>
    <row r="1610" spans="1:22" s="23" customFormat="1" ht="42.75" customHeight="1" x14ac:dyDescent="0.2">
      <c r="A1610" s="143"/>
      <c r="B1610" s="143"/>
      <c r="C1610" s="144"/>
      <c r="D1610" s="144"/>
      <c r="E1610" s="143"/>
      <c r="F1610" s="145"/>
      <c r="G1610" s="145"/>
      <c r="H1610" s="146"/>
      <c r="I1610" s="146"/>
      <c r="J1610" s="146"/>
      <c r="K1610" s="145"/>
      <c r="L1610" s="146"/>
      <c r="M1610" s="146"/>
      <c r="N1610" s="146"/>
      <c r="O1610" s="146"/>
      <c r="P1610" s="146"/>
      <c r="Q1610" s="149"/>
      <c r="R1610" s="81" t="s">
        <v>71</v>
      </c>
      <c r="S1610" s="147"/>
      <c r="T1610" s="146"/>
      <c r="U1610" s="146"/>
      <c r="V1610" s="148"/>
    </row>
    <row r="1611" spans="1:22" s="23" customFormat="1" ht="50.25" customHeight="1" x14ac:dyDescent="0.2">
      <c r="A1611" s="143"/>
      <c r="B1611" s="143"/>
      <c r="C1611" s="144"/>
      <c r="D1611" s="144"/>
      <c r="E1611" s="143"/>
      <c r="F1611" s="145"/>
      <c r="G1611" s="145"/>
      <c r="H1611" s="146"/>
      <c r="I1611" s="146"/>
      <c r="J1611" s="146"/>
      <c r="K1611" s="145"/>
      <c r="L1611" s="146"/>
      <c r="M1611" s="146"/>
      <c r="N1611" s="146"/>
      <c r="O1611" s="146"/>
      <c r="P1611" s="146"/>
      <c r="Q1611" s="149"/>
      <c r="R1611" s="81" t="s">
        <v>72</v>
      </c>
      <c r="S1611" s="147"/>
      <c r="T1611" s="146"/>
      <c r="U1611" s="146"/>
      <c r="V1611" s="148"/>
    </row>
    <row r="1612" spans="1:22" s="23" customFormat="1" ht="50.25" customHeight="1" x14ac:dyDescent="0.2">
      <c r="A1612" s="143"/>
      <c r="B1612" s="143"/>
      <c r="C1612" s="144"/>
      <c r="D1612" s="144"/>
      <c r="E1612" s="143"/>
      <c r="F1612" s="145"/>
      <c r="G1612" s="145"/>
      <c r="H1612" s="146"/>
      <c r="I1612" s="146"/>
      <c r="J1612" s="146"/>
      <c r="K1612" s="145"/>
      <c r="L1612" s="146"/>
      <c r="M1612" s="146"/>
      <c r="N1612" s="146"/>
      <c r="O1612" s="146"/>
      <c r="P1612" s="146"/>
      <c r="Q1612" s="149"/>
      <c r="R1612" s="81" t="s">
        <v>73</v>
      </c>
      <c r="S1612" s="147"/>
      <c r="T1612" s="146"/>
      <c r="U1612" s="146"/>
      <c r="V1612" s="148"/>
    </row>
    <row r="1613" spans="1:22" s="22" customFormat="1" ht="52.5" customHeight="1" x14ac:dyDescent="0.2">
      <c r="A1613" s="152" t="s">
        <v>1101</v>
      </c>
      <c r="B1613" s="152"/>
      <c r="C1613" s="93" t="s">
        <v>80</v>
      </c>
      <c r="D1613" s="83" t="s">
        <v>80</v>
      </c>
      <c r="E1613" s="83" t="s">
        <v>80</v>
      </c>
      <c r="F1613" s="83" t="s">
        <v>80</v>
      </c>
      <c r="G1613" s="83" t="s">
        <v>80</v>
      </c>
      <c r="H1613" s="83">
        <f t="shared" ref="H1613:Q1613" si="183">SUM(H1524:H1612)</f>
        <v>37318.699999999997</v>
      </c>
      <c r="I1613" s="83">
        <f t="shared" si="183"/>
        <v>33304.6</v>
      </c>
      <c r="J1613" s="83">
        <f t="shared" si="183"/>
        <v>31019.350000000002</v>
      </c>
      <c r="K1613" s="84">
        <f>SUM(K1524:K1612)</f>
        <v>1598</v>
      </c>
      <c r="L1613" s="83">
        <f t="shared" si="183"/>
        <v>183603023.28</v>
      </c>
      <c r="M1613" s="83">
        <f t="shared" si="183"/>
        <v>0</v>
      </c>
      <c r="N1613" s="83">
        <f t="shared" si="183"/>
        <v>0</v>
      </c>
      <c r="O1613" s="83">
        <f t="shared" si="183"/>
        <v>0</v>
      </c>
      <c r="P1613" s="83">
        <f t="shared" si="183"/>
        <v>183603023.28</v>
      </c>
      <c r="Q1613" s="92">
        <f t="shared" si="183"/>
        <v>0</v>
      </c>
      <c r="R1613" s="93" t="s">
        <v>80</v>
      </c>
      <c r="S1613" s="93">
        <f>SUM(S1524:S1612)</f>
        <v>89</v>
      </c>
      <c r="T1613" s="83" t="s">
        <v>80</v>
      </c>
      <c r="U1613" s="83" t="s">
        <v>80</v>
      </c>
      <c r="V1613" s="83" t="s">
        <v>80</v>
      </c>
    </row>
    <row r="1614" spans="1:22" s="22" customFormat="1" ht="39" customHeight="1" x14ac:dyDescent="0.2">
      <c r="A1614" s="150" t="s">
        <v>167</v>
      </c>
      <c r="B1614" s="150"/>
      <c r="C1614" s="150"/>
      <c r="D1614" s="150"/>
      <c r="E1614" s="150"/>
      <c r="F1614" s="150"/>
      <c r="G1614" s="150"/>
      <c r="H1614" s="150"/>
      <c r="I1614" s="150"/>
      <c r="J1614" s="150"/>
      <c r="K1614" s="150"/>
      <c r="L1614" s="150"/>
      <c r="M1614" s="150"/>
      <c r="N1614" s="150"/>
      <c r="O1614" s="150"/>
      <c r="P1614" s="150"/>
      <c r="Q1614" s="150"/>
      <c r="R1614" s="150"/>
      <c r="S1614" s="150"/>
      <c r="T1614" s="150"/>
      <c r="U1614" s="150"/>
      <c r="V1614" s="150"/>
    </row>
    <row r="1615" spans="1:22" s="23" customFormat="1" ht="57" customHeight="1" x14ac:dyDescent="0.2">
      <c r="A1615" s="143">
        <v>1</v>
      </c>
      <c r="B1615" s="143" t="s">
        <v>345</v>
      </c>
      <c r="C1615" s="144">
        <v>1973</v>
      </c>
      <c r="D1615" s="144">
        <v>1973</v>
      </c>
      <c r="E1615" s="143" t="s">
        <v>111</v>
      </c>
      <c r="F1615" s="145">
        <v>9</v>
      </c>
      <c r="G1615" s="145">
        <v>1</v>
      </c>
      <c r="H1615" s="146">
        <v>3140.9</v>
      </c>
      <c r="I1615" s="146">
        <v>3024.58</v>
      </c>
      <c r="J1615" s="146">
        <v>1550.77</v>
      </c>
      <c r="K1615" s="145">
        <v>135</v>
      </c>
      <c r="L1615" s="146">
        <f>SUM(M1615:Q1617)</f>
        <v>4375764.25</v>
      </c>
      <c r="M1615" s="146">
        <v>0</v>
      </c>
      <c r="N1615" s="146">
        <v>0</v>
      </c>
      <c r="O1615" s="146">
        <v>0</v>
      </c>
      <c r="P1615" s="146">
        <v>4375764.25</v>
      </c>
      <c r="Q1615" s="149">
        <v>0</v>
      </c>
      <c r="R1615" s="81" t="s">
        <v>57</v>
      </c>
      <c r="S1615" s="147">
        <v>3</v>
      </c>
      <c r="T1615" s="146">
        <f>L1615/I1615</f>
        <v>1446.7345052866845</v>
      </c>
      <c r="U1615" s="146">
        <f>T1615</f>
        <v>1446.7345052866845</v>
      </c>
      <c r="V1615" s="148">
        <v>46752</v>
      </c>
    </row>
    <row r="1616" spans="1:22" s="23" customFormat="1" ht="66.75" customHeight="1" x14ac:dyDescent="0.2">
      <c r="A1616" s="143"/>
      <c r="B1616" s="143"/>
      <c r="C1616" s="144"/>
      <c r="D1616" s="144"/>
      <c r="E1616" s="143"/>
      <c r="F1616" s="145"/>
      <c r="G1616" s="145"/>
      <c r="H1616" s="146"/>
      <c r="I1616" s="146"/>
      <c r="J1616" s="146"/>
      <c r="K1616" s="145"/>
      <c r="L1616" s="146"/>
      <c r="M1616" s="146"/>
      <c r="N1616" s="146"/>
      <c r="O1616" s="146"/>
      <c r="P1616" s="146"/>
      <c r="Q1616" s="149"/>
      <c r="R1616" s="81" t="s">
        <v>58</v>
      </c>
      <c r="S1616" s="147"/>
      <c r="T1616" s="146"/>
      <c r="U1616" s="146"/>
      <c r="V1616" s="148"/>
    </row>
    <row r="1617" spans="1:23" s="23" customFormat="1" ht="70.5" customHeight="1" x14ac:dyDescent="0.2">
      <c r="A1617" s="143"/>
      <c r="B1617" s="143"/>
      <c r="C1617" s="144"/>
      <c r="D1617" s="144"/>
      <c r="E1617" s="143"/>
      <c r="F1617" s="145"/>
      <c r="G1617" s="145"/>
      <c r="H1617" s="146"/>
      <c r="I1617" s="146"/>
      <c r="J1617" s="146"/>
      <c r="K1617" s="145"/>
      <c r="L1617" s="146"/>
      <c r="M1617" s="146"/>
      <c r="N1617" s="146"/>
      <c r="O1617" s="146"/>
      <c r="P1617" s="146"/>
      <c r="Q1617" s="149"/>
      <c r="R1617" s="81" t="s">
        <v>59</v>
      </c>
      <c r="S1617" s="147"/>
      <c r="T1617" s="146"/>
      <c r="U1617" s="146"/>
      <c r="V1617" s="148"/>
    </row>
    <row r="1618" spans="1:23" s="23" customFormat="1" ht="51" customHeight="1" x14ac:dyDescent="0.2">
      <c r="A1618" s="143">
        <v>2</v>
      </c>
      <c r="B1618" s="143" t="s">
        <v>346</v>
      </c>
      <c r="C1618" s="144">
        <v>1971</v>
      </c>
      <c r="D1618" s="144">
        <v>1971</v>
      </c>
      <c r="E1618" s="143" t="s">
        <v>111</v>
      </c>
      <c r="F1618" s="145">
        <v>9</v>
      </c>
      <c r="G1618" s="145">
        <v>1</v>
      </c>
      <c r="H1618" s="146">
        <v>3368.9</v>
      </c>
      <c r="I1618" s="146">
        <v>3049.7</v>
      </c>
      <c r="J1618" s="146">
        <v>1395.5</v>
      </c>
      <c r="K1618" s="145">
        <v>127</v>
      </c>
      <c r="L1618" s="146">
        <f>SUM(M1618:Q1620)</f>
        <v>4375764.25</v>
      </c>
      <c r="M1618" s="146">
        <v>0</v>
      </c>
      <c r="N1618" s="146">
        <v>0</v>
      </c>
      <c r="O1618" s="146">
        <v>0</v>
      </c>
      <c r="P1618" s="146">
        <v>4375764.25</v>
      </c>
      <c r="Q1618" s="149">
        <v>0</v>
      </c>
      <c r="R1618" s="81" t="s">
        <v>57</v>
      </c>
      <c r="S1618" s="147">
        <v>3</v>
      </c>
      <c r="T1618" s="146">
        <f>L1618/I1618</f>
        <v>1434.8179329114339</v>
      </c>
      <c r="U1618" s="146">
        <f>T1618</f>
        <v>1434.8179329114339</v>
      </c>
      <c r="V1618" s="148">
        <v>46752</v>
      </c>
      <c r="W1618" s="27"/>
    </row>
    <row r="1619" spans="1:23" s="23" customFormat="1" ht="69.75" customHeight="1" x14ac:dyDescent="0.2">
      <c r="A1619" s="143"/>
      <c r="B1619" s="143"/>
      <c r="C1619" s="144"/>
      <c r="D1619" s="144"/>
      <c r="E1619" s="143"/>
      <c r="F1619" s="145"/>
      <c r="G1619" s="145"/>
      <c r="H1619" s="146"/>
      <c r="I1619" s="146"/>
      <c r="J1619" s="146"/>
      <c r="K1619" s="145"/>
      <c r="L1619" s="146"/>
      <c r="M1619" s="146"/>
      <c r="N1619" s="146"/>
      <c r="O1619" s="146"/>
      <c r="P1619" s="146"/>
      <c r="Q1619" s="149"/>
      <c r="R1619" s="81" t="s">
        <v>58</v>
      </c>
      <c r="S1619" s="147"/>
      <c r="T1619" s="146"/>
      <c r="U1619" s="146"/>
      <c r="V1619" s="148"/>
      <c r="W1619" s="27"/>
    </row>
    <row r="1620" spans="1:23" s="23" customFormat="1" ht="69.75" customHeight="1" x14ac:dyDescent="0.2">
      <c r="A1620" s="143"/>
      <c r="B1620" s="143"/>
      <c r="C1620" s="144"/>
      <c r="D1620" s="144"/>
      <c r="E1620" s="143"/>
      <c r="F1620" s="145"/>
      <c r="G1620" s="145"/>
      <c r="H1620" s="146"/>
      <c r="I1620" s="146"/>
      <c r="J1620" s="146"/>
      <c r="K1620" s="145"/>
      <c r="L1620" s="146"/>
      <c r="M1620" s="146"/>
      <c r="N1620" s="146"/>
      <c r="O1620" s="146"/>
      <c r="P1620" s="146"/>
      <c r="Q1620" s="149"/>
      <c r="R1620" s="81" t="s">
        <v>59</v>
      </c>
      <c r="S1620" s="147"/>
      <c r="T1620" s="146"/>
      <c r="U1620" s="146"/>
      <c r="V1620" s="148"/>
      <c r="W1620" s="27"/>
    </row>
    <row r="1621" spans="1:23" s="23" customFormat="1" ht="39.75" customHeight="1" x14ac:dyDescent="0.2">
      <c r="A1621" s="143" t="s">
        <v>32</v>
      </c>
      <c r="B1621" s="143" t="s">
        <v>1090</v>
      </c>
      <c r="C1621" s="144">
        <v>1963</v>
      </c>
      <c r="D1621" s="144"/>
      <c r="E1621" s="143" t="s">
        <v>111</v>
      </c>
      <c r="F1621" s="145">
        <v>4</v>
      </c>
      <c r="G1621" s="145">
        <v>3</v>
      </c>
      <c r="H1621" s="146">
        <v>2143.4</v>
      </c>
      <c r="I1621" s="146">
        <v>1975.4</v>
      </c>
      <c r="J1621" s="146">
        <v>1409.5</v>
      </c>
      <c r="K1621" s="145">
        <v>93</v>
      </c>
      <c r="L1621" s="146">
        <f>SUM(M1621:Q1632)</f>
        <v>13165860.970000001</v>
      </c>
      <c r="M1621" s="146">
        <v>0</v>
      </c>
      <c r="N1621" s="146">
        <v>0</v>
      </c>
      <c r="O1621" s="146">
        <v>0</v>
      </c>
      <c r="P1621" s="146">
        <v>13165860.970000001</v>
      </c>
      <c r="Q1621" s="146">
        <v>0</v>
      </c>
      <c r="R1621" s="81" t="s">
        <v>62</v>
      </c>
      <c r="S1621" s="147">
        <v>12</v>
      </c>
      <c r="T1621" s="146">
        <f>L1621/I1621</f>
        <v>6664.9088640275386</v>
      </c>
      <c r="U1621" s="146">
        <f>T1621</f>
        <v>6664.9088640275386</v>
      </c>
      <c r="V1621" s="148">
        <v>46752</v>
      </c>
      <c r="W1621" s="27"/>
    </row>
    <row r="1622" spans="1:23" s="23" customFormat="1" ht="51" customHeight="1" x14ac:dyDescent="0.2">
      <c r="A1622" s="143"/>
      <c r="B1622" s="143"/>
      <c r="C1622" s="144"/>
      <c r="D1622" s="144"/>
      <c r="E1622" s="143"/>
      <c r="F1622" s="145"/>
      <c r="G1622" s="145"/>
      <c r="H1622" s="146"/>
      <c r="I1622" s="146"/>
      <c r="J1622" s="146"/>
      <c r="K1622" s="145"/>
      <c r="L1622" s="146"/>
      <c r="M1622" s="146"/>
      <c r="N1622" s="146"/>
      <c r="O1622" s="146"/>
      <c r="P1622" s="146"/>
      <c r="Q1622" s="146"/>
      <c r="R1622" s="81" t="s">
        <v>63</v>
      </c>
      <c r="S1622" s="147"/>
      <c r="T1622" s="146"/>
      <c r="U1622" s="146"/>
      <c r="V1622" s="148"/>
      <c r="W1622" s="27"/>
    </row>
    <row r="1623" spans="1:23" s="23" customFormat="1" ht="51" customHeight="1" x14ac:dyDescent="0.2">
      <c r="A1623" s="143"/>
      <c r="B1623" s="143"/>
      <c r="C1623" s="144"/>
      <c r="D1623" s="144"/>
      <c r="E1623" s="143"/>
      <c r="F1623" s="145"/>
      <c r="G1623" s="145"/>
      <c r="H1623" s="146"/>
      <c r="I1623" s="146"/>
      <c r="J1623" s="146"/>
      <c r="K1623" s="145"/>
      <c r="L1623" s="146"/>
      <c r="M1623" s="146"/>
      <c r="N1623" s="146"/>
      <c r="O1623" s="146"/>
      <c r="P1623" s="146"/>
      <c r="Q1623" s="146"/>
      <c r="R1623" s="81" t="s">
        <v>64</v>
      </c>
      <c r="S1623" s="147"/>
      <c r="T1623" s="146"/>
      <c r="U1623" s="146"/>
      <c r="V1623" s="148"/>
      <c r="W1623" s="27"/>
    </row>
    <row r="1624" spans="1:23" s="23" customFormat="1" ht="41.25" customHeight="1" x14ac:dyDescent="0.2">
      <c r="A1624" s="143"/>
      <c r="B1624" s="143"/>
      <c r="C1624" s="144"/>
      <c r="D1624" s="144"/>
      <c r="E1624" s="143"/>
      <c r="F1624" s="145"/>
      <c r="G1624" s="145"/>
      <c r="H1624" s="146"/>
      <c r="I1624" s="146"/>
      <c r="J1624" s="146"/>
      <c r="K1624" s="145"/>
      <c r="L1624" s="146"/>
      <c r="M1624" s="146"/>
      <c r="N1624" s="146"/>
      <c r="O1624" s="146"/>
      <c r="P1624" s="146"/>
      <c r="Q1624" s="146"/>
      <c r="R1624" s="81" t="s">
        <v>65</v>
      </c>
      <c r="S1624" s="147"/>
      <c r="T1624" s="146"/>
      <c r="U1624" s="146"/>
      <c r="V1624" s="148"/>
      <c r="W1624" s="27"/>
    </row>
    <row r="1625" spans="1:23" s="23" customFormat="1" ht="51" customHeight="1" x14ac:dyDescent="0.2">
      <c r="A1625" s="143"/>
      <c r="B1625" s="143"/>
      <c r="C1625" s="144"/>
      <c r="D1625" s="144"/>
      <c r="E1625" s="143"/>
      <c r="F1625" s="145"/>
      <c r="G1625" s="145"/>
      <c r="H1625" s="146"/>
      <c r="I1625" s="146"/>
      <c r="J1625" s="146"/>
      <c r="K1625" s="145"/>
      <c r="L1625" s="146"/>
      <c r="M1625" s="146"/>
      <c r="N1625" s="146"/>
      <c r="O1625" s="146"/>
      <c r="P1625" s="146"/>
      <c r="Q1625" s="146"/>
      <c r="R1625" s="81" t="s">
        <v>66</v>
      </c>
      <c r="S1625" s="147"/>
      <c r="T1625" s="146"/>
      <c r="U1625" s="146"/>
      <c r="V1625" s="148"/>
      <c r="W1625" s="27"/>
    </row>
    <row r="1626" spans="1:23" s="23" customFormat="1" ht="51" customHeight="1" x14ac:dyDescent="0.2">
      <c r="A1626" s="143"/>
      <c r="B1626" s="143"/>
      <c r="C1626" s="144"/>
      <c r="D1626" s="144"/>
      <c r="E1626" s="143"/>
      <c r="F1626" s="145"/>
      <c r="G1626" s="145"/>
      <c r="H1626" s="146"/>
      <c r="I1626" s="146"/>
      <c r="J1626" s="146"/>
      <c r="K1626" s="145"/>
      <c r="L1626" s="146"/>
      <c r="M1626" s="146"/>
      <c r="N1626" s="146"/>
      <c r="O1626" s="146"/>
      <c r="P1626" s="146"/>
      <c r="Q1626" s="146"/>
      <c r="R1626" s="81" t="s">
        <v>67</v>
      </c>
      <c r="S1626" s="147"/>
      <c r="T1626" s="146"/>
      <c r="U1626" s="146"/>
      <c r="V1626" s="148"/>
      <c r="W1626" s="27"/>
    </row>
    <row r="1627" spans="1:23" s="23" customFormat="1" ht="41.25" customHeight="1" x14ac:dyDescent="0.2">
      <c r="A1627" s="143"/>
      <c r="B1627" s="143"/>
      <c r="C1627" s="144"/>
      <c r="D1627" s="144"/>
      <c r="E1627" s="143"/>
      <c r="F1627" s="145"/>
      <c r="G1627" s="145"/>
      <c r="H1627" s="146"/>
      <c r="I1627" s="146"/>
      <c r="J1627" s="146"/>
      <c r="K1627" s="145"/>
      <c r="L1627" s="146"/>
      <c r="M1627" s="146"/>
      <c r="N1627" s="146"/>
      <c r="O1627" s="146"/>
      <c r="P1627" s="146"/>
      <c r="Q1627" s="146"/>
      <c r="R1627" s="81" t="s">
        <v>68</v>
      </c>
      <c r="S1627" s="147"/>
      <c r="T1627" s="146"/>
      <c r="U1627" s="146"/>
      <c r="V1627" s="148"/>
      <c r="W1627" s="27"/>
    </row>
    <row r="1628" spans="1:23" s="23" customFormat="1" ht="51" customHeight="1" x14ac:dyDescent="0.2">
      <c r="A1628" s="143"/>
      <c r="B1628" s="143"/>
      <c r="C1628" s="144"/>
      <c r="D1628" s="144"/>
      <c r="E1628" s="143"/>
      <c r="F1628" s="145"/>
      <c r="G1628" s="145"/>
      <c r="H1628" s="146"/>
      <c r="I1628" s="146"/>
      <c r="J1628" s="146"/>
      <c r="K1628" s="145"/>
      <c r="L1628" s="146"/>
      <c r="M1628" s="146"/>
      <c r="N1628" s="146"/>
      <c r="O1628" s="146"/>
      <c r="P1628" s="146"/>
      <c r="Q1628" s="146"/>
      <c r="R1628" s="81" t="s">
        <v>69</v>
      </c>
      <c r="S1628" s="147"/>
      <c r="T1628" s="146"/>
      <c r="U1628" s="146"/>
      <c r="V1628" s="148"/>
      <c r="W1628" s="27"/>
    </row>
    <row r="1629" spans="1:23" s="23" customFormat="1" ht="48.75" customHeight="1" x14ac:dyDescent="0.2">
      <c r="A1629" s="143"/>
      <c r="B1629" s="143"/>
      <c r="C1629" s="144"/>
      <c r="D1629" s="144"/>
      <c r="E1629" s="143"/>
      <c r="F1629" s="145"/>
      <c r="G1629" s="145"/>
      <c r="H1629" s="146"/>
      <c r="I1629" s="146"/>
      <c r="J1629" s="146"/>
      <c r="K1629" s="145"/>
      <c r="L1629" s="146"/>
      <c r="M1629" s="146"/>
      <c r="N1629" s="146"/>
      <c r="O1629" s="146"/>
      <c r="P1629" s="146"/>
      <c r="Q1629" s="146"/>
      <c r="R1629" s="81" t="s">
        <v>70</v>
      </c>
      <c r="S1629" s="147"/>
      <c r="T1629" s="146"/>
      <c r="U1629" s="146"/>
      <c r="V1629" s="148"/>
      <c r="W1629" s="27"/>
    </row>
    <row r="1630" spans="1:23" s="23" customFormat="1" ht="42" customHeight="1" x14ac:dyDescent="0.2">
      <c r="A1630" s="143"/>
      <c r="B1630" s="143"/>
      <c r="C1630" s="144"/>
      <c r="D1630" s="144"/>
      <c r="E1630" s="143"/>
      <c r="F1630" s="145"/>
      <c r="G1630" s="145"/>
      <c r="H1630" s="146"/>
      <c r="I1630" s="146"/>
      <c r="J1630" s="146"/>
      <c r="K1630" s="145"/>
      <c r="L1630" s="146"/>
      <c r="M1630" s="146"/>
      <c r="N1630" s="146"/>
      <c r="O1630" s="146"/>
      <c r="P1630" s="146"/>
      <c r="Q1630" s="146"/>
      <c r="R1630" s="81" t="s">
        <v>71</v>
      </c>
      <c r="S1630" s="147"/>
      <c r="T1630" s="146"/>
      <c r="U1630" s="146"/>
      <c r="V1630" s="148"/>
      <c r="W1630" s="27"/>
    </row>
    <row r="1631" spans="1:23" s="23" customFormat="1" ht="51" customHeight="1" x14ac:dyDescent="0.2">
      <c r="A1631" s="143"/>
      <c r="B1631" s="143"/>
      <c r="C1631" s="144"/>
      <c r="D1631" s="144"/>
      <c r="E1631" s="143"/>
      <c r="F1631" s="145"/>
      <c r="G1631" s="145"/>
      <c r="H1631" s="146"/>
      <c r="I1631" s="146"/>
      <c r="J1631" s="146"/>
      <c r="K1631" s="145"/>
      <c r="L1631" s="146"/>
      <c r="M1631" s="146"/>
      <c r="N1631" s="146"/>
      <c r="O1631" s="146"/>
      <c r="P1631" s="146"/>
      <c r="Q1631" s="146"/>
      <c r="R1631" s="81" t="s">
        <v>72</v>
      </c>
      <c r="S1631" s="147"/>
      <c r="T1631" s="146"/>
      <c r="U1631" s="146"/>
      <c r="V1631" s="148"/>
      <c r="W1631" s="27"/>
    </row>
    <row r="1632" spans="1:23" s="23" customFormat="1" ht="51" customHeight="1" x14ac:dyDescent="0.2">
      <c r="A1632" s="143"/>
      <c r="B1632" s="143"/>
      <c r="C1632" s="144"/>
      <c r="D1632" s="144"/>
      <c r="E1632" s="143"/>
      <c r="F1632" s="145"/>
      <c r="G1632" s="145"/>
      <c r="H1632" s="146"/>
      <c r="I1632" s="146"/>
      <c r="J1632" s="146"/>
      <c r="K1632" s="145"/>
      <c r="L1632" s="146"/>
      <c r="M1632" s="146"/>
      <c r="N1632" s="146"/>
      <c r="O1632" s="146"/>
      <c r="P1632" s="146"/>
      <c r="Q1632" s="146"/>
      <c r="R1632" s="81" t="s">
        <v>73</v>
      </c>
      <c r="S1632" s="147"/>
      <c r="T1632" s="146"/>
      <c r="U1632" s="146"/>
      <c r="V1632" s="148"/>
      <c r="W1632" s="27"/>
    </row>
    <row r="1633" spans="1:22" s="23" customFormat="1" ht="42.75" customHeight="1" x14ac:dyDescent="0.2">
      <c r="A1633" s="143">
        <v>4</v>
      </c>
      <c r="B1633" s="143" t="s">
        <v>347</v>
      </c>
      <c r="C1633" s="144">
        <v>1965</v>
      </c>
      <c r="D1633" s="144">
        <v>2013</v>
      </c>
      <c r="E1633" s="143" t="s">
        <v>97</v>
      </c>
      <c r="F1633" s="145">
        <v>5</v>
      </c>
      <c r="G1633" s="145">
        <v>5</v>
      </c>
      <c r="H1633" s="146">
        <v>3432.3</v>
      </c>
      <c r="I1633" s="146">
        <v>3088.12</v>
      </c>
      <c r="J1633" s="146">
        <v>1712.36</v>
      </c>
      <c r="K1633" s="145">
        <v>298</v>
      </c>
      <c r="L1633" s="146">
        <f>SUM(M1633:Q1647)</f>
        <v>24202434.399999999</v>
      </c>
      <c r="M1633" s="146">
        <v>0</v>
      </c>
      <c r="N1633" s="146">
        <v>0</v>
      </c>
      <c r="O1633" s="146">
        <v>0</v>
      </c>
      <c r="P1633" s="146">
        <v>24202434.399999999</v>
      </c>
      <c r="Q1633" s="149">
        <v>0</v>
      </c>
      <c r="R1633" s="81" t="s">
        <v>62</v>
      </c>
      <c r="S1633" s="147">
        <v>15</v>
      </c>
      <c r="T1633" s="146">
        <f>L1633/I1633</f>
        <v>7837.2713495589551</v>
      </c>
      <c r="U1633" s="146">
        <f>T1633</f>
        <v>7837.2713495589551</v>
      </c>
      <c r="V1633" s="148">
        <v>46752</v>
      </c>
    </row>
    <row r="1634" spans="1:22" s="23" customFormat="1" ht="48" customHeight="1" x14ac:dyDescent="0.2">
      <c r="A1634" s="143"/>
      <c r="B1634" s="143"/>
      <c r="C1634" s="144"/>
      <c r="D1634" s="144"/>
      <c r="E1634" s="143"/>
      <c r="F1634" s="145"/>
      <c r="G1634" s="145"/>
      <c r="H1634" s="146"/>
      <c r="I1634" s="146"/>
      <c r="J1634" s="146"/>
      <c r="K1634" s="145"/>
      <c r="L1634" s="146"/>
      <c r="M1634" s="146"/>
      <c r="N1634" s="146"/>
      <c r="O1634" s="146"/>
      <c r="P1634" s="146"/>
      <c r="Q1634" s="149"/>
      <c r="R1634" s="81" t="s">
        <v>63</v>
      </c>
      <c r="S1634" s="147"/>
      <c r="T1634" s="146"/>
      <c r="U1634" s="146"/>
      <c r="V1634" s="148"/>
    </row>
    <row r="1635" spans="1:22" s="23" customFormat="1" ht="57" customHeight="1" x14ac:dyDescent="0.2">
      <c r="A1635" s="143"/>
      <c r="B1635" s="143"/>
      <c r="C1635" s="144"/>
      <c r="D1635" s="144"/>
      <c r="E1635" s="143"/>
      <c r="F1635" s="145"/>
      <c r="G1635" s="145"/>
      <c r="H1635" s="146"/>
      <c r="I1635" s="146"/>
      <c r="J1635" s="146"/>
      <c r="K1635" s="145"/>
      <c r="L1635" s="146"/>
      <c r="M1635" s="146"/>
      <c r="N1635" s="146"/>
      <c r="O1635" s="146"/>
      <c r="P1635" s="146"/>
      <c r="Q1635" s="149"/>
      <c r="R1635" s="81" t="s">
        <v>64</v>
      </c>
      <c r="S1635" s="147"/>
      <c r="T1635" s="146"/>
      <c r="U1635" s="146"/>
      <c r="V1635" s="148"/>
    </row>
    <row r="1636" spans="1:22" s="23" customFormat="1" ht="34.5" customHeight="1" x14ac:dyDescent="0.2">
      <c r="A1636" s="143"/>
      <c r="B1636" s="143"/>
      <c r="C1636" s="144"/>
      <c r="D1636" s="144"/>
      <c r="E1636" s="143"/>
      <c r="F1636" s="145"/>
      <c r="G1636" s="145"/>
      <c r="H1636" s="146"/>
      <c r="I1636" s="146"/>
      <c r="J1636" s="146"/>
      <c r="K1636" s="145"/>
      <c r="L1636" s="146"/>
      <c r="M1636" s="146"/>
      <c r="N1636" s="146"/>
      <c r="O1636" s="146"/>
      <c r="P1636" s="146"/>
      <c r="Q1636" s="149"/>
      <c r="R1636" s="81" t="s">
        <v>65</v>
      </c>
      <c r="S1636" s="147"/>
      <c r="T1636" s="146"/>
      <c r="U1636" s="146"/>
      <c r="V1636" s="148"/>
    </row>
    <row r="1637" spans="1:22" s="23" customFormat="1" ht="50.25" customHeight="1" x14ac:dyDescent="0.2">
      <c r="A1637" s="143"/>
      <c r="B1637" s="143"/>
      <c r="C1637" s="144"/>
      <c r="D1637" s="144"/>
      <c r="E1637" s="143"/>
      <c r="F1637" s="145"/>
      <c r="G1637" s="145"/>
      <c r="H1637" s="146"/>
      <c r="I1637" s="146"/>
      <c r="J1637" s="146"/>
      <c r="K1637" s="145"/>
      <c r="L1637" s="146"/>
      <c r="M1637" s="146"/>
      <c r="N1637" s="146"/>
      <c r="O1637" s="146"/>
      <c r="P1637" s="146"/>
      <c r="Q1637" s="149"/>
      <c r="R1637" s="81" t="s">
        <v>66</v>
      </c>
      <c r="S1637" s="147"/>
      <c r="T1637" s="146"/>
      <c r="U1637" s="146"/>
      <c r="V1637" s="148"/>
    </row>
    <row r="1638" spans="1:22" s="23" customFormat="1" ht="48" customHeight="1" x14ac:dyDescent="0.2">
      <c r="A1638" s="143"/>
      <c r="B1638" s="143"/>
      <c r="C1638" s="144"/>
      <c r="D1638" s="144"/>
      <c r="E1638" s="143"/>
      <c r="F1638" s="145"/>
      <c r="G1638" s="145"/>
      <c r="H1638" s="146"/>
      <c r="I1638" s="146"/>
      <c r="J1638" s="146"/>
      <c r="K1638" s="145"/>
      <c r="L1638" s="146"/>
      <c r="M1638" s="146"/>
      <c r="N1638" s="146"/>
      <c r="O1638" s="146"/>
      <c r="P1638" s="146"/>
      <c r="Q1638" s="149"/>
      <c r="R1638" s="81" t="s">
        <v>67</v>
      </c>
      <c r="S1638" s="147"/>
      <c r="T1638" s="146"/>
      <c r="U1638" s="146"/>
      <c r="V1638" s="148"/>
    </row>
    <row r="1639" spans="1:22" s="23" customFormat="1" ht="33.75" customHeight="1" x14ac:dyDescent="0.2">
      <c r="A1639" s="143"/>
      <c r="B1639" s="143"/>
      <c r="C1639" s="144"/>
      <c r="D1639" s="144"/>
      <c r="E1639" s="143"/>
      <c r="F1639" s="145"/>
      <c r="G1639" s="145"/>
      <c r="H1639" s="146"/>
      <c r="I1639" s="146"/>
      <c r="J1639" s="146"/>
      <c r="K1639" s="145"/>
      <c r="L1639" s="146"/>
      <c r="M1639" s="146"/>
      <c r="N1639" s="146"/>
      <c r="O1639" s="146"/>
      <c r="P1639" s="146"/>
      <c r="Q1639" s="149"/>
      <c r="R1639" s="81" t="s">
        <v>68</v>
      </c>
      <c r="S1639" s="147"/>
      <c r="T1639" s="146"/>
      <c r="U1639" s="146"/>
      <c r="V1639" s="148"/>
    </row>
    <row r="1640" spans="1:22" s="23" customFormat="1" ht="48.75" customHeight="1" x14ac:dyDescent="0.2">
      <c r="A1640" s="143"/>
      <c r="B1640" s="143"/>
      <c r="C1640" s="144"/>
      <c r="D1640" s="144"/>
      <c r="E1640" s="143"/>
      <c r="F1640" s="145"/>
      <c r="G1640" s="145"/>
      <c r="H1640" s="146"/>
      <c r="I1640" s="146"/>
      <c r="J1640" s="146"/>
      <c r="K1640" s="145"/>
      <c r="L1640" s="146"/>
      <c r="M1640" s="146"/>
      <c r="N1640" s="146"/>
      <c r="O1640" s="146"/>
      <c r="P1640" s="146"/>
      <c r="Q1640" s="149"/>
      <c r="R1640" s="81" t="s">
        <v>69</v>
      </c>
      <c r="S1640" s="147"/>
      <c r="T1640" s="146"/>
      <c r="U1640" s="146"/>
      <c r="V1640" s="148"/>
    </row>
    <row r="1641" spans="1:22" s="23" customFormat="1" ht="48" customHeight="1" x14ac:dyDescent="0.2">
      <c r="A1641" s="143"/>
      <c r="B1641" s="143"/>
      <c r="C1641" s="144"/>
      <c r="D1641" s="144"/>
      <c r="E1641" s="143"/>
      <c r="F1641" s="145"/>
      <c r="G1641" s="145"/>
      <c r="H1641" s="146"/>
      <c r="I1641" s="146"/>
      <c r="J1641" s="146"/>
      <c r="K1641" s="145"/>
      <c r="L1641" s="146"/>
      <c r="M1641" s="146"/>
      <c r="N1641" s="146"/>
      <c r="O1641" s="146"/>
      <c r="P1641" s="146"/>
      <c r="Q1641" s="149"/>
      <c r="R1641" s="81" t="s">
        <v>70</v>
      </c>
      <c r="S1641" s="147"/>
      <c r="T1641" s="146"/>
      <c r="U1641" s="146"/>
      <c r="V1641" s="148"/>
    </row>
    <row r="1642" spans="1:22" s="23" customFormat="1" ht="39" customHeight="1" x14ac:dyDescent="0.2">
      <c r="A1642" s="143"/>
      <c r="B1642" s="143"/>
      <c r="C1642" s="144"/>
      <c r="D1642" s="144"/>
      <c r="E1642" s="143"/>
      <c r="F1642" s="145"/>
      <c r="G1642" s="145"/>
      <c r="H1642" s="146"/>
      <c r="I1642" s="146"/>
      <c r="J1642" s="146"/>
      <c r="K1642" s="145"/>
      <c r="L1642" s="146"/>
      <c r="M1642" s="146"/>
      <c r="N1642" s="146"/>
      <c r="O1642" s="146"/>
      <c r="P1642" s="146"/>
      <c r="Q1642" s="149"/>
      <c r="R1642" s="81" t="s">
        <v>71</v>
      </c>
      <c r="S1642" s="147"/>
      <c r="T1642" s="146"/>
      <c r="U1642" s="146"/>
      <c r="V1642" s="148"/>
    </row>
    <row r="1643" spans="1:22" s="23" customFormat="1" ht="45.75" customHeight="1" x14ac:dyDescent="0.2">
      <c r="A1643" s="143"/>
      <c r="B1643" s="143"/>
      <c r="C1643" s="144"/>
      <c r="D1643" s="144"/>
      <c r="E1643" s="143"/>
      <c r="F1643" s="145"/>
      <c r="G1643" s="145"/>
      <c r="H1643" s="146"/>
      <c r="I1643" s="146"/>
      <c r="J1643" s="146"/>
      <c r="K1643" s="145"/>
      <c r="L1643" s="146"/>
      <c r="M1643" s="146"/>
      <c r="N1643" s="146"/>
      <c r="O1643" s="146"/>
      <c r="P1643" s="146"/>
      <c r="Q1643" s="149"/>
      <c r="R1643" s="81" t="s">
        <v>72</v>
      </c>
      <c r="S1643" s="147"/>
      <c r="T1643" s="146"/>
      <c r="U1643" s="146"/>
      <c r="V1643" s="148"/>
    </row>
    <row r="1644" spans="1:22" s="23" customFormat="1" ht="53.25" customHeight="1" x14ac:dyDescent="0.2">
      <c r="A1644" s="143"/>
      <c r="B1644" s="143"/>
      <c r="C1644" s="144"/>
      <c r="D1644" s="144"/>
      <c r="E1644" s="143"/>
      <c r="F1644" s="145"/>
      <c r="G1644" s="145"/>
      <c r="H1644" s="146"/>
      <c r="I1644" s="146"/>
      <c r="J1644" s="146"/>
      <c r="K1644" s="145"/>
      <c r="L1644" s="146"/>
      <c r="M1644" s="146"/>
      <c r="N1644" s="146"/>
      <c r="O1644" s="146"/>
      <c r="P1644" s="146"/>
      <c r="Q1644" s="149"/>
      <c r="R1644" s="81" t="s">
        <v>73</v>
      </c>
      <c r="S1644" s="147"/>
      <c r="T1644" s="146"/>
      <c r="U1644" s="146"/>
      <c r="V1644" s="148"/>
    </row>
    <row r="1645" spans="1:22" s="23" customFormat="1" ht="34.5" customHeight="1" x14ac:dyDescent="0.2">
      <c r="A1645" s="143"/>
      <c r="B1645" s="143"/>
      <c r="C1645" s="144"/>
      <c r="D1645" s="144"/>
      <c r="E1645" s="143"/>
      <c r="F1645" s="145"/>
      <c r="G1645" s="145"/>
      <c r="H1645" s="146"/>
      <c r="I1645" s="146"/>
      <c r="J1645" s="146"/>
      <c r="K1645" s="145"/>
      <c r="L1645" s="146"/>
      <c r="M1645" s="146"/>
      <c r="N1645" s="146"/>
      <c r="O1645" s="146"/>
      <c r="P1645" s="146"/>
      <c r="Q1645" s="149"/>
      <c r="R1645" s="81" t="s">
        <v>74</v>
      </c>
      <c r="S1645" s="147"/>
      <c r="T1645" s="146"/>
      <c r="U1645" s="146"/>
      <c r="V1645" s="148"/>
    </row>
    <row r="1646" spans="1:22" s="23" customFormat="1" ht="37.5" customHeight="1" x14ac:dyDescent="0.2">
      <c r="A1646" s="143"/>
      <c r="B1646" s="143"/>
      <c r="C1646" s="144"/>
      <c r="D1646" s="144"/>
      <c r="E1646" s="143"/>
      <c r="F1646" s="145"/>
      <c r="G1646" s="145"/>
      <c r="H1646" s="146"/>
      <c r="I1646" s="146"/>
      <c r="J1646" s="146"/>
      <c r="K1646" s="145"/>
      <c r="L1646" s="146"/>
      <c r="M1646" s="146"/>
      <c r="N1646" s="146"/>
      <c r="O1646" s="146"/>
      <c r="P1646" s="146"/>
      <c r="Q1646" s="149"/>
      <c r="R1646" s="81" t="s">
        <v>75</v>
      </c>
      <c r="S1646" s="147"/>
      <c r="T1646" s="146"/>
      <c r="U1646" s="146"/>
      <c r="V1646" s="148"/>
    </row>
    <row r="1647" spans="1:22" s="23" customFormat="1" ht="46.5" customHeight="1" x14ac:dyDescent="0.2">
      <c r="A1647" s="143"/>
      <c r="B1647" s="143"/>
      <c r="C1647" s="144"/>
      <c r="D1647" s="144"/>
      <c r="E1647" s="143"/>
      <c r="F1647" s="145"/>
      <c r="G1647" s="145"/>
      <c r="H1647" s="146"/>
      <c r="I1647" s="146"/>
      <c r="J1647" s="146"/>
      <c r="K1647" s="145"/>
      <c r="L1647" s="146"/>
      <c r="M1647" s="146"/>
      <c r="N1647" s="146"/>
      <c r="O1647" s="146"/>
      <c r="P1647" s="146"/>
      <c r="Q1647" s="149"/>
      <c r="R1647" s="81" t="s">
        <v>76</v>
      </c>
      <c r="S1647" s="147"/>
      <c r="T1647" s="146"/>
      <c r="U1647" s="146"/>
      <c r="V1647" s="148"/>
    </row>
    <row r="1648" spans="1:22" s="23" customFormat="1" ht="42" customHeight="1" x14ac:dyDescent="0.2">
      <c r="A1648" s="143">
        <v>5</v>
      </c>
      <c r="B1648" s="143" t="s">
        <v>173</v>
      </c>
      <c r="C1648" s="144">
        <v>1962</v>
      </c>
      <c r="D1648" s="144"/>
      <c r="E1648" s="143" t="s">
        <v>111</v>
      </c>
      <c r="F1648" s="145">
        <v>4</v>
      </c>
      <c r="G1648" s="145">
        <v>3</v>
      </c>
      <c r="H1648" s="146">
        <v>2496</v>
      </c>
      <c r="I1648" s="146">
        <v>2296</v>
      </c>
      <c r="J1648" s="146">
        <v>1083</v>
      </c>
      <c r="K1648" s="145">
        <v>200</v>
      </c>
      <c r="L1648" s="146">
        <f>SUM(M1648:Q1659)</f>
        <v>14829152.26</v>
      </c>
      <c r="M1648" s="146">
        <v>0</v>
      </c>
      <c r="N1648" s="146">
        <v>0</v>
      </c>
      <c r="O1648" s="146">
        <v>0</v>
      </c>
      <c r="P1648" s="146">
        <v>14829152.26</v>
      </c>
      <c r="Q1648" s="149">
        <v>0</v>
      </c>
      <c r="R1648" s="81" t="s">
        <v>62</v>
      </c>
      <c r="S1648" s="147">
        <v>12</v>
      </c>
      <c r="T1648" s="146">
        <f>L1648/I1648</f>
        <v>6458.6900087108015</v>
      </c>
      <c r="U1648" s="146">
        <f>T1648</f>
        <v>6458.6900087108015</v>
      </c>
      <c r="V1648" s="148">
        <v>46752</v>
      </c>
    </row>
    <row r="1649" spans="1:22" s="23" customFormat="1" ht="42" customHeight="1" x14ac:dyDescent="0.2">
      <c r="A1649" s="143"/>
      <c r="B1649" s="143"/>
      <c r="C1649" s="144"/>
      <c r="D1649" s="144"/>
      <c r="E1649" s="143"/>
      <c r="F1649" s="145"/>
      <c r="G1649" s="145"/>
      <c r="H1649" s="146"/>
      <c r="I1649" s="146"/>
      <c r="J1649" s="146"/>
      <c r="K1649" s="145"/>
      <c r="L1649" s="146"/>
      <c r="M1649" s="146"/>
      <c r="N1649" s="146"/>
      <c r="O1649" s="146"/>
      <c r="P1649" s="146"/>
      <c r="Q1649" s="149"/>
      <c r="R1649" s="81" t="s">
        <v>63</v>
      </c>
      <c r="S1649" s="147"/>
      <c r="T1649" s="146"/>
      <c r="U1649" s="146"/>
      <c r="V1649" s="148"/>
    </row>
    <row r="1650" spans="1:22" s="23" customFormat="1" ht="43.5" customHeight="1" x14ac:dyDescent="0.2">
      <c r="A1650" s="143"/>
      <c r="B1650" s="143"/>
      <c r="C1650" s="144"/>
      <c r="D1650" s="144"/>
      <c r="E1650" s="143"/>
      <c r="F1650" s="145"/>
      <c r="G1650" s="145"/>
      <c r="H1650" s="146"/>
      <c r="I1650" s="146"/>
      <c r="J1650" s="146"/>
      <c r="K1650" s="145"/>
      <c r="L1650" s="146"/>
      <c r="M1650" s="146"/>
      <c r="N1650" s="146"/>
      <c r="O1650" s="146"/>
      <c r="P1650" s="146"/>
      <c r="Q1650" s="149"/>
      <c r="R1650" s="81" t="s">
        <v>64</v>
      </c>
      <c r="S1650" s="147"/>
      <c r="T1650" s="146"/>
      <c r="U1650" s="146"/>
      <c r="V1650" s="148"/>
    </row>
    <row r="1651" spans="1:22" s="23" customFormat="1" ht="27" customHeight="1" x14ac:dyDescent="0.2">
      <c r="A1651" s="143"/>
      <c r="B1651" s="143"/>
      <c r="C1651" s="144"/>
      <c r="D1651" s="144"/>
      <c r="E1651" s="143"/>
      <c r="F1651" s="145"/>
      <c r="G1651" s="145"/>
      <c r="H1651" s="146"/>
      <c r="I1651" s="146"/>
      <c r="J1651" s="146"/>
      <c r="K1651" s="145"/>
      <c r="L1651" s="146"/>
      <c r="M1651" s="146"/>
      <c r="N1651" s="146"/>
      <c r="O1651" s="146"/>
      <c r="P1651" s="146"/>
      <c r="Q1651" s="149"/>
      <c r="R1651" s="81" t="s">
        <v>65</v>
      </c>
      <c r="S1651" s="147"/>
      <c r="T1651" s="146"/>
      <c r="U1651" s="146"/>
      <c r="V1651" s="148"/>
    </row>
    <row r="1652" spans="1:22" s="23" customFormat="1" ht="40.5" customHeight="1" x14ac:dyDescent="0.2">
      <c r="A1652" s="143"/>
      <c r="B1652" s="143"/>
      <c r="C1652" s="144"/>
      <c r="D1652" s="144"/>
      <c r="E1652" s="143"/>
      <c r="F1652" s="145"/>
      <c r="G1652" s="145"/>
      <c r="H1652" s="146"/>
      <c r="I1652" s="146"/>
      <c r="J1652" s="146"/>
      <c r="K1652" s="145"/>
      <c r="L1652" s="146"/>
      <c r="M1652" s="146"/>
      <c r="N1652" s="146"/>
      <c r="O1652" s="146"/>
      <c r="P1652" s="146"/>
      <c r="Q1652" s="149"/>
      <c r="R1652" s="81" t="s">
        <v>66</v>
      </c>
      <c r="S1652" s="147"/>
      <c r="T1652" s="146"/>
      <c r="U1652" s="146"/>
      <c r="V1652" s="148"/>
    </row>
    <row r="1653" spans="1:22" s="23" customFormat="1" ht="46.5" customHeight="1" x14ac:dyDescent="0.2">
      <c r="A1653" s="143"/>
      <c r="B1653" s="143"/>
      <c r="C1653" s="144"/>
      <c r="D1653" s="144"/>
      <c r="E1653" s="143"/>
      <c r="F1653" s="145"/>
      <c r="G1653" s="145"/>
      <c r="H1653" s="146"/>
      <c r="I1653" s="146"/>
      <c r="J1653" s="146"/>
      <c r="K1653" s="145"/>
      <c r="L1653" s="146"/>
      <c r="M1653" s="146"/>
      <c r="N1653" s="146"/>
      <c r="O1653" s="146"/>
      <c r="P1653" s="146"/>
      <c r="Q1653" s="149"/>
      <c r="R1653" s="81" t="s">
        <v>67</v>
      </c>
      <c r="S1653" s="147"/>
      <c r="T1653" s="146"/>
      <c r="U1653" s="146"/>
      <c r="V1653" s="148"/>
    </row>
    <row r="1654" spans="1:22" s="23" customFormat="1" ht="30.75" customHeight="1" x14ac:dyDescent="0.2">
      <c r="A1654" s="143"/>
      <c r="B1654" s="143"/>
      <c r="C1654" s="144"/>
      <c r="D1654" s="144"/>
      <c r="E1654" s="143"/>
      <c r="F1654" s="145"/>
      <c r="G1654" s="145"/>
      <c r="H1654" s="146"/>
      <c r="I1654" s="146"/>
      <c r="J1654" s="146"/>
      <c r="K1654" s="145"/>
      <c r="L1654" s="146"/>
      <c r="M1654" s="146"/>
      <c r="N1654" s="146"/>
      <c r="O1654" s="146"/>
      <c r="P1654" s="146"/>
      <c r="Q1654" s="149"/>
      <c r="R1654" s="81" t="s">
        <v>68</v>
      </c>
      <c r="S1654" s="147"/>
      <c r="T1654" s="146"/>
      <c r="U1654" s="146"/>
      <c r="V1654" s="148"/>
    </row>
    <row r="1655" spans="1:22" s="23" customFormat="1" ht="47.25" customHeight="1" x14ac:dyDescent="0.2">
      <c r="A1655" s="143"/>
      <c r="B1655" s="143"/>
      <c r="C1655" s="144"/>
      <c r="D1655" s="144"/>
      <c r="E1655" s="143"/>
      <c r="F1655" s="145"/>
      <c r="G1655" s="145"/>
      <c r="H1655" s="146"/>
      <c r="I1655" s="146"/>
      <c r="J1655" s="146"/>
      <c r="K1655" s="145"/>
      <c r="L1655" s="146"/>
      <c r="M1655" s="146"/>
      <c r="N1655" s="146"/>
      <c r="O1655" s="146"/>
      <c r="P1655" s="146"/>
      <c r="Q1655" s="149"/>
      <c r="R1655" s="81" t="s">
        <v>69</v>
      </c>
      <c r="S1655" s="147"/>
      <c r="T1655" s="146"/>
      <c r="U1655" s="146"/>
      <c r="V1655" s="148"/>
    </row>
    <row r="1656" spans="1:22" s="23" customFormat="1" ht="45.75" customHeight="1" x14ac:dyDescent="0.2">
      <c r="A1656" s="143"/>
      <c r="B1656" s="143"/>
      <c r="C1656" s="144"/>
      <c r="D1656" s="144"/>
      <c r="E1656" s="143"/>
      <c r="F1656" s="145"/>
      <c r="G1656" s="145"/>
      <c r="H1656" s="146"/>
      <c r="I1656" s="146"/>
      <c r="J1656" s="146"/>
      <c r="K1656" s="145"/>
      <c r="L1656" s="146"/>
      <c r="M1656" s="146"/>
      <c r="N1656" s="146"/>
      <c r="O1656" s="146"/>
      <c r="P1656" s="146"/>
      <c r="Q1656" s="149"/>
      <c r="R1656" s="81" t="s">
        <v>70</v>
      </c>
      <c r="S1656" s="147"/>
      <c r="T1656" s="146"/>
      <c r="U1656" s="146"/>
      <c r="V1656" s="148"/>
    </row>
    <row r="1657" spans="1:22" s="23" customFormat="1" ht="33" customHeight="1" x14ac:dyDescent="0.2">
      <c r="A1657" s="143"/>
      <c r="B1657" s="143"/>
      <c r="C1657" s="144"/>
      <c r="D1657" s="144"/>
      <c r="E1657" s="143"/>
      <c r="F1657" s="145"/>
      <c r="G1657" s="145"/>
      <c r="H1657" s="146"/>
      <c r="I1657" s="146"/>
      <c r="J1657" s="146"/>
      <c r="K1657" s="145"/>
      <c r="L1657" s="146"/>
      <c r="M1657" s="146"/>
      <c r="N1657" s="146"/>
      <c r="O1657" s="146"/>
      <c r="P1657" s="146"/>
      <c r="Q1657" s="149"/>
      <c r="R1657" s="81" t="s">
        <v>71</v>
      </c>
      <c r="S1657" s="147"/>
      <c r="T1657" s="146"/>
      <c r="U1657" s="146"/>
      <c r="V1657" s="148"/>
    </row>
    <row r="1658" spans="1:22" s="23" customFormat="1" ht="43.5" customHeight="1" x14ac:dyDescent="0.2">
      <c r="A1658" s="143"/>
      <c r="B1658" s="143"/>
      <c r="C1658" s="144"/>
      <c r="D1658" s="144"/>
      <c r="E1658" s="143"/>
      <c r="F1658" s="145"/>
      <c r="G1658" s="145"/>
      <c r="H1658" s="146"/>
      <c r="I1658" s="146"/>
      <c r="J1658" s="146"/>
      <c r="K1658" s="145"/>
      <c r="L1658" s="146"/>
      <c r="M1658" s="146"/>
      <c r="N1658" s="146"/>
      <c r="O1658" s="146"/>
      <c r="P1658" s="146"/>
      <c r="Q1658" s="149"/>
      <c r="R1658" s="81" t="s">
        <v>72</v>
      </c>
      <c r="S1658" s="147"/>
      <c r="T1658" s="146"/>
      <c r="U1658" s="146"/>
      <c r="V1658" s="148"/>
    </row>
    <row r="1659" spans="1:22" s="23" customFormat="1" ht="45.75" customHeight="1" x14ac:dyDescent="0.2">
      <c r="A1659" s="143"/>
      <c r="B1659" s="143"/>
      <c r="C1659" s="144"/>
      <c r="D1659" s="144"/>
      <c r="E1659" s="143"/>
      <c r="F1659" s="145"/>
      <c r="G1659" s="145"/>
      <c r="H1659" s="146"/>
      <c r="I1659" s="146"/>
      <c r="J1659" s="146"/>
      <c r="K1659" s="145"/>
      <c r="L1659" s="146"/>
      <c r="M1659" s="146"/>
      <c r="N1659" s="146"/>
      <c r="O1659" s="146"/>
      <c r="P1659" s="146"/>
      <c r="Q1659" s="149"/>
      <c r="R1659" s="81" t="s">
        <v>73</v>
      </c>
      <c r="S1659" s="147"/>
      <c r="T1659" s="146"/>
      <c r="U1659" s="146"/>
      <c r="V1659" s="148"/>
    </row>
    <row r="1660" spans="1:22" s="22" customFormat="1" ht="30.75" customHeight="1" x14ac:dyDescent="0.2">
      <c r="A1660" s="152" t="s">
        <v>1100</v>
      </c>
      <c r="B1660" s="152"/>
      <c r="C1660" s="93" t="s">
        <v>80</v>
      </c>
      <c r="D1660" s="83" t="s">
        <v>80</v>
      </c>
      <c r="E1660" s="83" t="s">
        <v>80</v>
      </c>
      <c r="F1660" s="83" t="s">
        <v>80</v>
      </c>
      <c r="G1660" s="83" t="s">
        <v>80</v>
      </c>
      <c r="H1660" s="83">
        <f t="shared" ref="H1660:Q1660" si="184">SUM(H1615:H1659)</f>
        <v>14581.5</v>
      </c>
      <c r="I1660" s="83">
        <f t="shared" si="184"/>
        <v>13433.8</v>
      </c>
      <c r="J1660" s="83">
        <f t="shared" si="184"/>
        <v>7151.13</v>
      </c>
      <c r="K1660" s="84">
        <f t="shared" si="184"/>
        <v>853</v>
      </c>
      <c r="L1660" s="83">
        <f t="shared" si="184"/>
        <v>60948976.129999995</v>
      </c>
      <c r="M1660" s="83">
        <f t="shared" si="184"/>
        <v>0</v>
      </c>
      <c r="N1660" s="83">
        <f t="shared" si="184"/>
        <v>0</v>
      </c>
      <c r="O1660" s="83">
        <f t="shared" si="184"/>
        <v>0</v>
      </c>
      <c r="P1660" s="83">
        <f t="shared" si="184"/>
        <v>60948976.129999995</v>
      </c>
      <c r="Q1660" s="92">
        <f t="shared" si="184"/>
        <v>0</v>
      </c>
      <c r="R1660" s="93" t="s">
        <v>80</v>
      </c>
      <c r="S1660" s="93">
        <f>SUM(S1615:S1659)</f>
        <v>45</v>
      </c>
      <c r="T1660" s="83" t="s">
        <v>80</v>
      </c>
      <c r="U1660" s="83" t="s">
        <v>80</v>
      </c>
      <c r="V1660" s="83" t="s">
        <v>80</v>
      </c>
    </row>
    <row r="1661" spans="1:22" s="22" customFormat="1" ht="21.75" customHeight="1" x14ac:dyDescent="0.2">
      <c r="A1661" s="150" t="s">
        <v>174</v>
      </c>
      <c r="B1661" s="150"/>
      <c r="C1661" s="150"/>
      <c r="D1661" s="150"/>
      <c r="E1661" s="150"/>
      <c r="F1661" s="150"/>
      <c r="G1661" s="150"/>
      <c r="H1661" s="150"/>
      <c r="I1661" s="150"/>
      <c r="J1661" s="150"/>
      <c r="K1661" s="150"/>
      <c r="L1661" s="150"/>
      <c r="M1661" s="150"/>
      <c r="N1661" s="150"/>
      <c r="O1661" s="150"/>
      <c r="P1661" s="150"/>
      <c r="Q1661" s="150"/>
      <c r="R1661" s="150"/>
      <c r="S1661" s="150"/>
      <c r="T1661" s="150"/>
      <c r="U1661" s="150"/>
      <c r="V1661" s="150"/>
    </row>
    <row r="1662" spans="1:22" s="23" customFormat="1" ht="30.75" customHeight="1" x14ac:dyDescent="0.2">
      <c r="A1662" s="143" t="s">
        <v>30</v>
      </c>
      <c r="B1662" s="143" t="s">
        <v>1006</v>
      </c>
      <c r="C1662" s="144">
        <v>1952</v>
      </c>
      <c r="D1662" s="144"/>
      <c r="E1662" s="143" t="s">
        <v>111</v>
      </c>
      <c r="F1662" s="145">
        <v>5</v>
      </c>
      <c r="G1662" s="145">
        <v>6</v>
      </c>
      <c r="H1662" s="146">
        <v>5878.4</v>
      </c>
      <c r="I1662" s="146">
        <v>5391.8</v>
      </c>
      <c r="J1662" s="146">
        <v>4565.6000000000004</v>
      </c>
      <c r="K1662" s="145">
        <v>152</v>
      </c>
      <c r="L1662" s="146">
        <f>SUM(M1662:Q1664)</f>
        <v>12021531.83</v>
      </c>
      <c r="M1662" s="146">
        <v>0</v>
      </c>
      <c r="N1662" s="146">
        <v>0</v>
      </c>
      <c r="O1662" s="146">
        <v>0</v>
      </c>
      <c r="P1662" s="146">
        <v>12021531.83</v>
      </c>
      <c r="Q1662" s="146">
        <v>0</v>
      </c>
      <c r="R1662" s="81" t="s">
        <v>99</v>
      </c>
      <c r="S1662" s="147">
        <v>3</v>
      </c>
      <c r="T1662" s="146">
        <f>L1662/I1662</f>
        <v>2229.5952798694311</v>
      </c>
      <c r="U1662" s="146">
        <f>T1662</f>
        <v>2229.5952798694311</v>
      </c>
      <c r="V1662" s="148">
        <v>46752</v>
      </c>
    </row>
    <row r="1663" spans="1:22" s="23" customFormat="1" ht="53.25" customHeight="1" x14ac:dyDescent="0.2">
      <c r="A1663" s="143"/>
      <c r="B1663" s="143"/>
      <c r="C1663" s="144"/>
      <c r="D1663" s="144"/>
      <c r="E1663" s="143"/>
      <c r="F1663" s="145"/>
      <c r="G1663" s="145"/>
      <c r="H1663" s="146"/>
      <c r="I1663" s="146"/>
      <c r="J1663" s="146"/>
      <c r="K1663" s="145"/>
      <c r="L1663" s="146"/>
      <c r="M1663" s="146"/>
      <c r="N1663" s="146"/>
      <c r="O1663" s="146"/>
      <c r="P1663" s="146"/>
      <c r="Q1663" s="146"/>
      <c r="R1663" s="81" t="s">
        <v>100</v>
      </c>
      <c r="S1663" s="147"/>
      <c r="T1663" s="146"/>
      <c r="U1663" s="146"/>
      <c r="V1663" s="148"/>
    </row>
    <row r="1664" spans="1:22" s="23" customFormat="1" ht="46.5" customHeight="1" x14ac:dyDescent="0.2">
      <c r="A1664" s="143"/>
      <c r="B1664" s="143"/>
      <c r="C1664" s="144"/>
      <c r="D1664" s="144"/>
      <c r="E1664" s="143"/>
      <c r="F1664" s="145"/>
      <c r="G1664" s="145"/>
      <c r="H1664" s="146"/>
      <c r="I1664" s="146"/>
      <c r="J1664" s="146"/>
      <c r="K1664" s="145"/>
      <c r="L1664" s="146"/>
      <c r="M1664" s="146"/>
      <c r="N1664" s="146"/>
      <c r="O1664" s="146"/>
      <c r="P1664" s="146"/>
      <c r="Q1664" s="146"/>
      <c r="R1664" s="81" t="s">
        <v>101</v>
      </c>
      <c r="S1664" s="147"/>
      <c r="T1664" s="146"/>
      <c r="U1664" s="146"/>
      <c r="V1664" s="148"/>
    </row>
    <row r="1665" spans="1:22" s="23" customFormat="1" ht="30" customHeight="1" x14ac:dyDescent="0.2">
      <c r="A1665" s="143" t="s">
        <v>31</v>
      </c>
      <c r="B1665" s="143" t="s">
        <v>1008</v>
      </c>
      <c r="C1665" s="144">
        <v>1952</v>
      </c>
      <c r="D1665" s="144"/>
      <c r="E1665" s="143" t="s">
        <v>111</v>
      </c>
      <c r="F1665" s="145">
        <v>5</v>
      </c>
      <c r="G1665" s="145">
        <v>6</v>
      </c>
      <c r="H1665" s="146">
        <v>5943.3</v>
      </c>
      <c r="I1665" s="146">
        <v>5380.5</v>
      </c>
      <c r="J1665" s="146">
        <v>4584.7299999999996</v>
      </c>
      <c r="K1665" s="145">
        <v>143</v>
      </c>
      <c r="L1665" s="146">
        <f t="shared" ref="L1665" si="185">SUM(M1665:Q1667)</f>
        <v>11995573.93</v>
      </c>
      <c r="M1665" s="146">
        <v>0</v>
      </c>
      <c r="N1665" s="146">
        <v>0</v>
      </c>
      <c r="O1665" s="146">
        <v>0</v>
      </c>
      <c r="P1665" s="146">
        <v>11995573.93</v>
      </c>
      <c r="Q1665" s="146">
        <v>0</v>
      </c>
      <c r="R1665" s="81" t="s">
        <v>99</v>
      </c>
      <c r="S1665" s="147">
        <v>3</v>
      </c>
      <c r="T1665" s="146">
        <f t="shared" ref="T1665" si="186">L1665/I1665</f>
        <v>2229.453383514543</v>
      </c>
      <c r="U1665" s="146">
        <f t="shared" ref="U1665" si="187">T1665</f>
        <v>2229.453383514543</v>
      </c>
      <c r="V1665" s="148">
        <v>46752</v>
      </c>
    </row>
    <row r="1666" spans="1:22" s="23" customFormat="1" ht="45.75" customHeight="1" x14ac:dyDescent="0.2">
      <c r="A1666" s="143"/>
      <c r="B1666" s="143"/>
      <c r="C1666" s="144"/>
      <c r="D1666" s="144"/>
      <c r="E1666" s="143"/>
      <c r="F1666" s="145"/>
      <c r="G1666" s="145"/>
      <c r="H1666" s="146"/>
      <c r="I1666" s="146"/>
      <c r="J1666" s="146"/>
      <c r="K1666" s="145"/>
      <c r="L1666" s="146"/>
      <c r="M1666" s="146"/>
      <c r="N1666" s="146"/>
      <c r="O1666" s="146"/>
      <c r="P1666" s="146"/>
      <c r="Q1666" s="146"/>
      <c r="R1666" s="81" t="s">
        <v>100</v>
      </c>
      <c r="S1666" s="147"/>
      <c r="T1666" s="146"/>
      <c r="U1666" s="146"/>
      <c r="V1666" s="148"/>
    </row>
    <row r="1667" spans="1:22" s="23" customFormat="1" ht="42" customHeight="1" x14ac:dyDescent="0.2">
      <c r="A1667" s="143"/>
      <c r="B1667" s="143"/>
      <c r="C1667" s="144"/>
      <c r="D1667" s="144"/>
      <c r="E1667" s="143"/>
      <c r="F1667" s="145"/>
      <c r="G1667" s="145"/>
      <c r="H1667" s="146"/>
      <c r="I1667" s="146"/>
      <c r="J1667" s="146"/>
      <c r="K1667" s="145"/>
      <c r="L1667" s="146"/>
      <c r="M1667" s="146"/>
      <c r="N1667" s="146"/>
      <c r="O1667" s="146"/>
      <c r="P1667" s="146"/>
      <c r="Q1667" s="146"/>
      <c r="R1667" s="81" t="s">
        <v>101</v>
      </c>
      <c r="S1667" s="147"/>
      <c r="T1667" s="146"/>
      <c r="U1667" s="146"/>
      <c r="V1667" s="148"/>
    </row>
    <row r="1668" spans="1:22" s="23" customFormat="1" ht="30" customHeight="1" x14ac:dyDescent="0.2">
      <c r="A1668" s="143" t="s">
        <v>32</v>
      </c>
      <c r="B1668" s="143" t="s">
        <v>1091</v>
      </c>
      <c r="C1668" s="144">
        <v>1954</v>
      </c>
      <c r="D1668" s="144">
        <v>2010</v>
      </c>
      <c r="E1668" s="143" t="s">
        <v>111</v>
      </c>
      <c r="F1668" s="145">
        <v>4</v>
      </c>
      <c r="G1668" s="145">
        <v>2</v>
      </c>
      <c r="H1668" s="146">
        <v>1558.5</v>
      </c>
      <c r="I1668" s="146">
        <v>1340.3</v>
      </c>
      <c r="J1668" s="146">
        <v>1274.74</v>
      </c>
      <c r="K1668" s="145">
        <v>53</v>
      </c>
      <c r="L1668" s="146">
        <f t="shared" ref="L1668" si="188">SUM(M1668:Q1670)</f>
        <v>3294741.41</v>
      </c>
      <c r="M1668" s="146">
        <v>0</v>
      </c>
      <c r="N1668" s="146">
        <v>0</v>
      </c>
      <c r="O1668" s="146">
        <v>0</v>
      </c>
      <c r="P1668" s="146">
        <v>3294741.41</v>
      </c>
      <c r="Q1668" s="146">
        <v>0</v>
      </c>
      <c r="R1668" s="81" t="s">
        <v>99</v>
      </c>
      <c r="S1668" s="147">
        <v>3</v>
      </c>
      <c r="T1668" s="146">
        <f t="shared" ref="T1668" si="189">L1668/I1668</f>
        <v>2458.211900320824</v>
      </c>
      <c r="U1668" s="146">
        <f t="shared" ref="U1668" si="190">T1668</f>
        <v>2458.211900320824</v>
      </c>
      <c r="V1668" s="148">
        <v>46752</v>
      </c>
    </row>
    <row r="1669" spans="1:22" s="23" customFormat="1" ht="42.75" customHeight="1" x14ac:dyDescent="0.2">
      <c r="A1669" s="143"/>
      <c r="B1669" s="143"/>
      <c r="C1669" s="144"/>
      <c r="D1669" s="144"/>
      <c r="E1669" s="143"/>
      <c r="F1669" s="145"/>
      <c r="G1669" s="145"/>
      <c r="H1669" s="146"/>
      <c r="I1669" s="146"/>
      <c r="J1669" s="146"/>
      <c r="K1669" s="145"/>
      <c r="L1669" s="146"/>
      <c r="M1669" s="146"/>
      <c r="N1669" s="146"/>
      <c r="O1669" s="146"/>
      <c r="P1669" s="146"/>
      <c r="Q1669" s="146"/>
      <c r="R1669" s="81" t="s">
        <v>100</v>
      </c>
      <c r="S1669" s="147"/>
      <c r="T1669" s="146"/>
      <c r="U1669" s="146"/>
      <c r="V1669" s="148"/>
    </row>
    <row r="1670" spans="1:22" s="23" customFormat="1" ht="44.25" customHeight="1" x14ac:dyDescent="0.2">
      <c r="A1670" s="143"/>
      <c r="B1670" s="143"/>
      <c r="C1670" s="144"/>
      <c r="D1670" s="144"/>
      <c r="E1670" s="143"/>
      <c r="F1670" s="145"/>
      <c r="G1670" s="145"/>
      <c r="H1670" s="146"/>
      <c r="I1670" s="146"/>
      <c r="J1670" s="146"/>
      <c r="K1670" s="145"/>
      <c r="L1670" s="146"/>
      <c r="M1670" s="146"/>
      <c r="N1670" s="146"/>
      <c r="O1670" s="146"/>
      <c r="P1670" s="146"/>
      <c r="Q1670" s="146"/>
      <c r="R1670" s="81" t="s">
        <v>101</v>
      </c>
      <c r="S1670" s="147"/>
      <c r="T1670" s="146"/>
      <c r="U1670" s="146"/>
      <c r="V1670" s="148"/>
    </row>
    <row r="1671" spans="1:22" s="23" customFormat="1" ht="30" customHeight="1" x14ac:dyDescent="0.2">
      <c r="A1671" s="143">
        <v>4</v>
      </c>
      <c r="B1671" s="143" t="s">
        <v>348</v>
      </c>
      <c r="C1671" s="144">
        <v>1970</v>
      </c>
      <c r="D1671" s="144"/>
      <c r="E1671" s="143" t="s">
        <v>97</v>
      </c>
      <c r="F1671" s="145">
        <v>5</v>
      </c>
      <c r="G1671" s="145">
        <v>6</v>
      </c>
      <c r="H1671" s="146">
        <v>5228.3</v>
      </c>
      <c r="I1671" s="146">
        <v>4759.8</v>
      </c>
      <c r="J1671" s="146">
        <v>4430.9799999999996</v>
      </c>
      <c r="K1671" s="145">
        <v>231</v>
      </c>
      <c r="L1671" s="146">
        <f>SUM(M1671:Q1685)</f>
        <v>52192576.82</v>
      </c>
      <c r="M1671" s="146">
        <v>0</v>
      </c>
      <c r="N1671" s="146">
        <v>0</v>
      </c>
      <c r="O1671" s="146">
        <v>0</v>
      </c>
      <c r="P1671" s="146">
        <v>52192576.82</v>
      </c>
      <c r="Q1671" s="149">
        <v>0</v>
      </c>
      <c r="R1671" s="81" t="s">
        <v>62</v>
      </c>
      <c r="S1671" s="147">
        <v>15</v>
      </c>
      <c r="T1671" s="146">
        <f>L1671/I1671</f>
        <v>10965.287789402915</v>
      </c>
      <c r="U1671" s="146">
        <f>T1671</f>
        <v>10965.287789402915</v>
      </c>
      <c r="V1671" s="148">
        <v>46752</v>
      </c>
    </row>
    <row r="1672" spans="1:22" s="23" customFormat="1" ht="45" customHeight="1" x14ac:dyDescent="0.2">
      <c r="A1672" s="143"/>
      <c r="B1672" s="143"/>
      <c r="C1672" s="144"/>
      <c r="D1672" s="144"/>
      <c r="E1672" s="143"/>
      <c r="F1672" s="145"/>
      <c r="G1672" s="145"/>
      <c r="H1672" s="146"/>
      <c r="I1672" s="146"/>
      <c r="J1672" s="146"/>
      <c r="K1672" s="145"/>
      <c r="L1672" s="146"/>
      <c r="M1672" s="146"/>
      <c r="N1672" s="146"/>
      <c r="O1672" s="146"/>
      <c r="P1672" s="146"/>
      <c r="Q1672" s="149"/>
      <c r="R1672" s="81" t="s">
        <v>63</v>
      </c>
      <c r="S1672" s="147"/>
      <c r="T1672" s="146"/>
      <c r="U1672" s="146"/>
      <c r="V1672" s="148"/>
    </row>
    <row r="1673" spans="1:22" s="23" customFormat="1" ht="45" customHeight="1" x14ac:dyDescent="0.2">
      <c r="A1673" s="143"/>
      <c r="B1673" s="143"/>
      <c r="C1673" s="144"/>
      <c r="D1673" s="144"/>
      <c r="E1673" s="143"/>
      <c r="F1673" s="145"/>
      <c r="G1673" s="145"/>
      <c r="H1673" s="146"/>
      <c r="I1673" s="146"/>
      <c r="J1673" s="146"/>
      <c r="K1673" s="145"/>
      <c r="L1673" s="146"/>
      <c r="M1673" s="146"/>
      <c r="N1673" s="146"/>
      <c r="O1673" s="146"/>
      <c r="P1673" s="146"/>
      <c r="Q1673" s="149"/>
      <c r="R1673" s="81" t="s">
        <v>64</v>
      </c>
      <c r="S1673" s="147"/>
      <c r="T1673" s="146"/>
      <c r="U1673" s="146"/>
      <c r="V1673" s="148"/>
    </row>
    <row r="1674" spans="1:22" s="23" customFormat="1" ht="30" customHeight="1" x14ac:dyDescent="0.2">
      <c r="A1674" s="143"/>
      <c r="B1674" s="143"/>
      <c r="C1674" s="144"/>
      <c r="D1674" s="144"/>
      <c r="E1674" s="143"/>
      <c r="F1674" s="145"/>
      <c r="G1674" s="145"/>
      <c r="H1674" s="146"/>
      <c r="I1674" s="146"/>
      <c r="J1674" s="146"/>
      <c r="K1674" s="145"/>
      <c r="L1674" s="146"/>
      <c r="M1674" s="146"/>
      <c r="N1674" s="146"/>
      <c r="O1674" s="146"/>
      <c r="P1674" s="146"/>
      <c r="Q1674" s="149"/>
      <c r="R1674" s="81" t="s">
        <v>65</v>
      </c>
      <c r="S1674" s="147"/>
      <c r="T1674" s="146"/>
      <c r="U1674" s="146"/>
      <c r="V1674" s="148"/>
    </row>
    <row r="1675" spans="1:22" s="23" customFormat="1" ht="43.5" customHeight="1" x14ac:dyDescent="0.2">
      <c r="A1675" s="143"/>
      <c r="B1675" s="143"/>
      <c r="C1675" s="144"/>
      <c r="D1675" s="144"/>
      <c r="E1675" s="143"/>
      <c r="F1675" s="145"/>
      <c r="G1675" s="145"/>
      <c r="H1675" s="146"/>
      <c r="I1675" s="146"/>
      <c r="J1675" s="146"/>
      <c r="K1675" s="145"/>
      <c r="L1675" s="146"/>
      <c r="M1675" s="146"/>
      <c r="N1675" s="146"/>
      <c r="O1675" s="146"/>
      <c r="P1675" s="146"/>
      <c r="Q1675" s="149"/>
      <c r="R1675" s="81" t="s">
        <v>66</v>
      </c>
      <c r="S1675" s="147"/>
      <c r="T1675" s="146"/>
      <c r="U1675" s="146"/>
      <c r="V1675" s="148"/>
    </row>
    <row r="1676" spans="1:22" s="23" customFormat="1" ht="45" customHeight="1" x14ac:dyDescent="0.2">
      <c r="A1676" s="143"/>
      <c r="B1676" s="143"/>
      <c r="C1676" s="144"/>
      <c r="D1676" s="144"/>
      <c r="E1676" s="143"/>
      <c r="F1676" s="145"/>
      <c r="G1676" s="145"/>
      <c r="H1676" s="146"/>
      <c r="I1676" s="146"/>
      <c r="J1676" s="146"/>
      <c r="K1676" s="145"/>
      <c r="L1676" s="146"/>
      <c r="M1676" s="146"/>
      <c r="N1676" s="146"/>
      <c r="O1676" s="146"/>
      <c r="P1676" s="146"/>
      <c r="Q1676" s="149"/>
      <c r="R1676" s="81" t="s">
        <v>67</v>
      </c>
      <c r="S1676" s="147"/>
      <c r="T1676" s="146"/>
      <c r="U1676" s="146"/>
      <c r="V1676" s="148"/>
    </row>
    <row r="1677" spans="1:22" s="23" customFormat="1" ht="27" customHeight="1" x14ac:dyDescent="0.2">
      <c r="A1677" s="143"/>
      <c r="B1677" s="143"/>
      <c r="C1677" s="144"/>
      <c r="D1677" s="144"/>
      <c r="E1677" s="143"/>
      <c r="F1677" s="145"/>
      <c r="G1677" s="145"/>
      <c r="H1677" s="146"/>
      <c r="I1677" s="146"/>
      <c r="J1677" s="146"/>
      <c r="K1677" s="145"/>
      <c r="L1677" s="146"/>
      <c r="M1677" s="146"/>
      <c r="N1677" s="146"/>
      <c r="O1677" s="146"/>
      <c r="P1677" s="146"/>
      <c r="Q1677" s="149"/>
      <c r="R1677" s="81" t="s">
        <v>68</v>
      </c>
      <c r="S1677" s="147"/>
      <c r="T1677" s="146"/>
      <c r="U1677" s="146"/>
      <c r="V1677" s="148"/>
    </row>
    <row r="1678" spans="1:22" s="23" customFormat="1" ht="45" customHeight="1" x14ac:dyDescent="0.2">
      <c r="A1678" s="143"/>
      <c r="B1678" s="143"/>
      <c r="C1678" s="144"/>
      <c r="D1678" s="144"/>
      <c r="E1678" s="143"/>
      <c r="F1678" s="145"/>
      <c r="G1678" s="145"/>
      <c r="H1678" s="146"/>
      <c r="I1678" s="146"/>
      <c r="J1678" s="146"/>
      <c r="K1678" s="145"/>
      <c r="L1678" s="146"/>
      <c r="M1678" s="146"/>
      <c r="N1678" s="146"/>
      <c r="O1678" s="146"/>
      <c r="P1678" s="146"/>
      <c r="Q1678" s="149"/>
      <c r="R1678" s="81" t="s">
        <v>69</v>
      </c>
      <c r="S1678" s="147"/>
      <c r="T1678" s="146"/>
      <c r="U1678" s="146"/>
      <c r="V1678" s="148"/>
    </row>
    <row r="1679" spans="1:22" s="23" customFormat="1" ht="42" customHeight="1" x14ac:dyDescent="0.2">
      <c r="A1679" s="143"/>
      <c r="B1679" s="143"/>
      <c r="C1679" s="144"/>
      <c r="D1679" s="144"/>
      <c r="E1679" s="143"/>
      <c r="F1679" s="145"/>
      <c r="G1679" s="145"/>
      <c r="H1679" s="146"/>
      <c r="I1679" s="146"/>
      <c r="J1679" s="146"/>
      <c r="K1679" s="145"/>
      <c r="L1679" s="146"/>
      <c r="M1679" s="146"/>
      <c r="N1679" s="146"/>
      <c r="O1679" s="146"/>
      <c r="P1679" s="146"/>
      <c r="Q1679" s="149"/>
      <c r="R1679" s="81" t="s">
        <v>70</v>
      </c>
      <c r="S1679" s="147"/>
      <c r="T1679" s="146"/>
      <c r="U1679" s="146"/>
      <c r="V1679" s="148"/>
    </row>
    <row r="1680" spans="1:22" s="23" customFormat="1" ht="28.5" customHeight="1" x14ac:dyDescent="0.2">
      <c r="A1680" s="143"/>
      <c r="B1680" s="143"/>
      <c r="C1680" s="144"/>
      <c r="D1680" s="144"/>
      <c r="E1680" s="143"/>
      <c r="F1680" s="145"/>
      <c r="G1680" s="145"/>
      <c r="H1680" s="146"/>
      <c r="I1680" s="146"/>
      <c r="J1680" s="146"/>
      <c r="K1680" s="145"/>
      <c r="L1680" s="146"/>
      <c r="M1680" s="146"/>
      <c r="N1680" s="146"/>
      <c r="O1680" s="146"/>
      <c r="P1680" s="146"/>
      <c r="Q1680" s="149"/>
      <c r="R1680" s="81" t="s">
        <v>71</v>
      </c>
      <c r="S1680" s="147"/>
      <c r="T1680" s="146"/>
      <c r="U1680" s="146"/>
      <c r="V1680" s="148"/>
    </row>
    <row r="1681" spans="1:22" s="23" customFormat="1" ht="45" customHeight="1" x14ac:dyDescent="0.2">
      <c r="A1681" s="143"/>
      <c r="B1681" s="143"/>
      <c r="C1681" s="144"/>
      <c r="D1681" s="144"/>
      <c r="E1681" s="143"/>
      <c r="F1681" s="145"/>
      <c r="G1681" s="145"/>
      <c r="H1681" s="146"/>
      <c r="I1681" s="146"/>
      <c r="J1681" s="146"/>
      <c r="K1681" s="145"/>
      <c r="L1681" s="146"/>
      <c r="M1681" s="146"/>
      <c r="N1681" s="146"/>
      <c r="O1681" s="146"/>
      <c r="P1681" s="146"/>
      <c r="Q1681" s="149"/>
      <c r="R1681" s="81" t="s">
        <v>72</v>
      </c>
      <c r="S1681" s="147"/>
      <c r="T1681" s="146"/>
      <c r="U1681" s="146"/>
      <c r="V1681" s="148"/>
    </row>
    <row r="1682" spans="1:22" s="23" customFormat="1" ht="45" customHeight="1" x14ac:dyDescent="0.2">
      <c r="A1682" s="143"/>
      <c r="B1682" s="143"/>
      <c r="C1682" s="144"/>
      <c r="D1682" s="144"/>
      <c r="E1682" s="143"/>
      <c r="F1682" s="145"/>
      <c r="G1682" s="145"/>
      <c r="H1682" s="146"/>
      <c r="I1682" s="146"/>
      <c r="J1682" s="146"/>
      <c r="K1682" s="145"/>
      <c r="L1682" s="146"/>
      <c r="M1682" s="146"/>
      <c r="N1682" s="146"/>
      <c r="O1682" s="146"/>
      <c r="P1682" s="146"/>
      <c r="Q1682" s="149"/>
      <c r="R1682" s="81" t="s">
        <v>73</v>
      </c>
      <c r="S1682" s="147"/>
      <c r="T1682" s="146"/>
      <c r="U1682" s="146"/>
      <c r="V1682" s="148"/>
    </row>
    <row r="1683" spans="1:22" s="23" customFormat="1" ht="19.5" customHeight="1" x14ac:dyDescent="0.2">
      <c r="A1683" s="143"/>
      <c r="B1683" s="143"/>
      <c r="C1683" s="144"/>
      <c r="D1683" s="144"/>
      <c r="E1683" s="143"/>
      <c r="F1683" s="145"/>
      <c r="G1683" s="145"/>
      <c r="H1683" s="146"/>
      <c r="I1683" s="146"/>
      <c r="J1683" s="146"/>
      <c r="K1683" s="145"/>
      <c r="L1683" s="146"/>
      <c r="M1683" s="146"/>
      <c r="N1683" s="146"/>
      <c r="O1683" s="146"/>
      <c r="P1683" s="146"/>
      <c r="Q1683" s="149"/>
      <c r="R1683" s="81" t="s">
        <v>74</v>
      </c>
      <c r="S1683" s="147"/>
      <c r="T1683" s="146"/>
      <c r="U1683" s="146"/>
      <c r="V1683" s="148"/>
    </row>
    <row r="1684" spans="1:22" s="23" customFormat="1" ht="28.5" customHeight="1" x14ac:dyDescent="0.2">
      <c r="A1684" s="143"/>
      <c r="B1684" s="143"/>
      <c r="C1684" s="144"/>
      <c r="D1684" s="144"/>
      <c r="E1684" s="143"/>
      <c r="F1684" s="145"/>
      <c r="G1684" s="145"/>
      <c r="H1684" s="146"/>
      <c r="I1684" s="146"/>
      <c r="J1684" s="146"/>
      <c r="K1684" s="145"/>
      <c r="L1684" s="146"/>
      <c r="M1684" s="146"/>
      <c r="N1684" s="146"/>
      <c r="O1684" s="146"/>
      <c r="P1684" s="146"/>
      <c r="Q1684" s="149"/>
      <c r="R1684" s="81" t="s">
        <v>75</v>
      </c>
      <c r="S1684" s="147"/>
      <c r="T1684" s="146"/>
      <c r="U1684" s="146"/>
      <c r="V1684" s="148"/>
    </row>
    <row r="1685" spans="1:22" s="23" customFormat="1" ht="30.75" customHeight="1" x14ac:dyDescent="0.2">
      <c r="A1685" s="143"/>
      <c r="B1685" s="143"/>
      <c r="C1685" s="144"/>
      <c r="D1685" s="144"/>
      <c r="E1685" s="143"/>
      <c r="F1685" s="145"/>
      <c r="G1685" s="145"/>
      <c r="H1685" s="146"/>
      <c r="I1685" s="146"/>
      <c r="J1685" s="146"/>
      <c r="K1685" s="145"/>
      <c r="L1685" s="146"/>
      <c r="M1685" s="146"/>
      <c r="N1685" s="146"/>
      <c r="O1685" s="146"/>
      <c r="P1685" s="146"/>
      <c r="Q1685" s="149"/>
      <c r="R1685" s="81" t="s">
        <v>76</v>
      </c>
      <c r="S1685" s="147"/>
      <c r="T1685" s="146"/>
      <c r="U1685" s="146"/>
      <c r="V1685" s="148"/>
    </row>
    <row r="1686" spans="1:22" s="23" customFormat="1" ht="35.25" customHeight="1" x14ac:dyDescent="0.2">
      <c r="A1686" s="143">
        <v>5</v>
      </c>
      <c r="B1686" s="143" t="s">
        <v>349</v>
      </c>
      <c r="C1686" s="144">
        <v>1992</v>
      </c>
      <c r="D1686" s="144">
        <v>1992</v>
      </c>
      <c r="E1686" s="143" t="s">
        <v>111</v>
      </c>
      <c r="F1686" s="145">
        <v>9</v>
      </c>
      <c r="G1686" s="145">
        <v>1</v>
      </c>
      <c r="H1686" s="146">
        <v>2442.3000000000002</v>
      </c>
      <c r="I1686" s="146">
        <v>1995.3</v>
      </c>
      <c r="J1686" s="146">
        <v>1809.92</v>
      </c>
      <c r="K1686" s="145">
        <v>100</v>
      </c>
      <c r="L1686" s="146">
        <f>SUM(M1686:Q1700)</f>
        <v>12559277.52</v>
      </c>
      <c r="M1686" s="146">
        <v>0</v>
      </c>
      <c r="N1686" s="146">
        <v>0</v>
      </c>
      <c r="O1686" s="146">
        <v>0</v>
      </c>
      <c r="P1686" s="146">
        <v>12559277.52</v>
      </c>
      <c r="Q1686" s="149">
        <v>0</v>
      </c>
      <c r="R1686" s="81" t="s">
        <v>62</v>
      </c>
      <c r="S1686" s="147">
        <v>15</v>
      </c>
      <c r="T1686" s="146">
        <f>L1686/I1686</f>
        <v>6294.4306720793866</v>
      </c>
      <c r="U1686" s="146">
        <f>T1686</f>
        <v>6294.4306720793866</v>
      </c>
      <c r="V1686" s="148">
        <v>46752</v>
      </c>
    </row>
    <row r="1687" spans="1:22" s="23" customFormat="1" ht="53.25" customHeight="1" x14ac:dyDescent="0.2">
      <c r="A1687" s="143"/>
      <c r="B1687" s="143"/>
      <c r="C1687" s="144"/>
      <c r="D1687" s="144"/>
      <c r="E1687" s="143"/>
      <c r="F1687" s="145"/>
      <c r="G1687" s="145"/>
      <c r="H1687" s="146"/>
      <c r="I1687" s="146"/>
      <c r="J1687" s="146"/>
      <c r="K1687" s="145"/>
      <c r="L1687" s="146"/>
      <c r="M1687" s="146"/>
      <c r="N1687" s="146"/>
      <c r="O1687" s="146"/>
      <c r="P1687" s="146"/>
      <c r="Q1687" s="149"/>
      <c r="R1687" s="81" t="s">
        <v>63</v>
      </c>
      <c r="S1687" s="147"/>
      <c r="T1687" s="146"/>
      <c r="U1687" s="146"/>
      <c r="V1687" s="148"/>
    </row>
    <row r="1688" spans="1:22" s="23" customFormat="1" ht="53.25" customHeight="1" x14ac:dyDescent="0.2">
      <c r="A1688" s="143"/>
      <c r="B1688" s="143"/>
      <c r="C1688" s="144"/>
      <c r="D1688" s="144"/>
      <c r="E1688" s="143"/>
      <c r="F1688" s="145"/>
      <c r="G1688" s="145"/>
      <c r="H1688" s="146"/>
      <c r="I1688" s="146"/>
      <c r="J1688" s="146"/>
      <c r="K1688" s="145"/>
      <c r="L1688" s="146"/>
      <c r="M1688" s="146"/>
      <c r="N1688" s="146"/>
      <c r="O1688" s="146"/>
      <c r="P1688" s="146"/>
      <c r="Q1688" s="149"/>
      <c r="R1688" s="81" t="s">
        <v>64</v>
      </c>
      <c r="S1688" s="147"/>
      <c r="T1688" s="146"/>
      <c r="U1688" s="146"/>
      <c r="V1688" s="148"/>
    </row>
    <row r="1689" spans="1:22" s="23" customFormat="1" ht="39.75" customHeight="1" x14ac:dyDescent="0.2">
      <c r="A1689" s="143"/>
      <c r="B1689" s="143"/>
      <c r="C1689" s="144"/>
      <c r="D1689" s="144"/>
      <c r="E1689" s="143"/>
      <c r="F1689" s="145"/>
      <c r="G1689" s="145"/>
      <c r="H1689" s="146"/>
      <c r="I1689" s="146"/>
      <c r="J1689" s="146"/>
      <c r="K1689" s="145"/>
      <c r="L1689" s="146"/>
      <c r="M1689" s="146"/>
      <c r="N1689" s="146"/>
      <c r="O1689" s="146"/>
      <c r="P1689" s="146"/>
      <c r="Q1689" s="149"/>
      <c r="R1689" s="81" t="s">
        <v>65</v>
      </c>
      <c r="S1689" s="147"/>
      <c r="T1689" s="146"/>
      <c r="U1689" s="146"/>
      <c r="V1689" s="148"/>
    </row>
    <row r="1690" spans="1:22" s="23" customFormat="1" ht="57" customHeight="1" x14ac:dyDescent="0.2">
      <c r="A1690" s="143"/>
      <c r="B1690" s="143"/>
      <c r="C1690" s="144"/>
      <c r="D1690" s="144"/>
      <c r="E1690" s="143"/>
      <c r="F1690" s="145"/>
      <c r="G1690" s="145"/>
      <c r="H1690" s="146"/>
      <c r="I1690" s="146"/>
      <c r="J1690" s="146"/>
      <c r="K1690" s="145"/>
      <c r="L1690" s="146"/>
      <c r="M1690" s="146"/>
      <c r="N1690" s="146"/>
      <c r="O1690" s="146"/>
      <c r="P1690" s="146"/>
      <c r="Q1690" s="149"/>
      <c r="R1690" s="81" t="s">
        <v>66</v>
      </c>
      <c r="S1690" s="147"/>
      <c r="T1690" s="146"/>
      <c r="U1690" s="146"/>
      <c r="V1690" s="148"/>
    </row>
    <row r="1691" spans="1:22" s="23" customFormat="1" ht="55.5" customHeight="1" x14ac:dyDescent="0.2">
      <c r="A1691" s="143"/>
      <c r="B1691" s="143"/>
      <c r="C1691" s="144"/>
      <c r="D1691" s="144"/>
      <c r="E1691" s="143"/>
      <c r="F1691" s="145"/>
      <c r="G1691" s="145"/>
      <c r="H1691" s="146"/>
      <c r="I1691" s="146"/>
      <c r="J1691" s="146"/>
      <c r="K1691" s="145"/>
      <c r="L1691" s="146"/>
      <c r="M1691" s="146"/>
      <c r="N1691" s="146"/>
      <c r="O1691" s="146"/>
      <c r="P1691" s="146"/>
      <c r="Q1691" s="149"/>
      <c r="R1691" s="81" t="s">
        <v>67</v>
      </c>
      <c r="S1691" s="147"/>
      <c r="T1691" s="146"/>
      <c r="U1691" s="146"/>
      <c r="V1691" s="148"/>
    </row>
    <row r="1692" spans="1:22" s="23" customFormat="1" ht="47.25" customHeight="1" x14ac:dyDescent="0.2">
      <c r="A1692" s="143"/>
      <c r="B1692" s="143"/>
      <c r="C1692" s="144"/>
      <c r="D1692" s="144"/>
      <c r="E1692" s="143"/>
      <c r="F1692" s="145"/>
      <c r="G1692" s="145"/>
      <c r="H1692" s="146"/>
      <c r="I1692" s="146"/>
      <c r="J1692" s="146"/>
      <c r="K1692" s="145"/>
      <c r="L1692" s="146"/>
      <c r="M1692" s="146"/>
      <c r="N1692" s="146"/>
      <c r="O1692" s="146"/>
      <c r="P1692" s="146"/>
      <c r="Q1692" s="149"/>
      <c r="R1692" s="81" t="s">
        <v>68</v>
      </c>
      <c r="S1692" s="147"/>
      <c r="T1692" s="146"/>
      <c r="U1692" s="146"/>
      <c r="V1692" s="148"/>
    </row>
    <row r="1693" spans="1:22" s="23" customFormat="1" ht="57.75" customHeight="1" x14ac:dyDescent="0.2">
      <c r="A1693" s="143"/>
      <c r="B1693" s="143"/>
      <c r="C1693" s="144"/>
      <c r="D1693" s="144"/>
      <c r="E1693" s="143"/>
      <c r="F1693" s="145"/>
      <c r="G1693" s="145"/>
      <c r="H1693" s="146"/>
      <c r="I1693" s="146"/>
      <c r="J1693" s="146"/>
      <c r="K1693" s="145"/>
      <c r="L1693" s="146"/>
      <c r="M1693" s="146"/>
      <c r="N1693" s="146"/>
      <c r="O1693" s="146"/>
      <c r="P1693" s="146"/>
      <c r="Q1693" s="149"/>
      <c r="R1693" s="81" t="s">
        <v>69</v>
      </c>
      <c r="S1693" s="147"/>
      <c r="T1693" s="146"/>
      <c r="U1693" s="146"/>
      <c r="V1693" s="148"/>
    </row>
    <row r="1694" spans="1:22" s="23" customFormat="1" ht="56.25" customHeight="1" x14ac:dyDescent="0.2">
      <c r="A1694" s="143"/>
      <c r="B1694" s="143"/>
      <c r="C1694" s="144"/>
      <c r="D1694" s="144"/>
      <c r="E1694" s="143"/>
      <c r="F1694" s="145"/>
      <c r="G1694" s="145"/>
      <c r="H1694" s="146"/>
      <c r="I1694" s="146"/>
      <c r="J1694" s="146"/>
      <c r="K1694" s="145"/>
      <c r="L1694" s="146"/>
      <c r="M1694" s="146"/>
      <c r="N1694" s="146"/>
      <c r="O1694" s="146"/>
      <c r="P1694" s="146"/>
      <c r="Q1694" s="149"/>
      <c r="R1694" s="81" t="s">
        <v>70</v>
      </c>
      <c r="S1694" s="147"/>
      <c r="T1694" s="146"/>
      <c r="U1694" s="146"/>
      <c r="V1694" s="148"/>
    </row>
    <row r="1695" spans="1:22" s="23" customFormat="1" ht="42.75" customHeight="1" x14ac:dyDescent="0.2">
      <c r="A1695" s="143"/>
      <c r="B1695" s="143"/>
      <c r="C1695" s="144"/>
      <c r="D1695" s="144"/>
      <c r="E1695" s="143"/>
      <c r="F1695" s="145"/>
      <c r="G1695" s="145"/>
      <c r="H1695" s="146"/>
      <c r="I1695" s="146"/>
      <c r="J1695" s="146"/>
      <c r="K1695" s="145"/>
      <c r="L1695" s="146"/>
      <c r="M1695" s="146"/>
      <c r="N1695" s="146"/>
      <c r="O1695" s="146"/>
      <c r="P1695" s="146"/>
      <c r="Q1695" s="149"/>
      <c r="R1695" s="81" t="s">
        <v>71</v>
      </c>
      <c r="S1695" s="147"/>
      <c r="T1695" s="146"/>
      <c r="U1695" s="146"/>
      <c r="V1695" s="148"/>
    </row>
    <row r="1696" spans="1:22" s="23" customFormat="1" ht="55.5" customHeight="1" x14ac:dyDescent="0.2">
      <c r="A1696" s="143"/>
      <c r="B1696" s="143"/>
      <c r="C1696" s="144"/>
      <c r="D1696" s="144"/>
      <c r="E1696" s="143"/>
      <c r="F1696" s="145"/>
      <c r="G1696" s="145"/>
      <c r="H1696" s="146"/>
      <c r="I1696" s="146"/>
      <c r="J1696" s="146"/>
      <c r="K1696" s="145"/>
      <c r="L1696" s="146"/>
      <c r="M1696" s="146"/>
      <c r="N1696" s="146"/>
      <c r="O1696" s="146"/>
      <c r="P1696" s="146"/>
      <c r="Q1696" s="149"/>
      <c r="R1696" s="81" t="s">
        <v>72</v>
      </c>
      <c r="S1696" s="147"/>
      <c r="T1696" s="146"/>
      <c r="U1696" s="146"/>
      <c r="V1696" s="148"/>
    </row>
    <row r="1697" spans="1:24" s="23" customFormat="1" ht="57" customHeight="1" x14ac:dyDescent="0.2">
      <c r="A1697" s="143"/>
      <c r="B1697" s="143"/>
      <c r="C1697" s="144"/>
      <c r="D1697" s="144"/>
      <c r="E1697" s="143"/>
      <c r="F1697" s="145"/>
      <c r="G1697" s="145"/>
      <c r="H1697" s="146"/>
      <c r="I1697" s="146"/>
      <c r="J1697" s="146"/>
      <c r="K1697" s="145"/>
      <c r="L1697" s="146"/>
      <c r="M1697" s="146"/>
      <c r="N1697" s="146"/>
      <c r="O1697" s="146"/>
      <c r="P1697" s="146"/>
      <c r="Q1697" s="149"/>
      <c r="R1697" s="81" t="s">
        <v>73</v>
      </c>
      <c r="S1697" s="147"/>
      <c r="T1697" s="146"/>
      <c r="U1697" s="146"/>
      <c r="V1697" s="148"/>
    </row>
    <row r="1698" spans="1:24" s="23" customFormat="1" ht="36" customHeight="1" x14ac:dyDescent="0.2">
      <c r="A1698" s="143"/>
      <c r="B1698" s="143"/>
      <c r="C1698" s="144"/>
      <c r="D1698" s="144"/>
      <c r="E1698" s="143"/>
      <c r="F1698" s="145"/>
      <c r="G1698" s="145"/>
      <c r="H1698" s="146"/>
      <c r="I1698" s="146"/>
      <c r="J1698" s="146"/>
      <c r="K1698" s="145"/>
      <c r="L1698" s="146"/>
      <c r="M1698" s="146"/>
      <c r="N1698" s="146"/>
      <c r="O1698" s="146"/>
      <c r="P1698" s="146"/>
      <c r="Q1698" s="149"/>
      <c r="R1698" s="81" t="s">
        <v>74</v>
      </c>
      <c r="S1698" s="147"/>
      <c r="T1698" s="146"/>
      <c r="U1698" s="146"/>
      <c r="V1698" s="148"/>
    </row>
    <row r="1699" spans="1:24" s="23" customFormat="1" ht="50.25" customHeight="1" x14ac:dyDescent="0.2">
      <c r="A1699" s="143"/>
      <c r="B1699" s="143"/>
      <c r="C1699" s="144"/>
      <c r="D1699" s="144"/>
      <c r="E1699" s="143"/>
      <c r="F1699" s="145"/>
      <c r="G1699" s="145"/>
      <c r="H1699" s="146"/>
      <c r="I1699" s="146"/>
      <c r="J1699" s="146"/>
      <c r="K1699" s="145"/>
      <c r="L1699" s="146"/>
      <c r="M1699" s="146"/>
      <c r="N1699" s="146"/>
      <c r="O1699" s="146"/>
      <c r="P1699" s="146"/>
      <c r="Q1699" s="149"/>
      <c r="R1699" s="81" t="s">
        <v>75</v>
      </c>
      <c r="S1699" s="147"/>
      <c r="T1699" s="146"/>
      <c r="U1699" s="146"/>
      <c r="V1699" s="148"/>
    </row>
    <row r="1700" spans="1:24" s="23" customFormat="1" ht="35.25" customHeight="1" x14ac:dyDescent="0.2">
      <c r="A1700" s="143"/>
      <c r="B1700" s="143"/>
      <c r="C1700" s="144"/>
      <c r="D1700" s="144"/>
      <c r="E1700" s="143"/>
      <c r="F1700" s="145"/>
      <c r="G1700" s="145"/>
      <c r="H1700" s="146"/>
      <c r="I1700" s="146"/>
      <c r="J1700" s="146"/>
      <c r="K1700" s="145"/>
      <c r="L1700" s="146"/>
      <c r="M1700" s="146"/>
      <c r="N1700" s="146"/>
      <c r="O1700" s="146"/>
      <c r="P1700" s="146"/>
      <c r="Q1700" s="149"/>
      <c r="R1700" s="81" t="s">
        <v>76</v>
      </c>
      <c r="S1700" s="147"/>
      <c r="T1700" s="146"/>
      <c r="U1700" s="146"/>
      <c r="V1700" s="148"/>
    </row>
    <row r="1701" spans="1:24" s="23" customFormat="1" ht="39" customHeight="1" x14ac:dyDescent="0.2">
      <c r="A1701" s="143">
        <v>6</v>
      </c>
      <c r="B1701" s="143" t="s">
        <v>350</v>
      </c>
      <c r="C1701" s="144">
        <v>1992</v>
      </c>
      <c r="D1701" s="144">
        <v>1992</v>
      </c>
      <c r="E1701" s="143" t="s">
        <v>97</v>
      </c>
      <c r="F1701" s="145">
        <v>12</v>
      </c>
      <c r="G1701" s="145">
        <v>2</v>
      </c>
      <c r="H1701" s="146">
        <v>4264.8999999999996</v>
      </c>
      <c r="I1701" s="146">
        <v>3453.7</v>
      </c>
      <c r="J1701" s="146">
        <v>3381</v>
      </c>
      <c r="K1701" s="145">
        <v>173</v>
      </c>
      <c r="L1701" s="146">
        <f>SUM(M1701:Q1715)</f>
        <v>21749012.399999999</v>
      </c>
      <c r="M1701" s="146">
        <v>0</v>
      </c>
      <c r="N1701" s="146">
        <v>0</v>
      </c>
      <c r="O1701" s="146">
        <v>0</v>
      </c>
      <c r="P1701" s="146">
        <v>21749012.399999999</v>
      </c>
      <c r="Q1701" s="149">
        <v>0</v>
      </c>
      <c r="R1701" s="81" t="s">
        <v>62</v>
      </c>
      <c r="S1701" s="147">
        <v>15</v>
      </c>
      <c r="T1701" s="146">
        <f>L1701/I1701</f>
        <v>6297.3079306251266</v>
      </c>
      <c r="U1701" s="146">
        <f>T1701</f>
        <v>6297.3079306251266</v>
      </c>
      <c r="V1701" s="148">
        <v>46752</v>
      </c>
      <c r="W1701" s="28"/>
      <c r="X1701" s="28"/>
    </row>
    <row r="1702" spans="1:24" s="23" customFormat="1" ht="49.5" customHeight="1" x14ac:dyDescent="0.2">
      <c r="A1702" s="143"/>
      <c r="B1702" s="143"/>
      <c r="C1702" s="144"/>
      <c r="D1702" s="144"/>
      <c r="E1702" s="143"/>
      <c r="F1702" s="145"/>
      <c r="G1702" s="145"/>
      <c r="H1702" s="146"/>
      <c r="I1702" s="146"/>
      <c r="J1702" s="146"/>
      <c r="K1702" s="145"/>
      <c r="L1702" s="146"/>
      <c r="M1702" s="146"/>
      <c r="N1702" s="146"/>
      <c r="O1702" s="146"/>
      <c r="P1702" s="146"/>
      <c r="Q1702" s="149"/>
      <c r="R1702" s="81" t="s">
        <v>63</v>
      </c>
      <c r="S1702" s="147"/>
      <c r="T1702" s="146"/>
      <c r="U1702" s="146"/>
      <c r="V1702" s="148"/>
      <c r="W1702" s="28"/>
      <c r="X1702" s="28"/>
    </row>
    <row r="1703" spans="1:24" s="23" customFormat="1" ht="49.5" customHeight="1" x14ac:dyDescent="0.2">
      <c r="A1703" s="143"/>
      <c r="B1703" s="143"/>
      <c r="C1703" s="144"/>
      <c r="D1703" s="144"/>
      <c r="E1703" s="143"/>
      <c r="F1703" s="145"/>
      <c r="G1703" s="145"/>
      <c r="H1703" s="146"/>
      <c r="I1703" s="146"/>
      <c r="J1703" s="146"/>
      <c r="K1703" s="145"/>
      <c r="L1703" s="146"/>
      <c r="M1703" s="146"/>
      <c r="N1703" s="146"/>
      <c r="O1703" s="146"/>
      <c r="P1703" s="146"/>
      <c r="Q1703" s="149"/>
      <c r="R1703" s="81" t="s">
        <v>64</v>
      </c>
      <c r="S1703" s="147"/>
      <c r="T1703" s="146"/>
      <c r="U1703" s="146"/>
      <c r="V1703" s="148"/>
      <c r="W1703" s="28"/>
      <c r="X1703" s="28"/>
    </row>
    <row r="1704" spans="1:24" s="23" customFormat="1" ht="38.25" customHeight="1" x14ac:dyDescent="0.2">
      <c r="A1704" s="143"/>
      <c r="B1704" s="143"/>
      <c r="C1704" s="144"/>
      <c r="D1704" s="144"/>
      <c r="E1704" s="143"/>
      <c r="F1704" s="145"/>
      <c r="G1704" s="145"/>
      <c r="H1704" s="146"/>
      <c r="I1704" s="146"/>
      <c r="J1704" s="146"/>
      <c r="K1704" s="145"/>
      <c r="L1704" s="146"/>
      <c r="M1704" s="146"/>
      <c r="N1704" s="146"/>
      <c r="O1704" s="146"/>
      <c r="P1704" s="146"/>
      <c r="Q1704" s="149"/>
      <c r="R1704" s="81" t="s">
        <v>65</v>
      </c>
      <c r="S1704" s="147"/>
      <c r="T1704" s="146"/>
      <c r="U1704" s="146"/>
      <c r="V1704" s="148"/>
      <c r="W1704" s="28"/>
      <c r="X1704" s="28"/>
    </row>
    <row r="1705" spans="1:24" s="23" customFormat="1" ht="49.5" customHeight="1" x14ac:dyDescent="0.2">
      <c r="A1705" s="143"/>
      <c r="B1705" s="143"/>
      <c r="C1705" s="144"/>
      <c r="D1705" s="144"/>
      <c r="E1705" s="143"/>
      <c r="F1705" s="145"/>
      <c r="G1705" s="145"/>
      <c r="H1705" s="146"/>
      <c r="I1705" s="146"/>
      <c r="J1705" s="146"/>
      <c r="K1705" s="145"/>
      <c r="L1705" s="146"/>
      <c r="M1705" s="146"/>
      <c r="N1705" s="146"/>
      <c r="O1705" s="146"/>
      <c r="P1705" s="146"/>
      <c r="Q1705" s="149"/>
      <c r="R1705" s="81" t="s">
        <v>66</v>
      </c>
      <c r="S1705" s="147"/>
      <c r="T1705" s="146"/>
      <c r="U1705" s="146"/>
      <c r="V1705" s="148"/>
      <c r="W1705" s="28"/>
      <c r="X1705" s="28"/>
    </row>
    <row r="1706" spans="1:24" s="23" customFormat="1" ht="49.5" customHeight="1" x14ac:dyDescent="0.2">
      <c r="A1706" s="143"/>
      <c r="B1706" s="143"/>
      <c r="C1706" s="144"/>
      <c r="D1706" s="144"/>
      <c r="E1706" s="143"/>
      <c r="F1706" s="145"/>
      <c r="G1706" s="145"/>
      <c r="H1706" s="146"/>
      <c r="I1706" s="146"/>
      <c r="J1706" s="146"/>
      <c r="K1706" s="145"/>
      <c r="L1706" s="146"/>
      <c r="M1706" s="146"/>
      <c r="N1706" s="146"/>
      <c r="O1706" s="146"/>
      <c r="P1706" s="146"/>
      <c r="Q1706" s="149"/>
      <c r="R1706" s="81" t="s">
        <v>67</v>
      </c>
      <c r="S1706" s="147"/>
      <c r="T1706" s="146"/>
      <c r="U1706" s="146"/>
      <c r="V1706" s="148"/>
      <c r="W1706" s="28"/>
      <c r="X1706" s="28"/>
    </row>
    <row r="1707" spans="1:24" s="23" customFormat="1" ht="39" customHeight="1" x14ac:dyDescent="0.2">
      <c r="A1707" s="143"/>
      <c r="B1707" s="143"/>
      <c r="C1707" s="144"/>
      <c r="D1707" s="144"/>
      <c r="E1707" s="143"/>
      <c r="F1707" s="145"/>
      <c r="G1707" s="145"/>
      <c r="H1707" s="146"/>
      <c r="I1707" s="146"/>
      <c r="J1707" s="146"/>
      <c r="K1707" s="145"/>
      <c r="L1707" s="146"/>
      <c r="M1707" s="146"/>
      <c r="N1707" s="146"/>
      <c r="O1707" s="146"/>
      <c r="P1707" s="146"/>
      <c r="Q1707" s="149"/>
      <c r="R1707" s="81" t="s">
        <v>68</v>
      </c>
      <c r="S1707" s="147"/>
      <c r="T1707" s="146"/>
      <c r="U1707" s="146"/>
      <c r="V1707" s="148"/>
      <c r="W1707" s="28"/>
      <c r="X1707" s="28"/>
    </row>
    <row r="1708" spans="1:24" s="23" customFormat="1" ht="49.5" customHeight="1" x14ac:dyDescent="0.2">
      <c r="A1708" s="143"/>
      <c r="B1708" s="143"/>
      <c r="C1708" s="144"/>
      <c r="D1708" s="144"/>
      <c r="E1708" s="143"/>
      <c r="F1708" s="145"/>
      <c r="G1708" s="145"/>
      <c r="H1708" s="146"/>
      <c r="I1708" s="146"/>
      <c r="J1708" s="146"/>
      <c r="K1708" s="145"/>
      <c r="L1708" s="146"/>
      <c r="M1708" s="146"/>
      <c r="N1708" s="146"/>
      <c r="O1708" s="146"/>
      <c r="P1708" s="146"/>
      <c r="Q1708" s="149"/>
      <c r="R1708" s="81" t="s">
        <v>69</v>
      </c>
      <c r="S1708" s="147"/>
      <c r="T1708" s="146"/>
      <c r="U1708" s="146"/>
      <c r="V1708" s="148"/>
      <c r="W1708" s="28"/>
      <c r="X1708" s="28"/>
    </row>
    <row r="1709" spans="1:24" s="23" customFormat="1" ht="49.5" customHeight="1" x14ac:dyDescent="0.2">
      <c r="A1709" s="143"/>
      <c r="B1709" s="143"/>
      <c r="C1709" s="144"/>
      <c r="D1709" s="144"/>
      <c r="E1709" s="143"/>
      <c r="F1709" s="145"/>
      <c r="G1709" s="145"/>
      <c r="H1709" s="146"/>
      <c r="I1709" s="146"/>
      <c r="J1709" s="146"/>
      <c r="K1709" s="145"/>
      <c r="L1709" s="146"/>
      <c r="M1709" s="146"/>
      <c r="N1709" s="146"/>
      <c r="O1709" s="146"/>
      <c r="P1709" s="146"/>
      <c r="Q1709" s="149"/>
      <c r="R1709" s="81" t="s">
        <v>70</v>
      </c>
      <c r="S1709" s="147"/>
      <c r="T1709" s="146"/>
      <c r="U1709" s="146"/>
      <c r="V1709" s="148"/>
      <c r="W1709" s="28"/>
      <c r="X1709" s="28"/>
    </row>
    <row r="1710" spans="1:24" s="23" customFormat="1" ht="39" customHeight="1" x14ac:dyDescent="0.2">
      <c r="A1710" s="143"/>
      <c r="B1710" s="143"/>
      <c r="C1710" s="144"/>
      <c r="D1710" s="144"/>
      <c r="E1710" s="143"/>
      <c r="F1710" s="145"/>
      <c r="G1710" s="145"/>
      <c r="H1710" s="146"/>
      <c r="I1710" s="146"/>
      <c r="J1710" s="146"/>
      <c r="K1710" s="145"/>
      <c r="L1710" s="146"/>
      <c r="M1710" s="146"/>
      <c r="N1710" s="146"/>
      <c r="O1710" s="146"/>
      <c r="P1710" s="146"/>
      <c r="Q1710" s="149"/>
      <c r="R1710" s="81" t="s">
        <v>71</v>
      </c>
      <c r="S1710" s="147"/>
      <c r="T1710" s="146"/>
      <c r="U1710" s="146"/>
      <c r="V1710" s="148"/>
      <c r="W1710" s="28"/>
      <c r="X1710" s="28"/>
    </row>
    <row r="1711" spans="1:24" s="23" customFormat="1" ht="54.75" customHeight="1" x14ac:dyDescent="0.2">
      <c r="A1711" s="143"/>
      <c r="B1711" s="143"/>
      <c r="C1711" s="144"/>
      <c r="D1711" s="144"/>
      <c r="E1711" s="143"/>
      <c r="F1711" s="145"/>
      <c r="G1711" s="145"/>
      <c r="H1711" s="146"/>
      <c r="I1711" s="146"/>
      <c r="J1711" s="146"/>
      <c r="K1711" s="145"/>
      <c r="L1711" s="146"/>
      <c r="M1711" s="146"/>
      <c r="N1711" s="146"/>
      <c r="O1711" s="146"/>
      <c r="P1711" s="146"/>
      <c r="Q1711" s="149"/>
      <c r="R1711" s="81" t="s">
        <v>72</v>
      </c>
      <c r="S1711" s="147"/>
      <c r="T1711" s="146"/>
      <c r="U1711" s="146"/>
      <c r="V1711" s="148"/>
      <c r="W1711" s="28"/>
      <c r="X1711" s="28"/>
    </row>
    <row r="1712" spans="1:24" s="23" customFormat="1" ht="54.75" customHeight="1" x14ac:dyDescent="0.2">
      <c r="A1712" s="143"/>
      <c r="B1712" s="143"/>
      <c r="C1712" s="144"/>
      <c r="D1712" s="144"/>
      <c r="E1712" s="143"/>
      <c r="F1712" s="145"/>
      <c r="G1712" s="145"/>
      <c r="H1712" s="146"/>
      <c r="I1712" s="146"/>
      <c r="J1712" s="146"/>
      <c r="K1712" s="145"/>
      <c r="L1712" s="146"/>
      <c r="M1712" s="146"/>
      <c r="N1712" s="146"/>
      <c r="O1712" s="146"/>
      <c r="P1712" s="146"/>
      <c r="Q1712" s="149"/>
      <c r="R1712" s="81" t="s">
        <v>73</v>
      </c>
      <c r="S1712" s="147"/>
      <c r="T1712" s="146"/>
      <c r="U1712" s="146"/>
      <c r="V1712" s="148"/>
      <c r="W1712" s="28"/>
      <c r="X1712" s="28"/>
    </row>
    <row r="1713" spans="1:24" s="23" customFormat="1" ht="42" customHeight="1" x14ac:dyDescent="0.2">
      <c r="A1713" s="143"/>
      <c r="B1713" s="143"/>
      <c r="C1713" s="144"/>
      <c r="D1713" s="144"/>
      <c r="E1713" s="143"/>
      <c r="F1713" s="145"/>
      <c r="G1713" s="145"/>
      <c r="H1713" s="146"/>
      <c r="I1713" s="146"/>
      <c r="J1713" s="146"/>
      <c r="K1713" s="145"/>
      <c r="L1713" s="146"/>
      <c r="M1713" s="146"/>
      <c r="N1713" s="146"/>
      <c r="O1713" s="146"/>
      <c r="P1713" s="146"/>
      <c r="Q1713" s="149"/>
      <c r="R1713" s="81" t="s">
        <v>74</v>
      </c>
      <c r="S1713" s="147"/>
      <c r="T1713" s="146"/>
      <c r="U1713" s="146"/>
      <c r="V1713" s="148"/>
      <c r="W1713" s="28"/>
      <c r="X1713" s="28"/>
    </row>
    <row r="1714" spans="1:24" s="23" customFormat="1" ht="47.25" customHeight="1" x14ac:dyDescent="0.2">
      <c r="A1714" s="143"/>
      <c r="B1714" s="143"/>
      <c r="C1714" s="144"/>
      <c r="D1714" s="144"/>
      <c r="E1714" s="143"/>
      <c r="F1714" s="145"/>
      <c r="G1714" s="145"/>
      <c r="H1714" s="146"/>
      <c r="I1714" s="146"/>
      <c r="J1714" s="146"/>
      <c r="K1714" s="145"/>
      <c r="L1714" s="146"/>
      <c r="M1714" s="146"/>
      <c r="N1714" s="146"/>
      <c r="O1714" s="146"/>
      <c r="P1714" s="146"/>
      <c r="Q1714" s="149"/>
      <c r="R1714" s="81" t="s">
        <v>75</v>
      </c>
      <c r="S1714" s="147"/>
      <c r="T1714" s="146"/>
      <c r="U1714" s="146"/>
      <c r="V1714" s="148"/>
      <c r="W1714" s="28"/>
      <c r="X1714" s="28"/>
    </row>
    <row r="1715" spans="1:24" s="23" customFormat="1" ht="47.25" customHeight="1" x14ac:dyDescent="0.2">
      <c r="A1715" s="143"/>
      <c r="B1715" s="143"/>
      <c r="C1715" s="144"/>
      <c r="D1715" s="144"/>
      <c r="E1715" s="143"/>
      <c r="F1715" s="145"/>
      <c r="G1715" s="145"/>
      <c r="H1715" s="146"/>
      <c r="I1715" s="146"/>
      <c r="J1715" s="146"/>
      <c r="K1715" s="145"/>
      <c r="L1715" s="146"/>
      <c r="M1715" s="146"/>
      <c r="N1715" s="146"/>
      <c r="O1715" s="146"/>
      <c r="P1715" s="146"/>
      <c r="Q1715" s="149"/>
      <c r="R1715" s="81" t="s">
        <v>76</v>
      </c>
      <c r="S1715" s="147"/>
      <c r="T1715" s="146"/>
      <c r="U1715" s="146"/>
      <c r="V1715" s="148"/>
      <c r="W1715" s="28"/>
      <c r="X1715" s="28"/>
    </row>
    <row r="1716" spans="1:24" s="23" customFormat="1" ht="42.75" customHeight="1" x14ac:dyDescent="0.2">
      <c r="A1716" s="143">
        <v>7</v>
      </c>
      <c r="B1716" s="143" t="s">
        <v>351</v>
      </c>
      <c r="C1716" s="144">
        <v>1991</v>
      </c>
      <c r="D1716" s="144">
        <v>1991</v>
      </c>
      <c r="E1716" s="143" t="s">
        <v>97</v>
      </c>
      <c r="F1716" s="145">
        <v>9</v>
      </c>
      <c r="G1716" s="145">
        <v>1</v>
      </c>
      <c r="H1716" s="146">
        <v>2498.5</v>
      </c>
      <c r="I1716" s="146">
        <v>2117</v>
      </c>
      <c r="J1716" s="146">
        <v>1948.59</v>
      </c>
      <c r="K1716" s="145">
        <v>111</v>
      </c>
      <c r="L1716" s="146">
        <f>SUM(M1716:Q1730)</f>
        <v>13326426.76</v>
      </c>
      <c r="M1716" s="146">
        <v>0</v>
      </c>
      <c r="N1716" s="146">
        <v>0</v>
      </c>
      <c r="O1716" s="146">
        <v>0</v>
      </c>
      <c r="P1716" s="146">
        <v>13326426.76</v>
      </c>
      <c r="Q1716" s="149">
        <v>0</v>
      </c>
      <c r="R1716" s="81" t="s">
        <v>62</v>
      </c>
      <c r="S1716" s="147">
        <v>15</v>
      </c>
      <c r="T1716" s="146">
        <f>L1716/I1716</f>
        <v>6294.9583183750592</v>
      </c>
      <c r="U1716" s="146">
        <f>T1716</f>
        <v>6294.9583183750592</v>
      </c>
      <c r="V1716" s="148">
        <v>46752</v>
      </c>
      <c r="W1716" s="28"/>
      <c r="X1716" s="28"/>
    </row>
    <row r="1717" spans="1:24" s="23" customFormat="1" ht="47.25" customHeight="1" x14ac:dyDescent="0.2">
      <c r="A1717" s="143"/>
      <c r="B1717" s="143"/>
      <c r="C1717" s="144"/>
      <c r="D1717" s="144"/>
      <c r="E1717" s="143"/>
      <c r="F1717" s="145"/>
      <c r="G1717" s="145"/>
      <c r="H1717" s="146"/>
      <c r="I1717" s="146"/>
      <c r="J1717" s="146"/>
      <c r="K1717" s="145"/>
      <c r="L1717" s="146"/>
      <c r="M1717" s="146"/>
      <c r="N1717" s="146"/>
      <c r="O1717" s="146"/>
      <c r="P1717" s="146"/>
      <c r="Q1717" s="149"/>
      <c r="R1717" s="81" t="s">
        <v>63</v>
      </c>
      <c r="S1717" s="147"/>
      <c r="T1717" s="146"/>
      <c r="U1717" s="146"/>
      <c r="V1717" s="148"/>
      <c r="W1717" s="28"/>
      <c r="X1717" s="28"/>
    </row>
    <row r="1718" spans="1:24" s="23" customFormat="1" ht="49.5" customHeight="1" x14ac:dyDescent="0.2">
      <c r="A1718" s="143"/>
      <c r="B1718" s="143"/>
      <c r="C1718" s="144"/>
      <c r="D1718" s="144"/>
      <c r="E1718" s="143"/>
      <c r="F1718" s="145"/>
      <c r="G1718" s="145"/>
      <c r="H1718" s="146"/>
      <c r="I1718" s="146"/>
      <c r="J1718" s="146"/>
      <c r="K1718" s="145"/>
      <c r="L1718" s="146"/>
      <c r="M1718" s="146"/>
      <c r="N1718" s="146"/>
      <c r="O1718" s="146"/>
      <c r="P1718" s="146"/>
      <c r="Q1718" s="149"/>
      <c r="R1718" s="81" t="s">
        <v>64</v>
      </c>
      <c r="S1718" s="147"/>
      <c r="T1718" s="146"/>
      <c r="U1718" s="146"/>
      <c r="V1718" s="148"/>
      <c r="W1718" s="28"/>
      <c r="X1718" s="28"/>
    </row>
    <row r="1719" spans="1:24" s="23" customFormat="1" ht="32.25" customHeight="1" x14ac:dyDescent="0.2">
      <c r="A1719" s="143"/>
      <c r="B1719" s="143"/>
      <c r="C1719" s="144"/>
      <c r="D1719" s="144"/>
      <c r="E1719" s="143"/>
      <c r="F1719" s="145"/>
      <c r="G1719" s="145"/>
      <c r="H1719" s="146"/>
      <c r="I1719" s="146"/>
      <c r="J1719" s="146"/>
      <c r="K1719" s="145"/>
      <c r="L1719" s="146"/>
      <c r="M1719" s="146"/>
      <c r="N1719" s="146"/>
      <c r="O1719" s="146"/>
      <c r="P1719" s="146"/>
      <c r="Q1719" s="149"/>
      <c r="R1719" s="81" t="s">
        <v>65</v>
      </c>
      <c r="S1719" s="147"/>
      <c r="T1719" s="146"/>
      <c r="U1719" s="146"/>
      <c r="V1719" s="148"/>
      <c r="W1719" s="28"/>
      <c r="X1719" s="28"/>
    </row>
    <row r="1720" spans="1:24" s="23" customFormat="1" ht="49.5" customHeight="1" x14ac:dyDescent="0.2">
      <c r="A1720" s="143"/>
      <c r="B1720" s="143"/>
      <c r="C1720" s="144"/>
      <c r="D1720" s="144"/>
      <c r="E1720" s="143"/>
      <c r="F1720" s="145"/>
      <c r="G1720" s="145"/>
      <c r="H1720" s="146"/>
      <c r="I1720" s="146"/>
      <c r="J1720" s="146"/>
      <c r="K1720" s="145"/>
      <c r="L1720" s="146"/>
      <c r="M1720" s="146"/>
      <c r="N1720" s="146"/>
      <c r="O1720" s="146"/>
      <c r="P1720" s="146"/>
      <c r="Q1720" s="149"/>
      <c r="R1720" s="81" t="s">
        <v>66</v>
      </c>
      <c r="S1720" s="147"/>
      <c r="T1720" s="146"/>
      <c r="U1720" s="146"/>
      <c r="V1720" s="148"/>
      <c r="W1720" s="28"/>
      <c r="X1720" s="28"/>
    </row>
    <row r="1721" spans="1:24" s="23" customFormat="1" ht="49.5" customHeight="1" x14ac:dyDescent="0.2">
      <c r="A1721" s="143"/>
      <c r="B1721" s="143"/>
      <c r="C1721" s="144"/>
      <c r="D1721" s="144"/>
      <c r="E1721" s="143"/>
      <c r="F1721" s="145"/>
      <c r="G1721" s="145"/>
      <c r="H1721" s="146"/>
      <c r="I1721" s="146"/>
      <c r="J1721" s="146"/>
      <c r="K1721" s="145"/>
      <c r="L1721" s="146"/>
      <c r="M1721" s="146"/>
      <c r="N1721" s="146"/>
      <c r="O1721" s="146"/>
      <c r="P1721" s="146"/>
      <c r="Q1721" s="149"/>
      <c r="R1721" s="81" t="s">
        <v>67</v>
      </c>
      <c r="S1721" s="147"/>
      <c r="T1721" s="146"/>
      <c r="U1721" s="146"/>
      <c r="V1721" s="148"/>
      <c r="W1721" s="28"/>
      <c r="X1721" s="28"/>
    </row>
    <row r="1722" spans="1:24" s="23" customFormat="1" ht="34.5" customHeight="1" x14ac:dyDescent="0.2">
      <c r="A1722" s="143"/>
      <c r="B1722" s="143"/>
      <c r="C1722" s="144"/>
      <c r="D1722" s="144"/>
      <c r="E1722" s="143"/>
      <c r="F1722" s="145"/>
      <c r="G1722" s="145"/>
      <c r="H1722" s="146"/>
      <c r="I1722" s="146"/>
      <c r="J1722" s="146"/>
      <c r="K1722" s="145"/>
      <c r="L1722" s="146"/>
      <c r="M1722" s="146"/>
      <c r="N1722" s="146"/>
      <c r="O1722" s="146"/>
      <c r="P1722" s="146"/>
      <c r="Q1722" s="149"/>
      <c r="R1722" s="81" t="s">
        <v>68</v>
      </c>
      <c r="S1722" s="147"/>
      <c r="T1722" s="146"/>
      <c r="U1722" s="146"/>
      <c r="V1722" s="148"/>
      <c r="W1722" s="28"/>
      <c r="X1722" s="28"/>
    </row>
    <row r="1723" spans="1:24" s="23" customFormat="1" ht="49.5" customHeight="1" x14ac:dyDescent="0.2">
      <c r="A1723" s="143"/>
      <c r="B1723" s="143"/>
      <c r="C1723" s="144"/>
      <c r="D1723" s="144"/>
      <c r="E1723" s="143"/>
      <c r="F1723" s="145"/>
      <c r="G1723" s="145"/>
      <c r="H1723" s="146"/>
      <c r="I1723" s="146"/>
      <c r="J1723" s="146"/>
      <c r="K1723" s="145"/>
      <c r="L1723" s="146"/>
      <c r="M1723" s="146"/>
      <c r="N1723" s="146"/>
      <c r="O1723" s="146"/>
      <c r="P1723" s="146"/>
      <c r="Q1723" s="149"/>
      <c r="R1723" s="81" t="s">
        <v>69</v>
      </c>
      <c r="S1723" s="147"/>
      <c r="T1723" s="146"/>
      <c r="U1723" s="146"/>
      <c r="V1723" s="148"/>
      <c r="W1723" s="28"/>
      <c r="X1723" s="28"/>
    </row>
    <row r="1724" spans="1:24" s="23" customFormat="1" ht="49.5" customHeight="1" x14ac:dyDescent="0.2">
      <c r="A1724" s="143"/>
      <c r="B1724" s="143"/>
      <c r="C1724" s="144"/>
      <c r="D1724" s="144"/>
      <c r="E1724" s="143"/>
      <c r="F1724" s="145"/>
      <c r="G1724" s="145"/>
      <c r="H1724" s="146"/>
      <c r="I1724" s="146"/>
      <c r="J1724" s="146"/>
      <c r="K1724" s="145"/>
      <c r="L1724" s="146"/>
      <c r="M1724" s="146"/>
      <c r="N1724" s="146"/>
      <c r="O1724" s="146"/>
      <c r="P1724" s="146"/>
      <c r="Q1724" s="149"/>
      <c r="R1724" s="81" t="s">
        <v>70</v>
      </c>
      <c r="S1724" s="147"/>
      <c r="T1724" s="146"/>
      <c r="U1724" s="146"/>
      <c r="V1724" s="148"/>
      <c r="W1724" s="28"/>
      <c r="X1724" s="28"/>
    </row>
    <row r="1725" spans="1:24" s="23" customFormat="1" ht="39.75" customHeight="1" x14ac:dyDescent="0.2">
      <c r="A1725" s="143"/>
      <c r="B1725" s="143"/>
      <c r="C1725" s="144"/>
      <c r="D1725" s="144"/>
      <c r="E1725" s="143"/>
      <c r="F1725" s="145"/>
      <c r="G1725" s="145"/>
      <c r="H1725" s="146"/>
      <c r="I1725" s="146"/>
      <c r="J1725" s="146"/>
      <c r="K1725" s="145"/>
      <c r="L1725" s="146"/>
      <c r="M1725" s="146"/>
      <c r="N1725" s="146"/>
      <c r="O1725" s="146"/>
      <c r="P1725" s="146"/>
      <c r="Q1725" s="149"/>
      <c r="R1725" s="81" t="s">
        <v>71</v>
      </c>
      <c r="S1725" s="147"/>
      <c r="T1725" s="146"/>
      <c r="U1725" s="146"/>
      <c r="V1725" s="148"/>
      <c r="W1725" s="28"/>
      <c r="X1725" s="28"/>
    </row>
    <row r="1726" spans="1:24" s="23" customFormat="1" ht="55.5" customHeight="1" x14ac:dyDescent="0.2">
      <c r="A1726" s="143"/>
      <c r="B1726" s="143"/>
      <c r="C1726" s="144"/>
      <c r="D1726" s="144"/>
      <c r="E1726" s="143"/>
      <c r="F1726" s="145"/>
      <c r="G1726" s="145"/>
      <c r="H1726" s="146"/>
      <c r="I1726" s="146"/>
      <c r="J1726" s="146"/>
      <c r="K1726" s="145"/>
      <c r="L1726" s="146"/>
      <c r="M1726" s="146"/>
      <c r="N1726" s="146"/>
      <c r="O1726" s="146"/>
      <c r="P1726" s="146"/>
      <c r="Q1726" s="149"/>
      <c r="R1726" s="81" t="s">
        <v>72</v>
      </c>
      <c r="S1726" s="147"/>
      <c r="T1726" s="146"/>
      <c r="U1726" s="146"/>
      <c r="V1726" s="148"/>
      <c r="W1726" s="28"/>
      <c r="X1726" s="28"/>
    </row>
    <row r="1727" spans="1:24" s="23" customFormat="1" ht="52.5" customHeight="1" x14ac:dyDescent="0.2">
      <c r="A1727" s="143"/>
      <c r="B1727" s="143"/>
      <c r="C1727" s="144"/>
      <c r="D1727" s="144"/>
      <c r="E1727" s="143"/>
      <c r="F1727" s="145"/>
      <c r="G1727" s="145"/>
      <c r="H1727" s="146"/>
      <c r="I1727" s="146"/>
      <c r="J1727" s="146"/>
      <c r="K1727" s="145"/>
      <c r="L1727" s="146"/>
      <c r="M1727" s="146"/>
      <c r="N1727" s="146"/>
      <c r="O1727" s="146"/>
      <c r="P1727" s="146"/>
      <c r="Q1727" s="149"/>
      <c r="R1727" s="81" t="s">
        <v>73</v>
      </c>
      <c r="S1727" s="147"/>
      <c r="T1727" s="146"/>
      <c r="U1727" s="146"/>
      <c r="V1727" s="148"/>
      <c r="W1727" s="28"/>
      <c r="X1727" s="28"/>
    </row>
    <row r="1728" spans="1:24" s="23" customFormat="1" ht="41.25" customHeight="1" x14ac:dyDescent="0.2">
      <c r="A1728" s="143"/>
      <c r="B1728" s="143"/>
      <c r="C1728" s="144"/>
      <c r="D1728" s="144"/>
      <c r="E1728" s="143"/>
      <c r="F1728" s="145"/>
      <c r="G1728" s="145"/>
      <c r="H1728" s="146"/>
      <c r="I1728" s="146"/>
      <c r="J1728" s="146"/>
      <c r="K1728" s="145"/>
      <c r="L1728" s="146"/>
      <c r="M1728" s="146"/>
      <c r="N1728" s="146"/>
      <c r="O1728" s="146"/>
      <c r="P1728" s="146"/>
      <c r="Q1728" s="149"/>
      <c r="R1728" s="81" t="s">
        <v>74</v>
      </c>
      <c r="S1728" s="147"/>
      <c r="T1728" s="146"/>
      <c r="U1728" s="146"/>
      <c r="V1728" s="148"/>
      <c r="W1728" s="28"/>
      <c r="X1728" s="28"/>
    </row>
    <row r="1729" spans="1:24" s="23" customFormat="1" ht="39.75" customHeight="1" x14ac:dyDescent="0.2">
      <c r="A1729" s="143"/>
      <c r="B1729" s="143"/>
      <c r="C1729" s="144"/>
      <c r="D1729" s="144"/>
      <c r="E1729" s="143"/>
      <c r="F1729" s="145"/>
      <c r="G1729" s="145"/>
      <c r="H1729" s="146"/>
      <c r="I1729" s="146"/>
      <c r="J1729" s="146"/>
      <c r="K1729" s="145"/>
      <c r="L1729" s="146"/>
      <c r="M1729" s="146"/>
      <c r="N1729" s="146"/>
      <c r="O1729" s="146"/>
      <c r="P1729" s="146"/>
      <c r="Q1729" s="149"/>
      <c r="R1729" s="81" t="s">
        <v>75</v>
      </c>
      <c r="S1729" s="147"/>
      <c r="T1729" s="146"/>
      <c r="U1729" s="146"/>
      <c r="V1729" s="148"/>
      <c r="W1729" s="28"/>
      <c r="X1729" s="28"/>
    </row>
    <row r="1730" spans="1:24" s="23" customFormat="1" ht="40.5" customHeight="1" x14ac:dyDescent="0.2">
      <c r="A1730" s="143"/>
      <c r="B1730" s="143"/>
      <c r="C1730" s="144"/>
      <c r="D1730" s="144"/>
      <c r="E1730" s="143"/>
      <c r="F1730" s="145"/>
      <c r="G1730" s="145"/>
      <c r="H1730" s="146"/>
      <c r="I1730" s="146"/>
      <c r="J1730" s="146"/>
      <c r="K1730" s="145"/>
      <c r="L1730" s="146"/>
      <c r="M1730" s="146"/>
      <c r="N1730" s="146"/>
      <c r="O1730" s="146"/>
      <c r="P1730" s="146"/>
      <c r="Q1730" s="149"/>
      <c r="R1730" s="81" t="s">
        <v>76</v>
      </c>
      <c r="S1730" s="147"/>
      <c r="T1730" s="146"/>
      <c r="U1730" s="146"/>
      <c r="V1730" s="148"/>
      <c r="W1730" s="28"/>
      <c r="X1730" s="28"/>
    </row>
    <row r="1731" spans="1:24" s="23" customFormat="1" ht="42.75" customHeight="1" x14ac:dyDescent="0.2">
      <c r="A1731" s="143">
        <v>8</v>
      </c>
      <c r="B1731" s="143" t="s">
        <v>179</v>
      </c>
      <c r="C1731" s="144">
        <v>1966</v>
      </c>
      <c r="D1731" s="144"/>
      <c r="E1731" s="143" t="s">
        <v>97</v>
      </c>
      <c r="F1731" s="145">
        <v>5</v>
      </c>
      <c r="G1731" s="145">
        <v>5</v>
      </c>
      <c r="H1731" s="146">
        <v>4828.3999999999996</v>
      </c>
      <c r="I1731" s="146">
        <v>4429</v>
      </c>
      <c r="J1731" s="146">
        <v>3862.03</v>
      </c>
      <c r="K1731" s="145">
        <v>225</v>
      </c>
      <c r="L1731" s="146">
        <f>SUM(M1731:Q1742)</f>
        <v>30602571.98</v>
      </c>
      <c r="M1731" s="146">
        <v>0</v>
      </c>
      <c r="N1731" s="146">
        <v>0</v>
      </c>
      <c r="O1731" s="146">
        <v>0</v>
      </c>
      <c r="P1731" s="146">
        <v>30602571.98</v>
      </c>
      <c r="Q1731" s="149">
        <v>0</v>
      </c>
      <c r="R1731" s="81" t="s">
        <v>62</v>
      </c>
      <c r="S1731" s="147">
        <v>12</v>
      </c>
      <c r="T1731" s="146">
        <f>L1731/I1731</f>
        <v>6909.5895190787987</v>
      </c>
      <c r="U1731" s="146">
        <f>T1731</f>
        <v>6909.5895190787987</v>
      </c>
      <c r="V1731" s="148">
        <v>46752</v>
      </c>
      <c r="W1731" s="28"/>
      <c r="X1731" s="28"/>
    </row>
    <row r="1732" spans="1:24" s="23" customFormat="1" ht="57" customHeight="1" x14ac:dyDescent="0.2">
      <c r="A1732" s="143"/>
      <c r="B1732" s="143"/>
      <c r="C1732" s="144"/>
      <c r="D1732" s="144"/>
      <c r="E1732" s="143"/>
      <c r="F1732" s="145"/>
      <c r="G1732" s="145"/>
      <c r="H1732" s="146"/>
      <c r="I1732" s="146"/>
      <c r="J1732" s="146"/>
      <c r="K1732" s="145"/>
      <c r="L1732" s="146"/>
      <c r="M1732" s="146"/>
      <c r="N1732" s="146"/>
      <c r="O1732" s="146"/>
      <c r="P1732" s="146"/>
      <c r="Q1732" s="149"/>
      <c r="R1732" s="81" t="s">
        <v>63</v>
      </c>
      <c r="S1732" s="147"/>
      <c r="T1732" s="146"/>
      <c r="U1732" s="146"/>
      <c r="V1732" s="148"/>
      <c r="W1732" s="28"/>
      <c r="X1732" s="28"/>
    </row>
    <row r="1733" spans="1:24" s="23" customFormat="1" ht="53.25" customHeight="1" x14ac:dyDescent="0.2">
      <c r="A1733" s="143"/>
      <c r="B1733" s="143"/>
      <c r="C1733" s="144"/>
      <c r="D1733" s="144"/>
      <c r="E1733" s="143"/>
      <c r="F1733" s="145"/>
      <c r="G1733" s="145"/>
      <c r="H1733" s="146"/>
      <c r="I1733" s="146"/>
      <c r="J1733" s="146"/>
      <c r="K1733" s="145"/>
      <c r="L1733" s="146"/>
      <c r="M1733" s="146"/>
      <c r="N1733" s="146"/>
      <c r="O1733" s="146"/>
      <c r="P1733" s="146"/>
      <c r="Q1733" s="149"/>
      <c r="R1733" s="81" t="s">
        <v>64</v>
      </c>
      <c r="S1733" s="147"/>
      <c r="T1733" s="146"/>
      <c r="U1733" s="146"/>
      <c r="V1733" s="148"/>
      <c r="W1733" s="28"/>
      <c r="X1733" s="28"/>
    </row>
    <row r="1734" spans="1:24" s="23" customFormat="1" ht="34.5" customHeight="1" x14ac:dyDescent="0.2">
      <c r="A1734" s="143"/>
      <c r="B1734" s="143"/>
      <c r="C1734" s="144"/>
      <c r="D1734" s="144"/>
      <c r="E1734" s="143"/>
      <c r="F1734" s="145"/>
      <c r="G1734" s="145"/>
      <c r="H1734" s="146"/>
      <c r="I1734" s="146"/>
      <c r="J1734" s="146"/>
      <c r="K1734" s="145"/>
      <c r="L1734" s="146"/>
      <c r="M1734" s="146"/>
      <c r="N1734" s="146"/>
      <c r="O1734" s="146"/>
      <c r="P1734" s="146"/>
      <c r="Q1734" s="149"/>
      <c r="R1734" s="81" t="s">
        <v>65</v>
      </c>
      <c r="S1734" s="147"/>
      <c r="T1734" s="146"/>
      <c r="U1734" s="146"/>
      <c r="V1734" s="148"/>
      <c r="W1734" s="28"/>
      <c r="X1734" s="28"/>
    </row>
    <row r="1735" spans="1:24" s="23" customFormat="1" ht="57" customHeight="1" x14ac:dyDescent="0.2">
      <c r="A1735" s="143"/>
      <c r="B1735" s="143"/>
      <c r="C1735" s="144"/>
      <c r="D1735" s="144"/>
      <c r="E1735" s="143"/>
      <c r="F1735" s="145"/>
      <c r="G1735" s="145"/>
      <c r="H1735" s="146"/>
      <c r="I1735" s="146"/>
      <c r="J1735" s="146"/>
      <c r="K1735" s="145"/>
      <c r="L1735" s="146"/>
      <c r="M1735" s="146"/>
      <c r="N1735" s="146"/>
      <c r="O1735" s="146"/>
      <c r="P1735" s="146"/>
      <c r="Q1735" s="149"/>
      <c r="R1735" s="81" t="s">
        <v>66</v>
      </c>
      <c r="S1735" s="147"/>
      <c r="T1735" s="146"/>
      <c r="U1735" s="146"/>
      <c r="V1735" s="148"/>
      <c r="W1735" s="28"/>
      <c r="X1735" s="28"/>
    </row>
    <row r="1736" spans="1:24" s="23" customFormat="1" ht="57.75" customHeight="1" x14ac:dyDescent="0.2">
      <c r="A1736" s="143"/>
      <c r="B1736" s="143"/>
      <c r="C1736" s="144"/>
      <c r="D1736" s="144"/>
      <c r="E1736" s="143"/>
      <c r="F1736" s="145"/>
      <c r="G1736" s="145"/>
      <c r="H1736" s="146"/>
      <c r="I1736" s="146"/>
      <c r="J1736" s="146"/>
      <c r="K1736" s="145"/>
      <c r="L1736" s="146"/>
      <c r="M1736" s="146"/>
      <c r="N1736" s="146"/>
      <c r="O1736" s="146"/>
      <c r="P1736" s="146"/>
      <c r="Q1736" s="149"/>
      <c r="R1736" s="81" t="s">
        <v>67</v>
      </c>
      <c r="S1736" s="147"/>
      <c r="T1736" s="146"/>
      <c r="U1736" s="146"/>
      <c r="V1736" s="148"/>
      <c r="W1736" s="28"/>
      <c r="X1736" s="28"/>
    </row>
    <row r="1737" spans="1:24" s="23" customFormat="1" ht="41.25" customHeight="1" x14ac:dyDescent="0.2">
      <c r="A1737" s="143"/>
      <c r="B1737" s="143"/>
      <c r="C1737" s="144"/>
      <c r="D1737" s="144"/>
      <c r="E1737" s="143"/>
      <c r="F1737" s="145"/>
      <c r="G1737" s="145"/>
      <c r="H1737" s="146"/>
      <c r="I1737" s="146"/>
      <c r="J1737" s="146"/>
      <c r="K1737" s="145"/>
      <c r="L1737" s="146"/>
      <c r="M1737" s="146"/>
      <c r="N1737" s="146"/>
      <c r="O1737" s="146"/>
      <c r="P1737" s="146"/>
      <c r="Q1737" s="149"/>
      <c r="R1737" s="81" t="s">
        <v>68</v>
      </c>
      <c r="S1737" s="147"/>
      <c r="T1737" s="146"/>
      <c r="U1737" s="146"/>
      <c r="V1737" s="148"/>
      <c r="W1737" s="28"/>
      <c r="X1737" s="28"/>
    </row>
    <row r="1738" spans="1:24" s="23" customFormat="1" ht="53.25" customHeight="1" x14ac:dyDescent="0.2">
      <c r="A1738" s="143"/>
      <c r="B1738" s="143"/>
      <c r="C1738" s="144"/>
      <c r="D1738" s="144"/>
      <c r="E1738" s="143"/>
      <c r="F1738" s="145"/>
      <c r="G1738" s="145"/>
      <c r="H1738" s="146"/>
      <c r="I1738" s="146"/>
      <c r="J1738" s="146"/>
      <c r="K1738" s="145"/>
      <c r="L1738" s="146"/>
      <c r="M1738" s="146"/>
      <c r="N1738" s="146"/>
      <c r="O1738" s="146"/>
      <c r="P1738" s="146"/>
      <c r="Q1738" s="149"/>
      <c r="R1738" s="81" t="s">
        <v>69</v>
      </c>
      <c r="S1738" s="147"/>
      <c r="T1738" s="146"/>
      <c r="U1738" s="146"/>
      <c r="V1738" s="148"/>
      <c r="W1738" s="28"/>
      <c r="X1738" s="28"/>
    </row>
    <row r="1739" spans="1:24" s="23" customFormat="1" ht="52.5" customHeight="1" x14ac:dyDescent="0.2">
      <c r="A1739" s="143"/>
      <c r="B1739" s="143"/>
      <c r="C1739" s="144"/>
      <c r="D1739" s="144"/>
      <c r="E1739" s="143"/>
      <c r="F1739" s="145"/>
      <c r="G1739" s="145"/>
      <c r="H1739" s="146"/>
      <c r="I1739" s="146"/>
      <c r="J1739" s="146"/>
      <c r="K1739" s="145"/>
      <c r="L1739" s="146"/>
      <c r="M1739" s="146"/>
      <c r="N1739" s="146"/>
      <c r="O1739" s="146"/>
      <c r="P1739" s="146"/>
      <c r="Q1739" s="149"/>
      <c r="R1739" s="81" t="s">
        <v>70</v>
      </c>
      <c r="S1739" s="147"/>
      <c r="T1739" s="146"/>
      <c r="U1739" s="146"/>
      <c r="V1739" s="148"/>
      <c r="W1739" s="28"/>
      <c r="X1739" s="28"/>
    </row>
    <row r="1740" spans="1:24" s="23" customFormat="1" ht="46.5" customHeight="1" x14ac:dyDescent="0.2">
      <c r="A1740" s="143"/>
      <c r="B1740" s="143"/>
      <c r="C1740" s="144"/>
      <c r="D1740" s="144"/>
      <c r="E1740" s="143"/>
      <c r="F1740" s="145"/>
      <c r="G1740" s="145"/>
      <c r="H1740" s="146"/>
      <c r="I1740" s="146"/>
      <c r="J1740" s="146"/>
      <c r="K1740" s="145"/>
      <c r="L1740" s="146"/>
      <c r="M1740" s="146"/>
      <c r="N1740" s="146"/>
      <c r="O1740" s="146"/>
      <c r="P1740" s="146"/>
      <c r="Q1740" s="149"/>
      <c r="R1740" s="81" t="s">
        <v>71</v>
      </c>
      <c r="S1740" s="147"/>
      <c r="T1740" s="146"/>
      <c r="U1740" s="146"/>
      <c r="V1740" s="148"/>
      <c r="W1740" s="28"/>
      <c r="X1740" s="28"/>
    </row>
    <row r="1741" spans="1:24" s="23" customFormat="1" ht="55.5" customHeight="1" x14ac:dyDescent="0.2">
      <c r="A1741" s="143"/>
      <c r="B1741" s="143"/>
      <c r="C1741" s="144"/>
      <c r="D1741" s="144"/>
      <c r="E1741" s="143"/>
      <c r="F1741" s="145"/>
      <c r="G1741" s="145"/>
      <c r="H1741" s="146"/>
      <c r="I1741" s="146"/>
      <c r="J1741" s="146"/>
      <c r="K1741" s="145"/>
      <c r="L1741" s="146"/>
      <c r="M1741" s="146"/>
      <c r="N1741" s="146"/>
      <c r="O1741" s="146"/>
      <c r="P1741" s="146"/>
      <c r="Q1741" s="149"/>
      <c r="R1741" s="81" t="s">
        <v>72</v>
      </c>
      <c r="S1741" s="147"/>
      <c r="T1741" s="146"/>
      <c r="U1741" s="146"/>
      <c r="V1741" s="148"/>
      <c r="W1741" s="28"/>
      <c r="X1741" s="28"/>
    </row>
    <row r="1742" spans="1:24" s="23" customFormat="1" ht="60.75" customHeight="1" x14ac:dyDescent="0.2">
      <c r="A1742" s="143"/>
      <c r="B1742" s="143"/>
      <c r="C1742" s="144"/>
      <c r="D1742" s="144"/>
      <c r="E1742" s="143"/>
      <c r="F1742" s="145"/>
      <c r="G1742" s="145"/>
      <c r="H1742" s="146"/>
      <c r="I1742" s="146"/>
      <c r="J1742" s="146"/>
      <c r="K1742" s="145"/>
      <c r="L1742" s="146"/>
      <c r="M1742" s="146"/>
      <c r="N1742" s="146"/>
      <c r="O1742" s="146"/>
      <c r="P1742" s="146"/>
      <c r="Q1742" s="149"/>
      <c r="R1742" s="81" t="s">
        <v>73</v>
      </c>
      <c r="S1742" s="147"/>
      <c r="T1742" s="146"/>
      <c r="U1742" s="146"/>
      <c r="V1742" s="148"/>
      <c r="W1742" s="28"/>
      <c r="X1742" s="28"/>
    </row>
    <row r="1743" spans="1:24" s="23" customFormat="1" ht="44.25" customHeight="1" x14ac:dyDescent="0.2">
      <c r="A1743" s="143" t="s">
        <v>38</v>
      </c>
      <c r="B1743" s="143" t="s">
        <v>1092</v>
      </c>
      <c r="C1743" s="144">
        <v>1965</v>
      </c>
      <c r="D1743" s="144"/>
      <c r="E1743" s="143" t="s">
        <v>97</v>
      </c>
      <c r="F1743" s="145">
        <v>5</v>
      </c>
      <c r="G1743" s="145">
        <v>3</v>
      </c>
      <c r="H1743" s="146">
        <v>2790.1</v>
      </c>
      <c r="I1743" s="146">
        <v>2535.1999999999998</v>
      </c>
      <c r="J1743" s="146">
        <v>2491.14</v>
      </c>
      <c r="K1743" s="145">
        <v>126</v>
      </c>
      <c r="L1743" s="146">
        <f>SUM(M1743:Q1745)</f>
        <v>5617969.5700000003</v>
      </c>
      <c r="M1743" s="146">
        <v>0</v>
      </c>
      <c r="N1743" s="146">
        <v>0</v>
      </c>
      <c r="O1743" s="146">
        <v>0</v>
      </c>
      <c r="P1743" s="146">
        <v>5617969.5700000003</v>
      </c>
      <c r="Q1743" s="146">
        <v>0</v>
      </c>
      <c r="R1743" s="81" t="s">
        <v>99</v>
      </c>
      <c r="S1743" s="147">
        <v>3</v>
      </c>
      <c r="T1743" s="146">
        <f>L1743/I1743</f>
        <v>2215.9867347743771</v>
      </c>
      <c r="U1743" s="146">
        <f>T1743</f>
        <v>2215.9867347743771</v>
      </c>
      <c r="V1743" s="148">
        <v>46752</v>
      </c>
      <c r="W1743" s="28"/>
      <c r="X1743" s="28"/>
    </row>
    <row r="1744" spans="1:24" s="23" customFormat="1" ht="49.5" customHeight="1" x14ac:dyDescent="0.2">
      <c r="A1744" s="143"/>
      <c r="B1744" s="143"/>
      <c r="C1744" s="144"/>
      <c r="D1744" s="144"/>
      <c r="E1744" s="143"/>
      <c r="F1744" s="145"/>
      <c r="G1744" s="145"/>
      <c r="H1744" s="146"/>
      <c r="I1744" s="146"/>
      <c r="J1744" s="146"/>
      <c r="K1744" s="145"/>
      <c r="L1744" s="146"/>
      <c r="M1744" s="146"/>
      <c r="N1744" s="146"/>
      <c r="O1744" s="146"/>
      <c r="P1744" s="146"/>
      <c r="Q1744" s="146"/>
      <c r="R1744" s="81" t="s">
        <v>100</v>
      </c>
      <c r="S1744" s="147"/>
      <c r="T1744" s="146"/>
      <c r="U1744" s="146"/>
      <c r="V1744" s="148"/>
      <c r="W1744" s="28"/>
      <c r="X1744" s="28"/>
    </row>
    <row r="1745" spans="1:24" s="23" customFormat="1" ht="49.5" customHeight="1" x14ac:dyDescent="0.2">
      <c r="A1745" s="143"/>
      <c r="B1745" s="143"/>
      <c r="C1745" s="144"/>
      <c r="D1745" s="144"/>
      <c r="E1745" s="143"/>
      <c r="F1745" s="145"/>
      <c r="G1745" s="145"/>
      <c r="H1745" s="146"/>
      <c r="I1745" s="146"/>
      <c r="J1745" s="146"/>
      <c r="K1745" s="145"/>
      <c r="L1745" s="146"/>
      <c r="M1745" s="146"/>
      <c r="N1745" s="146"/>
      <c r="O1745" s="146"/>
      <c r="P1745" s="146"/>
      <c r="Q1745" s="146"/>
      <c r="R1745" s="81" t="s">
        <v>101</v>
      </c>
      <c r="S1745" s="147"/>
      <c r="T1745" s="146"/>
      <c r="U1745" s="146"/>
      <c r="V1745" s="148"/>
      <c r="W1745" s="28"/>
      <c r="X1745" s="28"/>
    </row>
    <row r="1746" spans="1:24" s="23" customFormat="1" ht="44.25" customHeight="1" x14ac:dyDescent="0.2">
      <c r="A1746" s="143" t="s">
        <v>39</v>
      </c>
      <c r="B1746" s="143" t="s">
        <v>1093</v>
      </c>
      <c r="C1746" s="144">
        <v>1967</v>
      </c>
      <c r="D1746" s="144"/>
      <c r="E1746" s="143" t="s">
        <v>97</v>
      </c>
      <c r="F1746" s="145">
        <v>5</v>
      </c>
      <c r="G1746" s="145">
        <v>8</v>
      </c>
      <c r="H1746" s="146">
        <v>6110.8</v>
      </c>
      <c r="I1746" s="146">
        <v>5506.4</v>
      </c>
      <c r="J1746" s="146">
        <v>5144.74</v>
      </c>
      <c r="K1746" s="145">
        <v>277</v>
      </c>
      <c r="L1746" s="146">
        <f>SUM(M1746:Q1748)</f>
        <v>12084911.51</v>
      </c>
      <c r="M1746" s="146">
        <v>0</v>
      </c>
      <c r="N1746" s="146">
        <v>0</v>
      </c>
      <c r="O1746" s="146">
        <v>0</v>
      </c>
      <c r="P1746" s="146">
        <v>12084911.51</v>
      </c>
      <c r="Q1746" s="146">
        <v>0</v>
      </c>
      <c r="R1746" s="81" t="s">
        <v>99</v>
      </c>
      <c r="S1746" s="147">
        <v>3</v>
      </c>
      <c r="T1746" s="146">
        <f>L1746/I1746</f>
        <v>2194.7028021938108</v>
      </c>
      <c r="U1746" s="146">
        <f>T1746</f>
        <v>2194.7028021938108</v>
      </c>
      <c r="V1746" s="148">
        <v>46752</v>
      </c>
      <c r="W1746" s="28"/>
      <c r="X1746" s="28"/>
    </row>
    <row r="1747" spans="1:24" s="23" customFormat="1" ht="54.75" customHeight="1" x14ac:dyDescent="0.2">
      <c r="A1747" s="143"/>
      <c r="B1747" s="143"/>
      <c r="C1747" s="144"/>
      <c r="D1747" s="144"/>
      <c r="E1747" s="143"/>
      <c r="F1747" s="145"/>
      <c r="G1747" s="145"/>
      <c r="H1747" s="146"/>
      <c r="I1747" s="146"/>
      <c r="J1747" s="146"/>
      <c r="K1747" s="145"/>
      <c r="L1747" s="146"/>
      <c r="M1747" s="146"/>
      <c r="N1747" s="146"/>
      <c r="O1747" s="146"/>
      <c r="P1747" s="146"/>
      <c r="Q1747" s="146"/>
      <c r="R1747" s="81" t="s">
        <v>100</v>
      </c>
      <c r="S1747" s="147"/>
      <c r="T1747" s="146"/>
      <c r="U1747" s="146"/>
      <c r="V1747" s="148"/>
      <c r="W1747" s="28"/>
      <c r="X1747" s="28"/>
    </row>
    <row r="1748" spans="1:24" s="23" customFormat="1" ht="40.5" customHeight="1" x14ac:dyDescent="0.2">
      <c r="A1748" s="143"/>
      <c r="B1748" s="143"/>
      <c r="C1748" s="144"/>
      <c r="D1748" s="144"/>
      <c r="E1748" s="143"/>
      <c r="F1748" s="145"/>
      <c r="G1748" s="145"/>
      <c r="H1748" s="146"/>
      <c r="I1748" s="146"/>
      <c r="J1748" s="146"/>
      <c r="K1748" s="145"/>
      <c r="L1748" s="146"/>
      <c r="M1748" s="146"/>
      <c r="N1748" s="146"/>
      <c r="O1748" s="146"/>
      <c r="P1748" s="146"/>
      <c r="Q1748" s="146"/>
      <c r="R1748" s="81" t="s">
        <v>101</v>
      </c>
      <c r="S1748" s="147"/>
      <c r="T1748" s="146"/>
      <c r="U1748" s="146"/>
      <c r="V1748" s="148"/>
      <c r="W1748" s="28"/>
      <c r="X1748" s="28"/>
    </row>
    <row r="1749" spans="1:24" s="23" customFormat="1" ht="42" customHeight="1" x14ac:dyDescent="0.2">
      <c r="A1749" s="143">
        <v>11</v>
      </c>
      <c r="B1749" s="143" t="s">
        <v>352</v>
      </c>
      <c r="C1749" s="144">
        <v>1966</v>
      </c>
      <c r="D1749" s="144"/>
      <c r="E1749" s="143" t="s">
        <v>97</v>
      </c>
      <c r="F1749" s="145">
        <v>5</v>
      </c>
      <c r="G1749" s="145">
        <v>4</v>
      </c>
      <c r="H1749" s="146">
        <v>3835.4</v>
      </c>
      <c r="I1749" s="146">
        <v>3489.2</v>
      </c>
      <c r="J1749" s="146">
        <v>3185.91</v>
      </c>
      <c r="K1749" s="145">
        <v>158</v>
      </c>
      <c r="L1749" s="146">
        <f>SUM(M1749:Q1763)</f>
        <v>40089801.43</v>
      </c>
      <c r="M1749" s="146">
        <v>0</v>
      </c>
      <c r="N1749" s="146">
        <v>0</v>
      </c>
      <c r="O1749" s="146">
        <v>0</v>
      </c>
      <c r="P1749" s="146">
        <v>40089801.43</v>
      </c>
      <c r="Q1749" s="149">
        <v>0</v>
      </c>
      <c r="R1749" s="81" t="s">
        <v>62</v>
      </c>
      <c r="S1749" s="147">
        <v>15</v>
      </c>
      <c r="T1749" s="146">
        <f>L1749/I1749</f>
        <v>11489.682858534909</v>
      </c>
      <c r="U1749" s="146">
        <f>T1749</f>
        <v>11489.682858534909</v>
      </c>
      <c r="V1749" s="148">
        <v>46752</v>
      </c>
      <c r="W1749" s="28"/>
      <c r="X1749" s="28"/>
    </row>
    <row r="1750" spans="1:24" s="23" customFormat="1" ht="54" customHeight="1" x14ac:dyDescent="0.2">
      <c r="A1750" s="143"/>
      <c r="B1750" s="143"/>
      <c r="C1750" s="144"/>
      <c r="D1750" s="144"/>
      <c r="E1750" s="143"/>
      <c r="F1750" s="145"/>
      <c r="G1750" s="145"/>
      <c r="H1750" s="146"/>
      <c r="I1750" s="146"/>
      <c r="J1750" s="146"/>
      <c r="K1750" s="145"/>
      <c r="L1750" s="146"/>
      <c r="M1750" s="146"/>
      <c r="N1750" s="146"/>
      <c r="O1750" s="146"/>
      <c r="P1750" s="146"/>
      <c r="Q1750" s="149"/>
      <c r="R1750" s="81" t="s">
        <v>63</v>
      </c>
      <c r="S1750" s="147"/>
      <c r="T1750" s="146"/>
      <c r="U1750" s="146"/>
      <c r="V1750" s="148"/>
      <c r="W1750" s="28"/>
      <c r="X1750" s="28"/>
    </row>
    <row r="1751" spans="1:24" s="23" customFormat="1" ht="49.5" customHeight="1" x14ac:dyDescent="0.2">
      <c r="A1751" s="143"/>
      <c r="B1751" s="143"/>
      <c r="C1751" s="144"/>
      <c r="D1751" s="144"/>
      <c r="E1751" s="143"/>
      <c r="F1751" s="145"/>
      <c r="G1751" s="145"/>
      <c r="H1751" s="146"/>
      <c r="I1751" s="146"/>
      <c r="J1751" s="146"/>
      <c r="K1751" s="145"/>
      <c r="L1751" s="146"/>
      <c r="M1751" s="146"/>
      <c r="N1751" s="146"/>
      <c r="O1751" s="146"/>
      <c r="P1751" s="146"/>
      <c r="Q1751" s="149"/>
      <c r="R1751" s="81" t="s">
        <v>64</v>
      </c>
      <c r="S1751" s="147"/>
      <c r="T1751" s="146"/>
      <c r="U1751" s="146"/>
      <c r="V1751" s="148"/>
      <c r="W1751" s="28"/>
      <c r="X1751" s="28"/>
    </row>
    <row r="1752" spans="1:24" s="23" customFormat="1" ht="34.5" customHeight="1" x14ac:dyDescent="0.2">
      <c r="A1752" s="143"/>
      <c r="B1752" s="143"/>
      <c r="C1752" s="144"/>
      <c r="D1752" s="144"/>
      <c r="E1752" s="143"/>
      <c r="F1752" s="145"/>
      <c r="G1752" s="145"/>
      <c r="H1752" s="146"/>
      <c r="I1752" s="146"/>
      <c r="J1752" s="146"/>
      <c r="K1752" s="145"/>
      <c r="L1752" s="146"/>
      <c r="M1752" s="146"/>
      <c r="N1752" s="146"/>
      <c r="O1752" s="146"/>
      <c r="P1752" s="146"/>
      <c r="Q1752" s="149"/>
      <c r="R1752" s="81" t="s">
        <v>65</v>
      </c>
      <c r="S1752" s="147"/>
      <c r="T1752" s="146"/>
      <c r="U1752" s="146"/>
      <c r="V1752" s="148"/>
      <c r="W1752" s="28"/>
      <c r="X1752" s="28"/>
    </row>
    <row r="1753" spans="1:24" s="23" customFormat="1" ht="49.5" customHeight="1" x14ac:dyDescent="0.2">
      <c r="A1753" s="143"/>
      <c r="B1753" s="143"/>
      <c r="C1753" s="144"/>
      <c r="D1753" s="144"/>
      <c r="E1753" s="143"/>
      <c r="F1753" s="145"/>
      <c r="G1753" s="145"/>
      <c r="H1753" s="146"/>
      <c r="I1753" s="146"/>
      <c r="J1753" s="146"/>
      <c r="K1753" s="145"/>
      <c r="L1753" s="146"/>
      <c r="M1753" s="146"/>
      <c r="N1753" s="146"/>
      <c r="O1753" s="146"/>
      <c r="P1753" s="146"/>
      <c r="Q1753" s="149"/>
      <c r="R1753" s="81" t="s">
        <v>66</v>
      </c>
      <c r="S1753" s="147"/>
      <c r="T1753" s="146"/>
      <c r="U1753" s="146"/>
      <c r="V1753" s="148"/>
      <c r="W1753" s="28"/>
      <c r="X1753" s="28"/>
    </row>
    <row r="1754" spans="1:24" s="23" customFormat="1" ht="61.5" customHeight="1" x14ac:dyDescent="0.2">
      <c r="A1754" s="143"/>
      <c r="B1754" s="143"/>
      <c r="C1754" s="144"/>
      <c r="D1754" s="144"/>
      <c r="E1754" s="143"/>
      <c r="F1754" s="145"/>
      <c r="G1754" s="145"/>
      <c r="H1754" s="146"/>
      <c r="I1754" s="146"/>
      <c r="J1754" s="146"/>
      <c r="K1754" s="145"/>
      <c r="L1754" s="146"/>
      <c r="M1754" s="146"/>
      <c r="N1754" s="146"/>
      <c r="O1754" s="146"/>
      <c r="P1754" s="146"/>
      <c r="Q1754" s="149"/>
      <c r="R1754" s="81" t="s">
        <v>67</v>
      </c>
      <c r="S1754" s="147"/>
      <c r="T1754" s="146"/>
      <c r="U1754" s="146"/>
      <c r="V1754" s="148"/>
      <c r="W1754" s="28"/>
      <c r="X1754" s="28"/>
    </row>
    <row r="1755" spans="1:24" s="23" customFormat="1" ht="46.5" customHeight="1" x14ac:dyDescent="0.2">
      <c r="A1755" s="143"/>
      <c r="B1755" s="143"/>
      <c r="C1755" s="144"/>
      <c r="D1755" s="144"/>
      <c r="E1755" s="143"/>
      <c r="F1755" s="145"/>
      <c r="G1755" s="145"/>
      <c r="H1755" s="146"/>
      <c r="I1755" s="146"/>
      <c r="J1755" s="146"/>
      <c r="K1755" s="145"/>
      <c r="L1755" s="146"/>
      <c r="M1755" s="146"/>
      <c r="N1755" s="146"/>
      <c r="O1755" s="146"/>
      <c r="P1755" s="146"/>
      <c r="Q1755" s="149"/>
      <c r="R1755" s="81" t="s">
        <v>68</v>
      </c>
      <c r="S1755" s="147"/>
      <c r="T1755" s="146"/>
      <c r="U1755" s="146"/>
      <c r="V1755" s="148"/>
      <c r="W1755" s="28"/>
      <c r="X1755" s="28"/>
    </row>
    <row r="1756" spans="1:24" s="23" customFormat="1" ht="59.25" customHeight="1" x14ac:dyDescent="0.2">
      <c r="A1756" s="143"/>
      <c r="B1756" s="143"/>
      <c r="C1756" s="144"/>
      <c r="D1756" s="144"/>
      <c r="E1756" s="143"/>
      <c r="F1756" s="145"/>
      <c r="G1756" s="145"/>
      <c r="H1756" s="146"/>
      <c r="I1756" s="146"/>
      <c r="J1756" s="146"/>
      <c r="K1756" s="145"/>
      <c r="L1756" s="146"/>
      <c r="M1756" s="146"/>
      <c r="N1756" s="146"/>
      <c r="O1756" s="146"/>
      <c r="P1756" s="146"/>
      <c r="Q1756" s="149"/>
      <c r="R1756" s="81" t="s">
        <v>69</v>
      </c>
      <c r="S1756" s="147"/>
      <c r="T1756" s="146"/>
      <c r="U1756" s="146"/>
      <c r="V1756" s="148"/>
      <c r="W1756" s="28"/>
      <c r="X1756" s="28"/>
    </row>
    <row r="1757" spans="1:24" s="23" customFormat="1" ht="48" customHeight="1" x14ac:dyDescent="0.2">
      <c r="A1757" s="143"/>
      <c r="B1757" s="143"/>
      <c r="C1757" s="144"/>
      <c r="D1757" s="144"/>
      <c r="E1757" s="143"/>
      <c r="F1757" s="145"/>
      <c r="G1757" s="145"/>
      <c r="H1757" s="146"/>
      <c r="I1757" s="146"/>
      <c r="J1757" s="146"/>
      <c r="K1757" s="145"/>
      <c r="L1757" s="146"/>
      <c r="M1757" s="146"/>
      <c r="N1757" s="146"/>
      <c r="O1757" s="146"/>
      <c r="P1757" s="146"/>
      <c r="Q1757" s="149"/>
      <c r="R1757" s="81" t="s">
        <v>70</v>
      </c>
      <c r="S1757" s="147"/>
      <c r="T1757" s="146"/>
      <c r="U1757" s="146"/>
      <c r="V1757" s="148"/>
      <c r="W1757" s="28"/>
      <c r="X1757" s="28"/>
    </row>
    <row r="1758" spans="1:24" s="23" customFormat="1" ht="40.5" customHeight="1" x14ac:dyDescent="0.2">
      <c r="A1758" s="143"/>
      <c r="B1758" s="143"/>
      <c r="C1758" s="144"/>
      <c r="D1758" s="144"/>
      <c r="E1758" s="143"/>
      <c r="F1758" s="145"/>
      <c r="G1758" s="145"/>
      <c r="H1758" s="146"/>
      <c r="I1758" s="146"/>
      <c r="J1758" s="146"/>
      <c r="K1758" s="145"/>
      <c r="L1758" s="146"/>
      <c r="M1758" s="146"/>
      <c r="N1758" s="146"/>
      <c r="O1758" s="146"/>
      <c r="P1758" s="146"/>
      <c r="Q1758" s="149"/>
      <c r="R1758" s="81" t="s">
        <v>71</v>
      </c>
      <c r="S1758" s="147"/>
      <c r="T1758" s="146"/>
      <c r="U1758" s="146"/>
      <c r="V1758" s="148"/>
      <c r="W1758" s="28"/>
      <c r="X1758" s="28"/>
    </row>
    <row r="1759" spans="1:24" s="23" customFormat="1" ht="51.75" customHeight="1" x14ac:dyDescent="0.2">
      <c r="A1759" s="143"/>
      <c r="B1759" s="143"/>
      <c r="C1759" s="144"/>
      <c r="D1759" s="144"/>
      <c r="E1759" s="143"/>
      <c r="F1759" s="145"/>
      <c r="G1759" s="145"/>
      <c r="H1759" s="146"/>
      <c r="I1759" s="146"/>
      <c r="J1759" s="146"/>
      <c r="K1759" s="145"/>
      <c r="L1759" s="146"/>
      <c r="M1759" s="146"/>
      <c r="N1759" s="146"/>
      <c r="O1759" s="146"/>
      <c r="P1759" s="146"/>
      <c r="Q1759" s="149"/>
      <c r="R1759" s="81" t="s">
        <v>72</v>
      </c>
      <c r="S1759" s="147"/>
      <c r="T1759" s="146"/>
      <c r="U1759" s="146"/>
      <c r="V1759" s="148"/>
      <c r="W1759" s="28"/>
      <c r="X1759" s="28"/>
    </row>
    <row r="1760" spans="1:24" s="23" customFormat="1" ht="55.5" customHeight="1" x14ac:dyDescent="0.2">
      <c r="A1760" s="143"/>
      <c r="B1760" s="143"/>
      <c r="C1760" s="144"/>
      <c r="D1760" s="144"/>
      <c r="E1760" s="143"/>
      <c r="F1760" s="145"/>
      <c r="G1760" s="145"/>
      <c r="H1760" s="146"/>
      <c r="I1760" s="146"/>
      <c r="J1760" s="146"/>
      <c r="K1760" s="145"/>
      <c r="L1760" s="146"/>
      <c r="M1760" s="146"/>
      <c r="N1760" s="146"/>
      <c r="O1760" s="146"/>
      <c r="P1760" s="146"/>
      <c r="Q1760" s="149"/>
      <c r="R1760" s="81" t="s">
        <v>73</v>
      </c>
      <c r="S1760" s="147"/>
      <c r="T1760" s="146"/>
      <c r="U1760" s="146"/>
      <c r="V1760" s="148"/>
      <c r="W1760" s="28"/>
      <c r="X1760" s="28"/>
    </row>
    <row r="1761" spans="1:24" s="23" customFormat="1" ht="39.75" customHeight="1" x14ac:dyDescent="0.2">
      <c r="A1761" s="143"/>
      <c r="B1761" s="143"/>
      <c r="C1761" s="144"/>
      <c r="D1761" s="144"/>
      <c r="E1761" s="143"/>
      <c r="F1761" s="145"/>
      <c r="G1761" s="145"/>
      <c r="H1761" s="146"/>
      <c r="I1761" s="146"/>
      <c r="J1761" s="146"/>
      <c r="K1761" s="145"/>
      <c r="L1761" s="146"/>
      <c r="M1761" s="146"/>
      <c r="N1761" s="146"/>
      <c r="O1761" s="146"/>
      <c r="P1761" s="146"/>
      <c r="Q1761" s="149"/>
      <c r="R1761" s="81" t="s">
        <v>74</v>
      </c>
      <c r="S1761" s="147"/>
      <c r="T1761" s="146"/>
      <c r="U1761" s="146"/>
      <c r="V1761" s="148"/>
      <c r="W1761" s="28"/>
      <c r="X1761" s="28"/>
    </row>
    <row r="1762" spans="1:24" s="23" customFormat="1" ht="42" customHeight="1" x14ac:dyDescent="0.2">
      <c r="A1762" s="143"/>
      <c r="B1762" s="143"/>
      <c r="C1762" s="144"/>
      <c r="D1762" s="144"/>
      <c r="E1762" s="143"/>
      <c r="F1762" s="145"/>
      <c r="G1762" s="145"/>
      <c r="H1762" s="146"/>
      <c r="I1762" s="146"/>
      <c r="J1762" s="146"/>
      <c r="K1762" s="145"/>
      <c r="L1762" s="146"/>
      <c r="M1762" s="146"/>
      <c r="N1762" s="146"/>
      <c r="O1762" s="146"/>
      <c r="P1762" s="146"/>
      <c r="Q1762" s="149"/>
      <c r="R1762" s="81" t="s">
        <v>75</v>
      </c>
      <c r="S1762" s="147"/>
      <c r="T1762" s="146"/>
      <c r="U1762" s="146"/>
      <c r="V1762" s="148"/>
      <c r="W1762" s="28"/>
      <c r="X1762" s="28"/>
    </row>
    <row r="1763" spans="1:24" s="23" customFormat="1" ht="45" customHeight="1" x14ac:dyDescent="0.2">
      <c r="A1763" s="143"/>
      <c r="B1763" s="143"/>
      <c r="C1763" s="144"/>
      <c r="D1763" s="144"/>
      <c r="E1763" s="143"/>
      <c r="F1763" s="145"/>
      <c r="G1763" s="145"/>
      <c r="H1763" s="146"/>
      <c r="I1763" s="146"/>
      <c r="J1763" s="146"/>
      <c r="K1763" s="145"/>
      <c r="L1763" s="146"/>
      <c r="M1763" s="146"/>
      <c r="N1763" s="146"/>
      <c r="O1763" s="146"/>
      <c r="P1763" s="146"/>
      <c r="Q1763" s="149"/>
      <c r="R1763" s="81" t="s">
        <v>76</v>
      </c>
      <c r="S1763" s="147"/>
      <c r="T1763" s="146"/>
      <c r="U1763" s="146"/>
      <c r="V1763" s="148"/>
      <c r="W1763" s="28"/>
      <c r="X1763" s="28"/>
    </row>
    <row r="1764" spans="1:24" s="23" customFormat="1" ht="46.5" customHeight="1" x14ac:dyDescent="0.2">
      <c r="A1764" s="143">
        <v>12</v>
      </c>
      <c r="B1764" s="143" t="s">
        <v>182</v>
      </c>
      <c r="C1764" s="144">
        <v>1961</v>
      </c>
      <c r="D1764" s="144"/>
      <c r="E1764" s="143" t="s">
        <v>111</v>
      </c>
      <c r="F1764" s="145">
        <v>5</v>
      </c>
      <c r="G1764" s="145">
        <v>2</v>
      </c>
      <c r="H1764" s="146">
        <v>2008.9</v>
      </c>
      <c r="I1764" s="146">
        <v>1636.9</v>
      </c>
      <c r="J1764" s="146">
        <v>1523.1</v>
      </c>
      <c r="K1764" s="145">
        <v>70</v>
      </c>
      <c r="L1764" s="146">
        <f>SUM(M1764:Q1775)</f>
        <v>11305252.869999999</v>
      </c>
      <c r="M1764" s="146">
        <v>0</v>
      </c>
      <c r="N1764" s="146">
        <v>0</v>
      </c>
      <c r="O1764" s="146">
        <v>0</v>
      </c>
      <c r="P1764" s="146">
        <v>11305252.869999999</v>
      </c>
      <c r="Q1764" s="149">
        <v>0</v>
      </c>
      <c r="R1764" s="81" t="s">
        <v>62</v>
      </c>
      <c r="S1764" s="147">
        <v>12</v>
      </c>
      <c r="T1764" s="146">
        <f>L1764/I1764</f>
        <v>6906.5018449508207</v>
      </c>
      <c r="U1764" s="146">
        <f>T1764</f>
        <v>6906.5018449508207</v>
      </c>
      <c r="V1764" s="148">
        <v>46752</v>
      </c>
      <c r="W1764" s="28"/>
      <c r="X1764" s="28"/>
    </row>
    <row r="1765" spans="1:24" s="23" customFormat="1" ht="49.5" customHeight="1" x14ac:dyDescent="0.2">
      <c r="A1765" s="143"/>
      <c r="B1765" s="143"/>
      <c r="C1765" s="144"/>
      <c r="D1765" s="144"/>
      <c r="E1765" s="143"/>
      <c r="F1765" s="145"/>
      <c r="G1765" s="145"/>
      <c r="H1765" s="146"/>
      <c r="I1765" s="146"/>
      <c r="J1765" s="146"/>
      <c r="K1765" s="145"/>
      <c r="L1765" s="146"/>
      <c r="M1765" s="146"/>
      <c r="N1765" s="146"/>
      <c r="O1765" s="146"/>
      <c r="P1765" s="146"/>
      <c r="Q1765" s="149"/>
      <c r="R1765" s="81" t="s">
        <v>63</v>
      </c>
      <c r="S1765" s="147"/>
      <c r="T1765" s="146"/>
      <c r="U1765" s="146"/>
      <c r="V1765" s="148"/>
      <c r="W1765" s="28"/>
      <c r="X1765" s="28"/>
    </row>
    <row r="1766" spans="1:24" s="23" customFormat="1" ht="49.5" customHeight="1" x14ac:dyDescent="0.2">
      <c r="A1766" s="143"/>
      <c r="B1766" s="143"/>
      <c r="C1766" s="144"/>
      <c r="D1766" s="144"/>
      <c r="E1766" s="143"/>
      <c r="F1766" s="145"/>
      <c r="G1766" s="145"/>
      <c r="H1766" s="146"/>
      <c r="I1766" s="146"/>
      <c r="J1766" s="146"/>
      <c r="K1766" s="145"/>
      <c r="L1766" s="146"/>
      <c r="M1766" s="146"/>
      <c r="N1766" s="146"/>
      <c r="O1766" s="146"/>
      <c r="P1766" s="146"/>
      <c r="Q1766" s="149"/>
      <c r="R1766" s="81" t="s">
        <v>64</v>
      </c>
      <c r="S1766" s="147"/>
      <c r="T1766" s="146"/>
      <c r="U1766" s="146"/>
      <c r="V1766" s="148"/>
      <c r="W1766" s="28"/>
      <c r="X1766" s="28"/>
    </row>
    <row r="1767" spans="1:24" s="23" customFormat="1" ht="44.25" customHeight="1" x14ac:dyDescent="0.2">
      <c r="A1767" s="143"/>
      <c r="B1767" s="143"/>
      <c r="C1767" s="144"/>
      <c r="D1767" s="144"/>
      <c r="E1767" s="143"/>
      <c r="F1767" s="145"/>
      <c r="G1767" s="145"/>
      <c r="H1767" s="146"/>
      <c r="I1767" s="146"/>
      <c r="J1767" s="146"/>
      <c r="K1767" s="145"/>
      <c r="L1767" s="146"/>
      <c r="M1767" s="146"/>
      <c r="N1767" s="146"/>
      <c r="O1767" s="146"/>
      <c r="P1767" s="146"/>
      <c r="Q1767" s="149"/>
      <c r="R1767" s="81" t="s">
        <v>65</v>
      </c>
      <c r="S1767" s="147"/>
      <c r="T1767" s="146"/>
      <c r="U1767" s="146"/>
      <c r="V1767" s="148"/>
      <c r="W1767" s="28"/>
      <c r="X1767" s="28"/>
    </row>
    <row r="1768" spans="1:24" s="23" customFormat="1" ht="49.5" customHeight="1" x14ac:dyDescent="0.2">
      <c r="A1768" s="143"/>
      <c r="B1768" s="143"/>
      <c r="C1768" s="144"/>
      <c r="D1768" s="144"/>
      <c r="E1768" s="143"/>
      <c r="F1768" s="145"/>
      <c r="G1768" s="145"/>
      <c r="H1768" s="146"/>
      <c r="I1768" s="146"/>
      <c r="J1768" s="146"/>
      <c r="K1768" s="145"/>
      <c r="L1768" s="146"/>
      <c r="M1768" s="146"/>
      <c r="N1768" s="146"/>
      <c r="O1768" s="146"/>
      <c r="P1768" s="146"/>
      <c r="Q1768" s="149"/>
      <c r="R1768" s="81" t="s">
        <v>66</v>
      </c>
      <c r="S1768" s="147"/>
      <c r="T1768" s="146"/>
      <c r="U1768" s="146"/>
      <c r="V1768" s="148"/>
      <c r="W1768" s="28"/>
      <c r="X1768" s="28"/>
    </row>
    <row r="1769" spans="1:24" s="23" customFormat="1" ht="49.5" customHeight="1" x14ac:dyDescent="0.2">
      <c r="A1769" s="143"/>
      <c r="B1769" s="143"/>
      <c r="C1769" s="144"/>
      <c r="D1769" s="144"/>
      <c r="E1769" s="143"/>
      <c r="F1769" s="145"/>
      <c r="G1769" s="145"/>
      <c r="H1769" s="146"/>
      <c r="I1769" s="146"/>
      <c r="J1769" s="146"/>
      <c r="K1769" s="145"/>
      <c r="L1769" s="146"/>
      <c r="M1769" s="146"/>
      <c r="N1769" s="146"/>
      <c r="O1769" s="146"/>
      <c r="P1769" s="146"/>
      <c r="Q1769" s="149"/>
      <c r="R1769" s="81" t="s">
        <v>67</v>
      </c>
      <c r="S1769" s="147"/>
      <c r="T1769" s="146"/>
      <c r="U1769" s="146"/>
      <c r="V1769" s="148"/>
      <c r="W1769" s="28"/>
      <c r="X1769" s="28"/>
    </row>
    <row r="1770" spans="1:24" s="23" customFormat="1" ht="39.75" customHeight="1" x14ac:dyDescent="0.2">
      <c r="A1770" s="143"/>
      <c r="B1770" s="143"/>
      <c r="C1770" s="144"/>
      <c r="D1770" s="144"/>
      <c r="E1770" s="143"/>
      <c r="F1770" s="145"/>
      <c r="G1770" s="145"/>
      <c r="H1770" s="146"/>
      <c r="I1770" s="146"/>
      <c r="J1770" s="146"/>
      <c r="K1770" s="145"/>
      <c r="L1770" s="146"/>
      <c r="M1770" s="146"/>
      <c r="N1770" s="146"/>
      <c r="O1770" s="146"/>
      <c r="P1770" s="146"/>
      <c r="Q1770" s="149"/>
      <c r="R1770" s="81" t="s">
        <v>68</v>
      </c>
      <c r="S1770" s="147"/>
      <c r="T1770" s="146"/>
      <c r="U1770" s="146"/>
      <c r="V1770" s="148"/>
      <c r="W1770" s="28"/>
      <c r="X1770" s="28"/>
    </row>
    <row r="1771" spans="1:24" s="23" customFormat="1" ht="49.5" customHeight="1" x14ac:dyDescent="0.2">
      <c r="A1771" s="143"/>
      <c r="B1771" s="143"/>
      <c r="C1771" s="144"/>
      <c r="D1771" s="144"/>
      <c r="E1771" s="143"/>
      <c r="F1771" s="145"/>
      <c r="G1771" s="145"/>
      <c r="H1771" s="146"/>
      <c r="I1771" s="146"/>
      <c r="J1771" s="146"/>
      <c r="K1771" s="145"/>
      <c r="L1771" s="146"/>
      <c r="M1771" s="146"/>
      <c r="N1771" s="146"/>
      <c r="O1771" s="146"/>
      <c r="P1771" s="146"/>
      <c r="Q1771" s="149"/>
      <c r="R1771" s="81" t="s">
        <v>69</v>
      </c>
      <c r="S1771" s="147"/>
      <c r="T1771" s="146"/>
      <c r="U1771" s="146"/>
      <c r="V1771" s="148"/>
      <c r="W1771" s="28"/>
      <c r="X1771" s="28"/>
    </row>
    <row r="1772" spans="1:24" s="23" customFormat="1" ht="49.5" customHeight="1" x14ac:dyDescent="0.2">
      <c r="A1772" s="143"/>
      <c r="B1772" s="143"/>
      <c r="C1772" s="144"/>
      <c r="D1772" s="144"/>
      <c r="E1772" s="143"/>
      <c r="F1772" s="145"/>
      <c r="G1772" s="145"/>
      <c r="H1772" s="146"/>
      <c r="I1772" s="146"/>
      <c r="J1772" s="146"/>
      <c r="K1772" s="145"/>
      <c r="L1772" s="146"/>
      <c r="M1772" s="146"/>
      <c r="N1772" s="146"/>
      <c r="O1772" s="146"/>
      <c r="P1772" s="146"/>
      <c r="Q1772" s="149"/>
      <c r="R1772" s="81" t="s">
        <v>70</v>
      </c>
      <c r="S1772" s="147"/>
      <c r="T1772" s="146"/>
      <c r="U1772" s="146"/>
      <c r="V1772" s="148"/>
      <c r="W1772" s="28"/>
      <c r="X1772" s="28"/>
    </row>
    <row r="1773" spans="1:24" s="23" customFormat="1" ht="39.75" customHeight="1" x14ac:dyDescent="0.2">
      <c r="A1773" s="143"/>
      <c r="B1773" s="143"/>
      <c r="C1773" s="144"/>
      <c r="D1773" s="144"/>
      <c r="E1773" s="143"/>
      <c r="F1773" s="145"/>
      <c r="G1773" s="145"/>
      <c r="H1773" s="146"/>
      <c r="I1773" s="146"/>
      <c r="J1773" s="146"/>
      <c r="K1773" s="145"/>
      <c r="L1773" s="146"/>
      <c r="M1773" s="146"/>
      <c r="N1773" s="146"/>
      <c r="O1773" s="146"/>
      <c r="P1773" s="146"/>
      <c r="Q1773" s="149"/>
      <c r="R1773" s="81" t="s">
        <v>71</v>
      </c>
      <c r="S1773" s="147"/>
      <c r="T1773" s="146"/>
      <c r="U1773" s="146"/>
      <c r="V1773" s="148"/>
      <c r="W1773" s="28"/>
      <c r="X1773" s="28"/>
    </row>
    <row r="1774" spans="1:24" s="23" customFormat="1" ht="49.5" customHeight="1" x14ac:dyDescent="0.2">
      <c r="A1774" s="143"/>
      <c r="B1774" s="143"/>
      <c r="C1774" s="144"/>
      <c r="D1774" s="144"/>
      <c r="E1774" s="143"/>
      <c r="F1774" s="145"/>
      <c r="G1774" s="145"/>
      <c r="H1774" s="146"/>
      <c r="I1774" s="146"/>
      <c r="J1774" s="146"/>
      <c r="K1774" s="145"/>
      <c r="L1774" s="146"/>
      <c r="M1774" s="146"/>
      <c r="N1774" s="146"/>
      <c r="O1774" s="146"/>
      <c r="P1774" s="146"/>
      <c r="Q1774" s="149"/>
      <c r="R1774" s="81" t="s">
        <v>72</v>
      </c>
      <c r="S1774" s="147"/>
      <c r="T1774" s="146"/>
      <c r="U1774" s="146"/>
      <c r="V1774" s="148"/>
      <c r="W1774" s="28"/>
      <c r="X1774" s="28"/>
    </row>
    <row r="1775" spans="1:24" s="23" customFormat="1" ht="49.5" customHeight="1" x14ac:dyDescent="0.2">
      <c r="A1775" s="143"/>
      <c r="B1775" s="143"/>
      <c r="C1775" s="144"/>
      <c r="D1775" s="144"/>
      <c r="E1775" s="143"/>
      <c r="F1775" s="145"/>
      <c r="G1775" s="145"/>
      <c r="H1775" s="146"/>
      <c r="I1775" s="146"/>
      <c r="J1775" s="146"/>
      <c r="K1775" s="145"/>
      <c r="L1775" s="146"/>
      <c r="M1775" s="146"/>
      <c r="N1775" s="146"/>
      <c r="O1775" s="146"/>
      <c r="P1775" s="146"/>
      <c r="Q1775" s="149"/>
      <c r="R1775" s="81" t="s">
        <v>73</v>
      </c>
      <c r="S1775" s="147"/>
      <c r="T1775" s="146"/>
      <c r="U1775" s="146"/>
      <c r="V1775" s="148"/>
      <c r="W1775" s="28"/>
      <c r="X1775" s="28"/>
    </row>
    <row r="1776" spans="1:24" s="23" customFormat="1" ht="49.5" customHeight="1" x14ac:dyDescent="0.2">
      <c r="A1776" s="143">
        <v>13</v>
      </c>
      <c r="B1776" s="143" t="s">
        <v>353</v>
      </c>
      <c r="C1776" s="144">
        <v>1969</v>
      </c>
      <c r="D1776" s="144"/>
      <c r="E1776" s="143" t="s">
        <v>111</v>
      </c>
      <c r="F1776" s="145">
        <v>5</v>
      </c>
      <c r="G1776" s="145">
        <v>4</v>
      </c>
      <c r="H1776" s="146">
        <v>3204.4</v>
      </c>
      <c r="I1776" s="146">
        <v>2895.5</v>
      </c>
      <c r="J1776" s="146">
        <v>2863.7</v>
      </c>
      <c r="K1776" s="145">
        <v>104</v>
      </c>
      <c r="L1776" s="146">
        <f>SUM(M1776:Q1790)</f>
        <v>26303760.719999999</v>
      </c>
      <c r="M1776" s="146">
        <v>0</v>
      </c>
      <c r="N1776" s="146">
        <v>0</v>
      </c>
      <c r="O1776" s="146">
        <v>0</v>
      </c>
      <c r="P1776" s="146">
        <v>26303760.719999999</v>
      </c>
      <c r="Q1776" s="149">
        <v>0</v>
      </c>
      <c r="R1776" s="81" t="s">
        <v>62</v>
      </c>
      <c r="S1776" s="147">
        <v>15</v>
      </c>
      <c r="T1776" s="146">
        <f>L1776/I1776</f>
        <v>9084.3587359696085</v>
      </c>
      <c r="U1776" s="146">
        <f>T1776</f>
        <v>9084.3587359696085</v>
      </c>
      <c r="V1776" s="148">
        <v>46752</v>
      </c>
      <c r="W1776" s="28"/>
      <c r="X1776" s="28"/>
    </row>
    <row r="1777" spans="1:24" s="23" customFormat="1" ht="49.5" customHeight="1" x14ac:dyDescent="0.2">
      <c r="A1777" s="143"/>
      <c r="B1777" s="143"/>
      <c r="C1777" s="144"/>
      <c r="D1777" s="144"/>
      <c r="E1777" s="143"/>
      <c r="F1777" s="145"/>
      <c r="G1777" s="145"/>
      <c r="H1777" s="146"/>
      <c r="I1777" s="146"/>
      <c r="J1777" s="146"/>
      <c r="K1777" s="145"/>
      <c r="L1777" s="146"/>
      <c r="M1777" s="146"/>
      <c r="N1777" s="146"/>
      <c r="O1777" s="146"/>
      <c r="P1777" s="146"/>
      <c r="Q1777" s="149"/>
      <c r="R1777" s="81" t="s">
        <v>63</v>
      </c>
      <c r="S1777" s="147"/>
      <c r="T1777" s="146"/>
      <c r="U1777" s="146"/>
      <c r="V1777" s="148"/>
      <c r="W1777" s="28"/>
      <c r="X1777" s="28"/>
    </row>
    <row r="1778" spans="1:24" s="23" customFormat="1" ht="49.5" customHeight="1" x14ac:dyDescent="0.2">
      <c r="A1778" s="143"/>
      <c r="B1778" s="143"/>
      <c r="C1778" s="144"/>
      <c r="D1778" s="144"/>
      <c r="E1778" s="143"/>
      <c r="F1778" s="145"/>
      <c r="G1778" s="145"/>
      <c r="H1778" s="146"/>
      <c r="I1778" s="146"/>
      <c r="J1778" s="146"/>
      <c r="K1778" s="145"/>
      <c r="L1778" s="146"/>
      <c r="M1778" s="146"/>
      <c r="N1778" s="146"/>
      <c r="O1778" s="146"/>
      <c r="P1778" s="146"/>
      <c r="Q1778" s="149"/>
      <c r="R1778" s="81" t="s">
        <v>64</v>
      </c>
      <c r="S1778" s="147"/>
      <c r="T1778" s="146"/>
      <c r="U1778" s="146"/>
      <c r="V1778" s="148"/>
      <c r="W1778" s="28"/>
      <c r="X1778" s="28"/>
    </row>
    <row r="1779" spans="1:24" s="23" customFormat="1" ht="34.5" customHeight="1" x14ac:dyDescent="0.2">
      <c r="A1779" s="143"/>
      <c r="B1779" s="143"/>
      <c r="C1779" s="144"/>
      <c r="D1779" s="144"/>
      <c r="E1779" s="143"/>
      <c r="F1779" s="145"/>
      <c r="G1779" s="145"/>
      <c r="H1779" s="146"/>
      <c r="I1779" s="146"/>
      <c r="J1779" s="146"/>
      <c r="K1779" s="145"/>
      <c r="L1779" s="146"/>
      <c r="M1779" s="146"/>
      <c r="N1779" s="146"/>
      <c r="O1779" s="146"/>
      <c r="P1779" s="146"/>
      <c r="Q1779" s="149"/>
      <c r="R1779" s="81" t="s">
        <v>99</v>
      </c>
      <c r="S1779" s="147"/>
      <c r="T1779" s="146"/>
      <c r="U1779" s="146"/>
      <c r="V1779" s="148"/>
      <c r="W1779" s="28"/>
      <c r="X1779" s="28"/>
    </row>
    <row r="1780" spans="1:24" s="23" customFormat="1" ht="49.5" customHeight="1" x14ac:dyDescent="0.2">
      <c r="A1780" s="143"/>
      <c r="B1780" s="143"/>
      <c r="C1780" s="144"/>
      <c r="D1780" s="144"/>
      <c r="E1780" s="143"/>
      <c r="F1780" s="145"/>
      <c r="G1780" s="145"/>
      <c r="H1780" s="146"/>
      <c r="I1780" s="146"/>
      <c r="J1780" s="146"/>
      <c r="K1780" s="145"/>
      <c r="L1780" s="146"/>
      <c r="M1780" s="146"/>
      <c r="N1780" s="146"/>
      <c r="O1780" s="146"/>
      <c r="P1780" s="146"/>
      <c r="Q1780" s="149"/>
      <c r="R1780" s="81" t="s">
        <v>100</v>
      </c>
      <c r="S1780" s="147"/>
      <c r="T1780" s="146"/>
      <c r="U1780" s="146"/>
      <c r="V1780" s="148"/>
      <c r="W1780" s="28"/>
      <c r="X1780" s="28"/>
    </row>
    <row r="1781" spans="1:24" s="23" customFormat="1" ht="49.5" customHeight="1" x14ac:dyDescent="0.2">
      <c r="A1781" s="143"/>
      <c r="B1781" s="143"/>
      <c r="C1781" s="144"/>
      <c r="D1781" s="144"/>
      <c r="E1781" s="143"/>
      <c r="F1781" s="145"/>
      <c r="G1781" s="145"/>
      <c r="H1781" s="146"/>
      <c r="I1781" s="146"/>
      <c r="J1781" s="146"/>
      <c r="K1781" s="145"/>
      <c r="L1781" s="146"/>
      <c r="M1781" s="146"/>
      <c r="N1781" s="146"/>
      <c r="O1781" s="146"/>
      <c r="P1781" s="146"/>
      <c r="Q1781" s="149"/>
      <c r="R1781" s="81" t="s">
        <v>101</v>
      </c>
      <c r="S1781" s="147"/>
      <c r="T1781" s="146"/>
      <c r="U1781" s="146"/>
      <c r="V1781" s="148"/>
      <c r="W1781" s="28"/>
      <c r="X1781" s="28"/>
    </row>
    <row r="1782" spans="1:24" s="23" customFormat="1" ht="42" customHeight="1" x14ac:dyDescent="0.2">
      <c r="A1782" s="143"/>
      <c r="B1782" s="143"/>
      <c r="C1782" s="144"/>
      <c r="D1782" s="144"/>
      <c r="E1782" s="143"/>
      <c r="F1782" s="145"/>
      <c r="G1782" s="145"/>
      <c r="H1782" s="146"/>
      <c r="I1782" s="146"/>
      <c r="J1782" s="146"/>
      <c r="K1782" s="145"/>
      <c r="L1782" s="146"/>
      <c r="M1782" s="146"/>
      <c r="N1782" s="146"/>
      <c r="O1782" s="146"/>
      <c r="P1782" s="146"/>
      <c r="Q1782" s="149"/>
      <c r="R1782" s="81" t="s">
        <v>65</v>
      </c>
      <c r="S1782" s="147"/>
      <c r="T1782" s="146"/>
      <c r="U1782" s="146"/>
      <c r="V1782" s="148"/>
      <c r="W1782" s="28"/>
      <c r="X1782" s="28"/>
    </row>
    <row r="1783" spans="1:24" s="23" customFormat="1" ht="45" customHeight="1" x14ac:dyDescent="0.2">
      <c r="A1783" s="143"/>
      <c r="B1783" s="143"/>
      <c r="C1783" s="144"/>
      <c r="D1783" s="144"/>
      <c r="E1783" s="143"/>
      <c r="F1783" s="145"/>
      <c r="G1783" s="145"/>
      <c r="H1783" s="146"/>
      <c r="I1783" s="146"/>
      <c r="J1783" s="146"/>
      <c r="K1783" s="145"/>
      <c r="L1783" s="146"/>
      <c r="M1783" s="146"/>
      <c r="N1783" s="146"/>
      <c r="O1783" s="146"/>
      <c r="P1783" s="146"/>
      <c r="Q1783" s="149"/>
      <c r="R1783" s="81" t="s">
        <v>66</v>
      </c>
      <c r="S1783" s="147"/>
      <c r="T1783" s="146"/>
      <c r="U1783" s="146"/>
      <c r="V1783" s="148"/>
      <c r="W1783" s="28"/>
      <c r="X1783" s="28"/>
    </row>
    <row r="1784" spans="1:24" s="23" customFormat="1" ht="57.75" customHeight="1" x14ac:dyDescent="0.2">
      <c r="A1784" s="143"/>
      <c r="B1784" s="143"/>
      <c r="C1784" s="144"/>
      <c r="D1784" s="144"/>
      <c r="E1784" s="143"/>
      <c r="F1784" s="145"/>
      <c r="G1784" s="145"/>
      <c r="H1784" s="146"/>
      <c r="I1784" s="146"/>
      <c r="J1784" s="146"/>
      <c r="K1784" s="145"/>
      <c r="L1784" s="146"/>
      <c r="M1784" s="146"/>
      <c r="N1784" s="146"/>
      <c r="O1784" s="146"/>
      <c r="P1784" s="146"/>
      <c r="Q1784" s="149"/>
      <c r="R1784" s="81" t="s">
        <v>67</v>
      </c>
      <c r="S1784" s="147"/>
      <c r="T1784" s="146"/>
      <c r="U1784" s="146"/>
      <c r="V1784" s="148"/>
      <c r="W1784" s="28"/>
      <c r="X1784" s="28"/>
    </row>
    <row r="1785" spans="1:24" s="23" customFormat="1" ht="39.75" customHeight="1" x14ac:dyDescent="0.2">
      <c r="A1785" s="143"/>
      <c r="B1785" s="143"/>
      <c r="C1785" s="144"/>
      <c r="D1785" s="144"/>
      <c r="E1785" s="143"/>
      <c r="F1785" s="145"/>
      <c r="G1785" s="145"/>
      <c r="H1785" s="146"/>
      <c r="I1785" s="146"/>
      <c r="J1785" s="146"/>
      <c r="K1785" s="145"/>
      <c r="L1785" s="146"/>
      <c r="M1785" s="146"/>
      <c r="N1785" s="146"/>
      <c r="O1785" s="146"/>
      <c r="P1785" s="146"/>
      <c r="Q1785" s="149"/>
      <c r="R1785" s="81" t="s">
        <v>68</v>
      </c>
      <c r="S1785" s="147"/>
      <c r="T1785" s="146"/>
      <c r="U1785" s="146"/>
      <c r="V1785" s="148"/>
      <c r="W1785" s="28"/>
      <c r="X1785" s="28"/>
    </row>
    <row r="1786" spans="1:24" s="23" customFormat="1" ht="51.75" customHeight="1" x14ac:dyDescent="0.2">
      <c r="A1786" s="143"/>
      <c r="B1786" s="143"/>
      <c r="C1786" s="144"/>
      <c r="D1786" s="144"/>
      <c r="E1786" s="143"/>
      <c r="F1786" s="145"/>
      <c r="G1786" s="145"/>
      <c r="H1786" s="146"/>
      <c r="I1786" s="146"/>
      <c r="J1786" s="146"/>
      <c r="K1786" s="145"/>
      <c r="L1786" s="146"/>
      <c r="M1786" s="146"/>
      <c r="N1786" s="146"/>
      <c r="O1786" s="146"/>
      <c r="P1786" s="146"/>
      <c r="Q1786" s="149"/>
      <c r="R1786" s="81" t="s">
        <v>69</v>
      </c>
      <c r="S1786" s="147"/>
      <c r="T1786" s="146"/>
      <c r="U1786" s="146"/>
      <c r="V1786" s="148"/>
      <c r="W1786" s="28"/>
      <c r="X1786" s="28"/>
    </row>
    <row r="1787" spans="1:24" s="23" customFormat="1" ht="63" customHeight="1" x14ac:dyDescent="0.2">
      <c r="A1787" s="143"/>
      <c r="B1787" s="143"/>
      <c r="C1787" s="144"/>
      <c r="D1787" s="144"/>
      <c r="E1787" s="143"/>
      <c r="F1787" s="145"/>
      <c r="G1787" s="145"/>
      <c r="H1787" s="146"/>
      <c r="I1787" s="146"/>
      <c r="J1787" s="146"/>
      <c r="K1787" s="145"/>
      <c r="L1787" s="146"/>
      <c r="M1787" s="146"/>
      <c r="N1787" s="146"/>
      <c r="O1787" s="146"/>
      <c r="P1787" s="146"/>
      <c r="Q1787" s="149"/>
      <c r="R1787" s="81" t="s">
        <v>70</v>
      </c>
      <c r="S1787" s="147"/>
      <c r="T1787" s="146"/>
      <c r="U1787" s="146"/>
      <c r="V1787" s="148"/>
      <c r="W1787" s="28"/>
      <c r="X1787" s="28"/>
    </row>
    <row r="1788" spans="1:24" s="23" customFormat="1" ht="49.5" customHeight="1" x14ac:dyDescent="0.2">
      <c r="A1788" s="143"/>
      <c r="B1788" s="143"/>
      <c r="C1788" s="144"/>
      <c r="D1788" s="144"/>
      <c r="E1788" s="143"/>
      <c r="F1788" s="145"/>
      <c r="G1788" s="145"/>
      <c r="H1788" s="146"/>
      <c r="I1788" s="146"/>
      <c r="J1788" s="146"/>
      <c r="K1788" s="145"/>
      <c r="L1788" s="146"/>
      <c r="M1788" s="146"/>
      <c r="N1788" s="146"/>
      <c r="O1788" s="146"/>
      <c r="P1788" s="146"/>
      <c r="Q1788" s="149"/>
      <c r="R1788" s="81" t="s">
        <v>71</v>
      </c>
      <c r="S1788" s="147"/>
      <c r="T1788" s="146"/>
      <c r="U1788" s="146"/>
      <c r="V1788" s="148"/>
      <c r="W1788" s="28"/>
      <c r="X1788" s="28"/>
    </row>
    <row r="1789" spans="1:24" s="23" customFormat="1" ht="59.25" customHeight="1" x14ac:dyDescent="0.2">
      <c r="A1789" s="143"/>
      <c r="B1789" s="143"/>
      <c r="C1789" s="144"/>
      <c r="D1789" s="144"/>
      <c r="E1789" s="143"/>
      <c r="F1789" s="145"/>
      <c r="G1789" s="145"/>
      <c r="H1789" s="146"/>
      <c r="I1789" s="146"/>
      <c r="J1789" s="146"/>
      <c r="K1789" s="145"/>
      <c r="L1789" s="146"/>
      <c r="M1789" s="146"/>
      <c r="N1789" s="146"/>
      <c r="O1789" s="146"/>
      <c r="P1789" s="146"/>
      <c r="Q1789" s="149"/>
      <c r="R1789" s="81" t="s">
        <v>72</v>
      </c>
      <c r="S1789" s="147"/>
      <c r="T1789" s="146"/>
      <c r="U1789" s="146"/>
      <c r="V1789" s="148"/>
      <c r="W1789" s="28"/>
      <c r="X1789" s="28"/>
    </row>
    <row r="1790" spans="1:24" s="23" customFormat="1" ht="59.25" customHeight="1" x14ac:dyDescent="0.2">
      <c r="A1790" s="143"/>
      <c r="B1790" s="143"/>
      <c r="C1790" s="144"/>
      <c r="D1790" s="144"/>
      <c r="E1790" s="143"/>
      <c r="F1790" s="145"/>
      <c r="G1790" s="145"/>
      <c r="H1790" s="146"/>
      <c r="I1790" s="146"/>
      <c r="J1790" s="146"/>
      <c r="K1790" s="145"/>
      <c r="L1790" s="146"/>
      <c r="M1790" s="146"/>
      <c r="N1790" s="146"/>
      <c r="O1790" s="146"/>
      <c r="P1790" s="146"/>
      <c r="Q1790" s="149"/>
      <c r="R1790" s="81" t="s">
        <v>73</v>
      </c>
      <c r="S1790" s="147"/>
      <c r="T1790" s="146"/>
      <c r="U1790" s="146"/>
      <c r="V1790" s="148"/>
      <c r="W1790" s="28"/>
      <c r="X1790" s="28"/>
    </row>
    <row r="1791" spans="1:24" s="23" customFormat="1" ht="30.75" customHeight="1" x14ac:dyDescent="0.2">
      <c r="A1791" s="143">
        <v>14</v>
      </c>
      <c r="B1791" s="143" t="s">
        <v>354</v>
      </c>
      <c r="C1791" s="144">
        <v>1947</v>
      </c>
      <c r="D1791" s="144"/>
      <c r="E1791" s="143" t="s">
        <v>111</v>
      </c>
      <c r="F1791" s="145">
        <v>3</v>
      </c>
      <c r="G1791" s="145">
        <v>2</v>
      </c>
      <c r="H1791" s="146">
        <v>1603.33</v>
      </c>
      <c r="I1791" s="146">
        <v>1403.53</v>
      </c>
      <c r="J1791" s="146">
        <v>1350.71</v>
      </c>
      <c r="K1791" s="145">
        <v>56</v>
      </c>
      <c r="L1791" s="146">
        <f>SUM(M1791:Q1808)</f>
        <v>25512684.690000001</v>
      </c>
      <c r="M1791" s="146">
        <v>0</v>
      </c>
      <c r="N1791" s="146">
        <v>0</v>
      </c>
      <c r="O1791" s="146">
        <v>0</v>
      </c>
      <c r="P1791" s="146">
        <v>25512684.690000001</v>
      </c>
      <c r="Q1791" s="149">
        <v>0</v>
      </c>
      <c r="R1791" s="81" t="s">
        <v>62</v>
      </c>
      <c r="S1791" s="147">
        <v>18</v>
      </c>
      <c r="T1791" s="146">
        <f>L1791/I1791</f>
        <v>18177.512906742286</v>
      </c>
      <c r="U1791" s="146">
        <f>T1791</f>
        <v>18177.512906742286</v>
      </c>
      <c r="V1791" s="148">
        <v>46752</v>
      </c>
      <c r="W1791" s="28"/>
      <c r="X1791" s="28"/>
    </row>
    <row r="1792" spans="1:24" s="23" customFormat="1" ht="42" customHeight="1" x14ac:dyDescent="0.2">
      <c r="A1792" s="143"/>
      <c r="B1792" s="143"/>
      <c r="C1792" s="144"/>
      <c r="D1792" s="144"/>
      <c r="E1792" s="143"/>
      <c r="F1792" s="145"/>
      <c r="G1792" s="145"/>
      <c r="H1792" s="146"/>
      <c r="I1792" s="146"/>
      <c r="J1792" s="146"/>
      <c r="K1792" s="145"/>
      <c r="L1792" s="146"/>
      <c r="M1792" s="146"/>
      <c r="N1792" s="146"/>
      <c r="O1792" s="146"/>
      <c r="P1792" s="146"/>
      <c r="Q1792" s="149"/>
      <c r="R1792" s="81" t="s">
        <v>63</v>
      </c>
      <c r="S1792" s="147"/>
      <c r="T1792" s="146"/>
      <c r="U1792" s="146"/>
      <c r="V1792" s="148"/>
      <c r="W1792" s="28"/>
      <c r="X1792" s="28"/>
    </row>
    <row r="1793" spans="1:24" s="23" customFormat="1" ht="45" customHeight="1" x14ac:dyDescent="0.2">
      <c r="A1793" s="143"/>
      <c r="B1793" s="143"/>
      <c r="C1793" s="144"/>
      <c r="D1793" s="144"/>
      <c r="E1793" s="143"/>
      <c r="F1793" s="145"/>
      <c r="G1793" s="145"/>
      <c r="H1793" s="146"/>
      <c r="I1793" s="146"/>
      <c r="J1793" s="146"/>
      <c r="K1793" s="145"/>
      <c r="L1793" s="146"/>
      <c r="M1793" s="146"/>
      <c r="N1793" s="146"/>
      <c r="O1793" s="146"/>
      <c r="P1793" s="146"/>
      <c r="Q1793" s="149"/>
      <c r="R1793" s="81" t="s">
        <v>64</v>
      </c>
      <c r="S1793" s="147"/>
      <c r="T1793" s="146"/>
      <c r="U1793" s="146"/>
      <c r="V1793" s="148"/>
      <c r="W1793" s="28"/>
      <c r="X1793" s="28"/>
    </row>
    <row r="1794" spans="1:24" s="23" customFormat="1" ht="30.75" customHeight="1" x14ac:dyDescent="0.2">
      <c r="A1794" s="143"/>
      <c r="B1794" s="143"/>
      <c r="C1794" s="144"/>
      <c r="D1794" s="144"/>
      <c r="E1794" s="143"/>
      <c r="F1794" s="145"/>
      <c r="G1794" s="145"/>
      <c r="H1794" s="146"/>
      <c r="I1794" s="146"/>
      <c r="J1794" s="146"/>
      <c r="K1794" s="145"/>
      <c r="L1794" s="146"/>
      <c r="M1794" s="146"/>
      <c r="N1794" s="146"/>
      <c r="O1794" s="146"/>
      <c r="P1794" s="146"/>
      <c r="Q1794" s="149"/>
      <c r="R1794" s="81" t="s">
        <v>99</v>
      </c>
      <c r="S1794" s="147"/>
      <c r="T1794" s="146"/>
      <c r="U1794" s="146"/>
      <c r="V1794" s="148"/>
      <c r="W1794" s="28"/>
      <c r="X1794" s="28"/>
    </row>
    <row r="1795" spans="1:24" s="23" customFormat="1" ht="42" customHeight="1" x14ac:dyDescent="0.2">
      <c r="A1795" s="143"/>
      <c r="B1795" s="143"/>
      <c r="C1795" s="144"/>
      <c r="D1795" s="144"/>
      <c r="E1795" s="143"/>
      <c r="F1795" s="145"/>
      <c r="G1795" s="145"/>
      <c r="H1795" s="146"/>
      <c r="I1795" s="146"/>
      <c r="J1795" s="146"/>
      <c r="K1795" s="145"/>
      <c r="L1795" s="146"/>
      <c r="M1795" s="146"/>
      <c r="N1795" s="146"/>
      <c r="O1795" s="146"/>
      <c r="P1795" s="146"/>
      <c r="Q1795" s="149"/>
      <c r="R1795" s="81" t="s">
        <v>100</v>
      </c>
      <c r="S1795" s="147"/>
      <c r="T1795" s="146"/>
      <c r="U1795" s="146"/>
      <c r="V1795" s="148"/>
      <c r="W1795" s="28"/>
      <c r="X1795" s="28"/>
    </row>
    <row r="1796" spans="1:24" s="23" customFormat="1" ht="43.5" customHeight="1" x14ac:dyDescent="0.2">
      <c r="A1796" s="143"/>
      <c r="B1796" s="143"/>
      <c r="C1796" s="144"/>
      <c r="D1796" s="144"/>
      <c r="E1796" s="143"/>
      <c r="F1796" s="145"/>
      <c r="G1796" s="145"/>
      <c r="H1796" s="146"/>
      <c r="I1796" s="146"/>
      <c r="J1796" s="146"/>
      <c r="K1796" s="145"/>
      <c r="L1796" s="146"/>
      <c r="M1796" s="146"/>
      <c r="N1796" s="146"/>
      <c r="O1796" s="146"/>
      <c r="P1796" s="146"/>
      <c r="Q1796" s="149"/>
      <c r="R1796" s="81" t="s">
        <v>101</v>
      </c>
      <c r="S1796" s="147"/>
      <c r="T1796" s="146"/>
      <c r="U1796" s="146"/>
      <c r="V1796" s="148"/>
      <c r="W1796" s="28"/>
      <c r="X1796" s="28"/>
    </row>
    <row r="1797" spans="1:24" s="23" customFormat="1" ht="30.75" customHeight="1" x14ac:dyDescent="0.2">
      <c r="A1797" s="143"/>
      <c r="B1797" s="143"/>
      <c r="C1797" s="144"/>
      <c r="D1797" s="144"/>
      <c r="E1797" s="143"/>
      <c r="F1797" s="145"/>
      <c r="G1797" s="145"/>
      <c r="H1797" s="146"/>
      <c r="I1797" s="146"/>
      <c r="J1797" s="146"/>
      <c r="K1797" s="145"/>
      <c r="L1797" s="146"/>
      <c r="M1797" s="146"/>
      <c r="N1797" s="146"/>
      <c r="O1797" s="146"/>
      <c r="P1797" s="146"/>
      <c r="Q1797" s="149"/>
      <c r="R1797" s="81" t="s">
        <v>65</v>
      </c>
      <c r="S1797" s="147"/>
      <c r="T1797" s="146"/>
      <c r="U1797" s="146"/>
      <c r="V1797" s="148"/>
      <c r="W1797" s="28"/>
      <c r="X1797" s="28"/>
    </row>
    <row r="1798" spans="1:24" s="23" customFormat="1" ht="43.5" customHeight="1" x14ac:dyDescent="0.2">
      <c r="A1798" s="143"/>
      <c r="B1798" s="143"/>
      <c r="C1798" s="144"/>
      <c r="D1798" s="144"/>
      <c r="E1798" s="143"/>
      <c r="F1798" s="145"/>
      <c r="G1798" s="145"/>
      <c r="H1798" s="146"/>
      <c r="I1798" s="146"/>
      <c r="J1798" s="146"/>
      <c r="K1798" s="145"/>
      <c r="L1798" s="146"/>
      <c r="M1798" s="146"/>
      <c r="N1798" s="146"/>
      <c r="O1798" s="146"/>
      <c r="P1798" s="146"/>
      <c r="Q1798" s="149"/>
      <c r="R1798" s="81" t="s">
        <v>66</v>
      </c>
      <c r="S1798" s="147"/>
      <c r="T1798" s="146"/>
      <c r="U1798" s="146"/>
      <c r="V1798" s="148"/>
      <c r="W1798" s="28"/>
      <c r="X1798" s="28"/>
    </row>
    <row r="1799" spans="1:24" s="23" customFormat="1" ht="45" customHeight="1" x14ac:dyDescent="0.2">
      <c r="A1799" s="143"/>
      <c r="B1799" s="143"/>
      <c r="C1799" s="144"/>
      <c r="D1799" s="144"/>
      <c r="E1799" s="143"/>
      <c r="F1799" s="145"/>
      <c r="G1799" s="145"/>
      <c r="H1799" s="146"/>
      <c r="I1799" s="146"/>
      <c r="J1799" s="146"/>
      <c r="K1799" s="145"/>
      <c r="L1799" s="146"/>
      <c r="M1799" s="146"/>
      <c r="N1799" s="146"/>
      <c r="O1799" s="146"/>
      <c r="P1799" s="146"/>
      <c r="Q1799" s="149"/>
      <c r="R1799" s="81" t="s">
        <v>67</v>
      </c>
      <c r="S1799" s="147"/>
      <c r="T1799" s="146"/>
      <c r="U1799" s="146"/>
      <c r="V1799" s="148"/>
      <c r="W1799" s="28"/>
      <c r="X1799" s="28"/>
    </row>
    <row r="1800" spans="1:24" s="23" customFormat="1" ht="30" customHeight="1" x14ac:dyDescent="0.2">
      <c r="A1800" s="143"/>
      <c r="B1800" s="143"/>
      <c r="C1800" s="144"/>
      <c r="D1800" s="144"/>
      <c r="E1800" s="143"/>
      <c r="F1800" s="145"/>
      <c r="G1800" s="145"/>
      <c r="H1800" s="146"/>
      <c r="I1800" s="146"/>
      <c r="J1800" s="146"/>
      <c r="K1800" s="145"/>
      <c r="L1800" s="146"/>
      <c r="M1800" s="146"/>
      <c r="N1800" s="146"/>
      <c r="O1800" s="146"/>
      <c r="P1800" s="146"/>
      <c r="Q1800" s="149"/>
      <c r="R1800" s="81" t="s">
        <v>68</v>
      </c>
      <c r="S1800" s="147"/>
      <c r="T1800" s="146"/>
      <c r="U1800" s="146"/>
      <c r="V1800" s="148"/>
      <c r="W1800" s="28"/>
      <c r="X1800" s="28"/>
    </row>
    <row r="1801" spans="1:24" s="23" customFormat="1" ht="43.5" customHeight="1" x14ac:dyDescent="0.2">
      <c r="A1801" s="143"/>
      <c r="B1801" s="143"/>
      <c r="C1801" s="144"/>
      <c r="D1801" s="144"/>
      <c r="E1801" s="143"/>
      <c r="F1801" s="145"/>
      <c r="G1801" s="145"/>
      <c r="H1801" s="146"/>
      <c r="I1801" s="146"/>
      <c r="J1801" s="146"/>
      <c r="K1801" s="145"/>
      <c r="L1801" s="146"/>
      <c r="M1801" s="146"/>
      <c r="N1801" s="146"/>
      <c r="O1801" s="146"/>
      <c r="P1801" s="146"/>
      <c r="Q1801" s="149"/>
      <c r="R1801" s="81" t="s">
        <v>69</v>
      </c>
      <c r="S1801" s="147"/>
      <c r="T1801" s="146"/>
      <c r="U1801" s="146"/>
      <c r="V1801" s="148"/>
      <c r="W1801" s="28"/>
      <c r="X1801" s="28"/>
    </row>
    <row r="1802" spans="1:24" s="23" customFormat="1" ht="45.75" customHeight="1" x14ac:dyDescent="0.2">
      <c r="A1802" s="143"/>
      <c r="B1802" s="143"/>
      <c r="C1802" s="144"/>
      <c r="D1802" s="144"/>
      <c r="E1802" s="143"/>
      <c r="F1802" s="145"/>
      <c r="G1802" s="145"/>
      <c r="H1802" s="146"/>
      <c r="I1802" s="146"/>
      <c r="J1802" s="146"/>
      <c r="K1802" s="145"/>
      <c r="L1802" s="146"/>
      <c r="M1802" s="146"/>
      <c r="N1802" s="146"/>
      <c r="O1802" s="146"/>
      <c r="P1802" s="146"/>
      <c r="Q1802" s="149"/>
      <c r="R1802" s="81" t="s">
        <v>70</v>
      </c>
      <c r="S1802" s="147"/>
      <c r="T1802" s="146"/>
      <c r="U1802" s="146"/>
      <c r="V1802" s="148"/>
      <c r="W1802" s="28"/>
      <c r="X1802" s="28"/>
    </row>
    <row r="1803" spans="1:24" s="23" customFormat="1" ht="27.75" customHeight="1" x14ac:dyDescent="0.2">
      <c r="A1803" s="143"/>
      <c r="B1803" s="143"/>
      <c r="C1803" s="144"/>
      <c r="D1803" s="144"/>
      <c r="E1803" s="143"/>
      <c r="F1803" s="145"/>
      <c r="G1803" s="145"/>
      <c r="H1803" s="146"/>
      <c r="I1803" s="146"/>
      <c r="J1803" s="146"/>
      <c r="K1803" s="145"/>
      <c r="L1803" s="146"/>
      <c r="M1803" s="146"/>
      <c r="N1803" s="146"/>
      <c r="O1803" s="146"/>
      <c r="P1803" s="146"/>
      <c r="Q1803" s="149"/>
      <c r="R1803" s="81" t="s">
        <v>71</v>
      </c>
      <c r="S1803" s="147"/>
      <c r="T1803" s="146"/>
      <c r="U1803" s="146"/>
      <c r="V1803" s="148"/>
      <c r="W1803" s="28"/>
      <c r="X1803" s="28"/>
    </row>
    <row r="1804" spans="1:24" s="23" customFormat="1" ht="42" customHeight="1" x14ac:dyDescent="0.2">
      <c r="A1804" s="143"/>
      <c r="B1804" s="143"/>
      <c r="C1804" s="144"/>
      <c r="D1804" s="144"/>
      <c r="E1804" s="143"/>
      <c r="F1804" s="145"/>
      <c r="G1804" s="145"/>
      <c r="H1804" s="146"/>
      <c r="I1804" s="146"/>
      <c r="J1804" s="146"/>
      <c r="K1804" s="145"/>
      <c r="L1804" s="146"/>
      <c r="M1804" s="146"/>
      <c r="N1804" s="146"/>
      <c r="O1804" s="146"/>
      <c r="P1804" s="146"/>
      <c r="Q1804" s="149"/>
      <c r="R1804" s="81" t="s">
        <v>72</v>
      </c>
      <c r="S1804" s="147"/>
      <c r="T1804" s="146"/>
      <c r="U1804" s="146"/>
      <c r="V1804" s="148"/>
      <c r="W1804" s="28"/>
      <c r="X1804" s="28"/>
    </row>
    <row r="1805" spans="1:24" s="23" customFormat="1" ht="45" customHeight="1" x14ac:dyDescent="0.2">
      <c r="A1805" s="143"/>
      <c r="B1805" s="143"/>
      <c r="C1805" s="144"/>
      <c r="D1805" s="144"/>
      <c r="E1805" s="143"/>
      <c r="F1805" s="145"/>
      <c r="G1805" s="145"/>
      <c r="H1805" s="146"/>
      <c r="I1805" s="146"/>
      <c r="J1805" s="146"/>
      <c r="K1805" s="145"/>
      <c r="L1805" s="146"/>
      <c r="M1805" s="146"/>
      <c r="N1805" s="146"/>
      <c r="O1805" s="146"/>
      <c r="P1805" s="146"/>
      <c r="Q1805" s="149"/>
      <c r="R1805" s="81" t="s">
        <v>73</v>
      </c>
      <c r="S1805" s="147"/>
      <c r="T1805" s="146"/>
      <c r="U1805" s="146"/>
      <c r="V1805" s="148"/>
      <c r="W1805" s="28"/>
      <c r="X1805" s="28"/>
    </row>
    <row r="1806" spans="1:24" s="23" customFormat="1" ht="27.75" customHeight="1" x14ac:dyDescent="0.2">
      <c r="A1806" s="143"/>
      <c r="B1806" s="143"/>
      <c r="C1806" s="144"/>
      <c r="D1806" s="144"/>
      <c r="E1806" s="143"/>
      <c r="F1806" s="145"/>
      <c r="G1806" s="145"/>
      <c r="H1806" s="146"/>
      <c r="I1806" s="146"/>
      <c r="J1806" s="146"/>
      <c r="K1806" s="145"/>
      <c r="L1806" s="146"/>
      <c r="M1806" s="146"/>
      <c r="N1806" s="146"/>
      <c r="O1806" s="146"/>
      <c r="P1806" s="146"/>
      <c r="Q1806" s="149"/>
      <c r="R1806" s="81" t="s">
        <v>74</v>
      </c>
      <c r="S1806" s="147"/>
      <c r="T1806" s="146"/>
      <c r="U1806" s="146"/>
      <c r="V1806" s="148"/>
      <c r="W1806" s="28"/>
      <c r="X1806" s="28"/>
    </row>
    <row r="1807" spans="1:24" s="23" customFormat="1" ht="39" customHeight="1" x14ac:dyDescent="0.2">
      <c r="A1807" s="143"/>
      <c r="B1807" s="143"/>
      <c r="C1807" s="144"/>
      <c r="D1807" s="144"/>
      <c r="E1807" s="143"/>
      <c r="F1807" s="145"/>
      <c r="G1807" s="145"/>
      <c r="H1807" s="146"/>
      <c r="I1807" s="146"/>
      <c r="J1807" s="146"/>
      <c r="K1807" s="145"/>
      <c r="L1807" s="146"/>
      <c r="M1807" s="146"/>
      <c r="N1807" s="146"/>
      <c r="O1807" s="146"/>
      <c r="P1807" s="146"/>
      <c r="Q1807" s="149"/>
      <c r="R1807" s="81" t="s">
        <v>75</v>
      </c>
      <c r="S1807" s="147"/>
      <c r="T1807" s="146"/>
      <c r="U1807" s="146"/>
      <c r="V1807" s="148"/>
      <c r="W1807" s="28"/>
      <c r="X1807" s="28"/>
    </row>
    <row r="1808" spans="1:24" s="23" customFormat="1" ht="47.25" customHeight="1" x14ac:dyDescent="0.2">
      <c r="A1808" s="143"/>
      <c r="B1808" s="143"/>
      <c r="C1808" s="144"/>
      <c r="D1808" s="144"/>
      <c r="E1808" s="143"/>
      <c r="F1808" s="145"/>
      <c r="G1808" s="145"/>
      <c r="H1808" s="146"/>
      <c r="I1808" s="146"/>
      <c r="J1808" s="146"/>
      <c r="K1808" s="145"/>
      <c r="L1808" s="146"/>
      <c r="M1808" s="146"/>
      <c r="N1808" s="146"/>
      <c r="O1808" s="146"/>
      <c r="P1808" s="146"/>
      <c r="Q1808" s="149"/>
      <c r="R1808" s="81" t="s">
        <v>76</v>
      </c>
      <c r="S1808" s="147"/>
      <c r="T1808" s="146"/>
      <c r="U1808" s="146"/>
      <c r="V1808" s="148"/>
      <c r="W1808" s="28"/>
      <c r="X1808" s="28"/>
    </row>
    <row r="1809" spans="1:24" s="23" customFormat="1" ht="27.75" customHeight="1" x14ac:dyDescent="0.2">
      <c r="A1809" s="143">
        <v>15</v>
      </c>
      <c r="B1809" s="143" t="s">
        <v>355</v>
      </c>
      <c r="C1809" s="144">
        <v>1948</v>
      </c>
      <c r="D1809" s="144"/>
      <c r="E1809" s="143" t="s">
        <v>111</v>
      </c>
      <c r="F1809" s="145">
        <v>3</v>
      </c>
      <c r="G1809" s="145">
        <v>3</v>
      </c>
      <c r="H1809" s="146">
        <v>1944</v>
      </c>
      <c r="I1809" s="146">
        <v>1765.2</v>
      </c>
      <c r="J1809" s="146">
        <v>1528.5</v>
      </c>
      <c r="K1809" s="145">
        <v>80</v>
      </c>
      <c r="L1809" s="146">
        <f>SUM(M1809:Q1826)</f>
        <v>32089105.960000001</v>
      </c>
      <c r="M1809" s="146">
        <v>0</v>
      </c>
      <c r="N1809" s="146">
        <v>0</v>
      </c>
      <c r="O1809" s="146">
        <v>0</v>
      </c>
      <c r="P1809" s="146">
        <v>32089105.960000001</v>
      </c>
      <c r="Q1809" s="149">
        <v>0</v>
      </c>
      <c r="R1809" s="81" t="s">
        <v>62</v>
      </c>
      <c r="S1809" s="147">
        <v>18</v>
      </c>
      <c r="T1809" s="146">
        <f>L1809/I1809</f>
        <v>18178.736664400636</v>
      </c>
      <c r="U1809" s="146">
        <f>T1809</f>
        <v>18178.736664400636</v>
      </c>
      <c r="V1809" s="148">
        <v>46752</v>
      </c>
      <c r="W1809" s="28"/>
      <c r="X1809" s="28"/>
    </row>
    <row r="1810" spans="1:24" s="23" customFormat="1" ht="43.5" customHeight="1" x14ac:dyDescent="0.2">
      <c r="A1810" s="143"/>
      <c r="B1810" s="143"/>
      <c r="C1810" s="144"/>
      <c r="D1810" s="144"/>
      <c r="E1810" s="143"/>
      <c r="F1810" s="145"/>
      <c r="G1810" s="145"/>
      <c r="H1810" s="146"/>
      <c r="I1810" s="146"/>
      <c r="J1810" s="146"/>
      <c r="K1810" s="145"/>
      <c r="L1810" s="146"/>
      <c r="M1810" s="146"/>
      <c r="N1810" s="146"/>
      <c r="O1810" s="146"/>
      <c r="P1810" s="146"/>
      <c r="Q1810" s="149"/>
      <c r="R1810" s="81" t="s">
        <v>63</v>
      </c>
      <c r="S1810" s="147"/>
      <c r="T1810" s="146"/>
      <c r="U1810" s="146"/>
      <c r="V1810" s="148"/>
      <c r="W1810" s="28"/>
      <c r="X1810" s="28"/>
    </row>
    <row r="1811" spans="1:24" s="23" customFormat="1" ht="45" customHeight="1" x14ac:dyDescent="0.2">
      <c r="A1811" s="143"/>
      <c r="B1811" s="143"/>
      <c r="C1811" s="144"/>
      <c r="D1811" s="144"/>
      <c r="E1811" s="143"/>
      <c r="F1811" s="145"/>
      <c r="G1811" s="145"/>
      <c r="H1811" s="146"/>
      <c r="I1811" s="146"/>
      <c r="J1811" s="146"/>
      <c r="K1811" s="145"/>
      <c r="L1811" s="146"/>
      <c r="M1811" s="146"/>
      <c r="N1811" s="146"/>
      <c r="O1811" s="146"/>
      <c r="P1811" s="146"/>
      <c r="Q1811" s="149"/>
      <c r="R1811" s="81" t="s">
        <v>64</v>
      </c>
      <c r="S1811" s="147"/>
      <c r="T1811" s="146"/>
      <c r="U1811" s="146"/>
      <c r="V1811" s="148"/>
      <c r="W1811" s="28"/>
      <c r="X1811" s="28"/>
    </row>
    <row r="1812" spans="1:24" s="23" customFormat="1" ht="27" customHeight="1" x14ac:dyDescent="0.2">
      <c r="A1812" s="143"/>
      <c r="B1812" s="143"/>
      <c r="C1812" s="144"/>
      <c r="D1812" s="144"/>
      <c r="E1812" s="143"/>
      <c r="F1812" s="145"/>
      <c r="G1812" s="145"/>
      <c r="H1812" s="146"/>
      <c r="I1812" s="146"/>
      <c r="J1812" s="146"/>
      <c r="K1812" s="145"/>
      <c r="L1812" s="146"/>
      <c r="M1812" s="146"/>
      <c r="N1812" s="146"/>
      <c r="O1812" s="146"/>
      <c r="P1812" s="146"/>
      <c r="Q1812" s="149"/>
      <c r="R1812" s="81" t="s">
        <v>99</v>
      </c>
      <c r="S1812" s="147"/>
      <c r="T1812" s="146"/>
      <c r="U1812" s="146"/>
      <c r="V1812" s="148"/>
      <c r="W1812" s="28"/>
      <c r="X1812" s="28"/>
    </row>
    <row r="1813" spans="1:24" s="23" customFormat="1" ht="42.75" customHeight="1" x14ac:dyDescent="0.2">
      <c r="A1813" s="143"/>
      <c r="B1813" s="143"/>
      <c r="C1813" s="144"/>
      <c r="D1813" s="144"/>
      <c r="E1813" s="143"/>
      <c r="F1813" s="145"/>
      <c r="G1813" s="145"/>
      <c r="H1813" s="146"/>
      <c r="I1813" s="146"/>
      <c r="J1813" s="146"/>
      <c r="K1813" s="145"/>
      <c r="L1813" s="146"/>
      <c r="M1813" s="146"/>
      <c r="N1813" s="146"/>
      <c r="O1813" s="146"/>
      <c r="P1813" s="146"/>
      <c r="Q1813" s="149"/>
      <c r="R1813" s="81" t="s">
        <v>100</v>
      </c>
      <c r="S1813" s="147"/>
      <c r="T1813" s="146"/>
      <c r="U1813" s="146"/>
      <c r="V1813" s="148"/>
      <c r="W1813" s="28"/>
      <c r="X1813" s="28"/>
    </row>
    <row r="1814" spans="1:24" s="23" customFormat="1" ht="45" customHeight="1" x14ac:dyDescent="0.2">
      <c r="A1814" s="143"/>
      <c r="B1814" s="143"/>
      <c r="C1814" s="144"/>
      <c r="D1814" s="144"/>
      <c r="E1814" s="143"/>
      <c r="F1814" s="145"/>
      <c r="G1814" s="145"/>
      <c r="H1814" s="146"/>
      <c r="I1814" s="146"/>
      <c r="J1814" s="146"/>
      <c r="K1814" s="145"/>
      <c r="L1814" s="146"/>
      <c r="M1814" s="146"/>
      <c r="N1814" s="146"/>
      <c r="O1814" s="146"/>
      <c r="P1814" s="146"/>
      <c r="Q1814" s="149"/>
      <c r="R1814" s="81" t="s">
        <v>101</v>
      </c>
      <c r="S1814" s="147"/>
      <c r="T1814" s="146"/>
      <c r="U1814" s="146"/>
      <c r="V1814" s="148"/>
      <c r="W1814" s="28"/>
      <c r="X1814" s="28"/>
    </row>
    <row r="1815" spans="1:24" s="23" customFormat="1" ht="29.25" customHeight="1" x14ac:dyDescent="0.2">
      <c r="A1815" s="143"/>
      <c r="B1815" s="143"/>
      <c r="C1815" s="144"/>
      <c r="D1815" s="144"/>
      <c r="E1815" s="143"/>
      <c r="F1815" s="145"/>
      <c r="G1815" s="145"/>
      <c r="H1815" s="146"/>
      <c r="I1815" s="146"/>
      <c r="J1815" s="146"/>
      <c r="K1815" s="145"/>
      <c r="L1815" s="146"/>
      <c r="M1815" s="146"/>
      <c r="N1815" s="146"/>
      <c r="O1815" s="146"/>
      <c r="P1815" s="146"/>
      <c r="Q1815" s="149"/>
      <c r="R1815" s="81" t="s">
        <v>65</v>
      </c>
      <c r="S1815" s="147"/>
      <c r="T1815" s="146"/>
      <c r="U1815" s="146"/>
      <c r="V1815" s="148"/>
      <c r="W1815" s="28"/>
      <c r="X1815" s="28"/>
    </row>
    <row r="1816" spans="1:24" s="23" customFormat="1" ht="43.5" customHeight="1" x14ac:dyDescent="0.2">
      <c r="A1816" s="143"/>
      <c r="B1816" s="143"/>
      <c r="C1816" s="144"/>
      <c r="D1816" s="144"/>
      <c r="E1816" s="143"/>
      <c r="F1816" s="145"/>
      <c r="G1816" s="145"/>
      <c r="H1816" s="146"/>
      <c r="I1816" s="146"/>
      <c r="J1816" s="146"/>
      <c r="K1816" s="145"/>
      <c r="L1816" s="146"/>
      <c r="M1816" s="146"/>
      <c r="N1816" s="146"/>
      <c r="O1816" s="146"/>
      <c r="P1816" s="146"/>
      <c r="Q1816" s="149"/>
      <c r="R1816" s="81" t="s">
        <v>66</v>
      </c>
      <c r="S1816" s="147"/>
      <c r="T1816" s="146"/>
      <c r="U1816" s="146"/>
      <c r="V1816" s="148"/>
      <c r="W1816" s="28"/>
      <c r="X1816" s="28"/>
    </row>
    <row r="1817" spans="1:24" s="23" customFormat="1" ht="43.5" customHeight="1" x14ac:dyDescent="0.2">
      <c r="A1817" s="143"/>
      <c r="B1817" s="143"/>
      <c r="C1817" s="144"/>
      <c r="D1817" s="144"/>
      <c r="E1817" s="143"/>
      <c r="F1817" s="145"/>
      <c r="G1817" s="145"/>
      <c r="H1817" s="146"/>
      <c r="I1817" s="146"/>
      <c r="J1817" s="146"/>
      <c r="K1817" s="145"/>
      <c r="L1817" s="146"/>
      <c r="M1817" s="146"/>
      <c r="N1817" s="146"/>
      <c r="O1817" s="146"/>
      <c r="P1817" s="146"/>
      <c r="Q1817" s="149"/>
      <c r="R1817" s="81" t="s">
        <v>67</v>
      </c>
      <c r="S1817" s="147"/>
      <c r="T1817" s="146"/>
      <c r="U1817" s="146"/>
      <c r="V1817" s="148"/>
      <c r="W1817" s="28"/>
      <c r="X1817" s="28"/>
    </row>
    <row r="1818" spans="1:24" s="23" customFormat="1" ht="29.25" customHeight="1" x14ac:dyDescent="0.2">
      <c r="A1818" s="143"/>
      <c r="B1818" s="143"/>
      <c r="C1818" s="144"/>
      <c r="D1818" s="144"/>
      <c r="E1818" s="143"/>
      <c r="F1818" s="145"/>
      <c r="G1818" s="145"/>
      <c r="H1818" s="146"/>
      <c r="I1818" s="146"/>
      <c r="J1818" s="146"/>
      <c r="K1818" s="145"/>
      <c r="L1818" s="146"/>
      <c r="M1818" s="146"/>
      <c r="N1818" s="146"/>
      <c r="O1818" s="146"/>
      <c r="P1818" s="146"/>
      <c r="Q1818" s="149"/>
      <c r="R1818" s="81" t="s">
        <v>68</v>
      </c>
      <c r="S1818" s="147"/>
      <c r="T1818" s="146"/>
      <c r="U1818" s="146"/>
      <c r="V1818" s="148"/>
      <c r="W1818" s="28"/>
      <c r="X1818" s="28"/>
    </row>
    <row r="1819" spans="1:24" s="23" customFormat="1" ht="43.5" customHeight="1" x14ac:dyDescent="0.2">
      <c r="A1819" s="143"/>
      <c r="B1819" s="143"/>
      <c r="C1819" s="144"/>
      <c r="D1819" s="144"/>
      <c r="E1819" s="143"/>
      <c r="F1819" s="145"/>
      <c r="G1819" s="145"/>
      <c r="H1819" s="146"/>
      <c r="I1819" s="146"/>
      <c r="J1819" s="146"/>
      <c r="K1819" s="145"/>
      <c r="L1819" s="146"/>
      <c r="M1819" s="146"/>
      <c r="N1819" s="146"/>
      <c r="O1819" s="146"/>
      <c r="P1819" s="146"/>
      <c r="Q1819" s="149"/>
      <c r="R1819" s="81" t="s">
        <v>69</v>
      </c>
      <c r="S1819" s="147"/>
      <c r="T1819" s="146"/>
      <c r="U1819" s="146"/>
      <c r="V1819" s="148"/>
      <c r="W1819" s="28"/>
      <c r="X1819" s="28"/>
    </row>
    <row r="1820" spans="1:24" s="23" customFormat="1" ht="42" customHeight="1" x14ac:dyDescent="0.2">
      <c r="A1820" s="143"/>
      <c r="B1820" s="143"/>
      <c r="C1820" s="144"/>
      <c r="D1820" s="144"/>
      <c r="E1820" s="143"/>
      <c r="F1820" s="145"/>
      <c r="G1820" s="145"/>
      <c r="H1820" s="146"/>
      <c r="I1820" s="146"/>
      <c r="J1820" s="146"/>
      <c r="K1820" s="145"/>
      <c r="L1820" s="146"/>
      <c r="M1820" s="146"/>
      <c r="N1820" s="146"/>
      <c r="O1820" s="146"/>
      <c r="P1820" s="146"/>
      <c r="Q1820" s="149"/>
      <c r="R1820" s="81" t="s">
        <v>70</v>
      </c>
      <c r="S1820" s="147"/>
      <c r="T1820" s="146"/>
      <c r="U1820" s="146"/>
      <c r="V1820" s="148"/>
      <c r="W1820" s="28"/>
      <c r="X1820" s="28"/>
    </row>
    <row r="1821" spans="1:24" s="23" customFormat="1" ht="27.75" customHeight="1" x14ac:dyDescent="0.2">
      <c r="A1821" s="143"/>
      <c r="B1821" s="143"/>
      <c r="C1821" s="144"/>
      <c r="D1821" s="144"/>
      <c r="E1821" s="143"/>
      <c r="F1821" s="145"/>
      <c r="G1821" s="145"/>
      <c r="H1821" s="146"/>
      <c r="I1821" s="146"/>
      <c r="J1821" s="146"/>
      <c r="K1821" s="145"/>
      <c r="L1821" s="146"/>
      <c r="M1821" s="146"/>
      <c r="N1821" s="146"/>
      <c r="O1821" s="146"/>
      <c r="P1821" s="146"/>
      <c r="Q1821" s="149"/>
      <c r="R1821" s="81" t="s">
        <v>71</v>
      </c>
      <c r="S1821" s="147"/>
      <c r="T1821" s="146"/>
      <c r="U1821" s="146"/>
      <c r="V1821" s="148"/>
      <c r="W1821" s="28"/>
      <c r="X1821" s="28"/>
    </row>
    <row r="1822" spans="1:24" s="23" customFormat="1" ht="42.75" customHeight="1" x14ac:dyDescent="0.2">
      <c r="A1822" s="143"/>
      <c r="B1822" s="143"/>
      <c r="C1822" s="144"/>
      <c r="D1822" s="144"/>
      <c r="E1822" s="143"/>
      <c r="F1822" s="145"/>
      <c r="G1822" s="145"/>
      <c r="H1822" s="146"/>
      <c r="I1822" s="146"/>
      <c r="J1822" s="146"/>
      <c r="K1822" s="145"/>
      <c r="L1822" s="146"/>
      <c r="M1822" s="146"/>
      <c r="N1822" s="146"/>
      <c r="O1822" s="146"/>
      <c r="P1822" s="146"/>
      <c r="Q1822" s="149"/>
      <c r="R1822" s="81" t="s">
        <v>72</v>
      </c>
      <c r="S1822" s="147"/>
      <c r="T1822" s="146"/>
      <c r="U1822" s="146"/>
      <c r="V1822" s="148"/>
      <c r="W1822" s="28"/>
      <c r="X1822" s="28"/>
    </row>
    <row r="1823" spans="1:24" s="23" customFormat="1" ht="45.75" customHeight="1" x14ac:dyDescent="0.2">
      <c r="A1823" s="143"/>
      <c r="B1823" s="143"/>
      <c r="C1823" s="144"/>
      <c r="D1823" s="144"/>
      <c r="E1823" s="143"/>
      <c r="F1823" s="145"/>
      <c r="G1823" s="145"/>
      <c r="H1823" s="146"/>
      <c r="I1823" s="146"/>
      <c r="J1823" s="146"/>
      <c r="K1823" s="145"/>
      <c r="L1823" s="146"/>
      <c r="M1823" s="146"/>
      <c r="N1823" s="146"/>
      <c r="O1823" s="146"/>
      <c r="P1823" s="146"/>
      <c r="Q1823" s="149"/>
      <c r="R1823" s="81" t="s">
        <v>73</v>
      </c>
      <c r="S1823" s="147"/>
      <c r="T1823" s="146"/>
      <c r="U1823" s="146"/>
      <c r="V1823" s="148"/>
      <c r="W1823" s="28"/>
      <c r="X1823" s="28"/>
    </row>
    <row r="1824" spans="1:24" s="23" customFormat="1" ht="30" customHeight="1" x14ac:dyDescent="0.2">
      <c r="A1824" s="143"/>
      <c r="B1824" s="143"/>
      <c r="C1824" s="144"/>
      <c r="D1824" s="144"/>
      <c r="E1824" s="143"/>
      <c r="F1824" s="145"/>
      <c r="G1824" s="145"/>
      <c r="H1824" s="146"/>
      <c r="I1824" s="146"/>
      <c r="J1824" s="146"/>
      <c r="K1824" s="145"/>
      <c r="L1824" s="146"/>
      <c r="M1824" s="146"/>
      <c r="N1824" s="146"/>
      <c r="O1824" s="146"/>
      <c r="P1824" s="146"/>
      <c r="Q1824" s="149"/>
      <c r="R1824" s="81" t="s">
        <v>74</v>
      </c>
      <c r="S1824" s="147"/>
      <c r="T1824" s="146"/>
      <c r="U1824" s="146"/>
      <c r="V1824" s="148"/>
      <c r="W1824" s="28"/>
      <c r="X1824" s="28"/>
    </row>
    <row r="1825" spans="1:24" s="23" customFormat="1" ht="33" customHeight="1" x14ac:dyDescent="0.2">
      <c r="A1825" s="143"/>
      <c r="B1825" s="143"/>
      <c r="C1825" s="144"/>
      <c r="D1825" s="144"/>
      <c r="E1825" s="143"/>
      <c r="F1825" s="145"/>
      <c r="G1825" s="145"/>
      <c r="H1825" s="146"/>
      <c r="I1825" s="146"/>
      <c r="J1825" s="146"/>
      <c r="K1825" s="145"/>
      <c r="L1825" s="146"/>
      <c r="M1825" s="146"/>
      <c r="N1825" s="146"/>
      <c r="O1825" s="146"/>
      <c r="P1825" s="146"/>
      <c r="Q1825" s="149"/>
      <c r="R1825" s="81" t="s">
        <v>75</v>
      </c>
      <c r="S1825" s="147"/>
      <c r="T1825" s="146"/>
      <c r="U1825" s="146"/>
      <c r="V1825" s="148"/>
      <c r="W1825" s="28"/>
      <c r="X1825" s="28"/>
    </row>
    <row r="1826" spans="1:24" s="23" customFormat="1" ht="33.75" customHeight="1" x14ac:dyDescent="0.2">
      <c r="A1826" s="143"/>
      <c r="B1826" s="143"/>
      <c r="C1826" s="144"/>
      <c r="D1826" s="144"/>
      <c r="E1826" s="143"/>
      <c r="F1826" s="145"/>
      <c r="G1826" s="145"/>
      <c r="H1826" s="146"/>
      <c r="I1826" s="146"/>
      <c r="J1826" s="146"/>
      <c r="K1826" s="145"/>
      <c r="L1826" s="146"/>
      <c r="M1826" s="146"/>
      <c r="N1826" s="146"/>
      <c r="O1826" s="146"/>
      <c r="P1826" s="146"/>
      <c r="Q1826" s="149"/>
      <c r="R1826" s="81" t="s">
        <v>76</v>
      </c>
      <c r="S1826" s="147"/>
      <c r="T1826" s="146"/>
      <c r="U1826" s="146"/>
      <c r="V1826" s="148"/>
      <c r="W1826" s="28"/>
      <c r="X1826" s="28"/>
    </row>
    <row r="1827" spans="1:24" s="23" customFormat="1" ht="33" customHeight="1" x14ac:dyDescent="0.2">
      <c r="A1827" s="143">
        <v>16</v>
      </c>
      <c r="B1827" s="143" t="s">
        <v>356</v>
      </c>
      <c r="C1827" s="144">
        <v>1948</v>
      </c>
      <c r="D1827" s="144"/>
      <c r="E1827" s="143" t="s">
        <v>111</v>
      </c>
      <c r="F1827" s="145">
        <v>3</v>
      </c>
      <c r="G1827" s="145">
        <v>2</v>
      </c>
      <c r="H1827" s="146">
        <v>1621.7</v>
      </c>
      <c r="I1827" s="146">
        <v>1414.9</v>
      </c>
      <c r="J1827" s="146">
        <v>1106.7</v>
      </c>
      <c r="K1827" s="145">
        <v>62</v>
      </c>
      <c r="L1827" s="146">
        <f>SUM(M1827:Q1844)</f>
        <v>25718986.140000001</v>
      </c>
      <c r="M1827" s="146">
        <v>0</v>
      </c>
      <c r="N1827" s="146">
        <v>0</v>
      </c>
      <c r="O1827" s="146">
        <v>0</v>
      </c>
      <c r="P1827" s="146">
        <v>25718986.140000001</v>
      </c>
      <c r="Q1827" s="149">
        <v>0</v>
      </c>
      <c r="R1827" s="81" t="s">
        <v>62</v>
      </c>
      <c r="S1827" s="147">
        <v>18</v>
      </c>
      <c r="T1827" s="146">
        <f>L1827/I1827</f>
        <v>18177.246547459185</v>
      </c>
      <c r="U1827" s="146">
        <f>T1827</f>
        <v>18177.246547459185</v>
      </c>
      <c r="V1827" s="148">
        <v>46752</v>
      </c>
      <c r="W1827" s="28"/>
      <c r="X1827" s="28"/>
    </row>
    <row r="1828" spans="1:24" s="23" customFormat="1" ht="49.5" customHeight="1" x14ac:dyDescent="0.2">
      <c r="A1828" s="143"/>
      <c r="B1828" s="143"/>
      <c r="C1828" s="144"/>
      <c r="D1828" s="144"/>
      <c r="E1828" s="143"/>
      <c r="F1828" s="145"/>
      <c r="G1828" s="145"/>
      <c r="H1828" s="146"/>
      <c r="I1828" s="146"/>
      <c r="J1828" s="146"/>
      <c r="K1828" s="145"/>
      <c r="L1828" s="146"/>
      <c r="M1828" s="146"/>
      <c r="N1828" s="146"/>
      <c r="O1828" s="146"/>
      <c r="P1828" s="146"/>
      <c r="Q1828" s="149"/>
      <c r="R1828" s="81" t="s">
        <v>63</v>
      </c>
      <c r="S1828" s="147"/>
      <c r="T1828" s="146"/>
      <c r="U1828" s="146"/>
      <c r="V1828" s="148"/>
      <c r="W1828" s="28"/>
      <c r="X1828" s="28"/>
    </row>
    <row r="1829" spans="1:24" s="23" customFormat="1" ht="49.5" customHeight="1" x14ac:dyDescent="0.2">
      <c r="A1829" s="143"/>
      <c r="B1829" s="143"/>
      <c r="C1829" s="144"/>
      <c r="D1829" s="144"/>
      <c r="E1829" s="143"/>
      <c r="F1829" s="145"/>
      <c r="G1829" s="145"/>
      <c r="H1829" s="146"/>
      <c r="I1829" s="146"/>
      <c r="J1829" s="146"/>
      <c r="K1829" s="145"/>
      <c r="L1829" s="146"/>
      <c r="M1829" s="146"/>
      <c r="N1829" s="146"/>
      <c r="O1829" s="146"/>
      <c r="P1829" s="146"/>
      <c r="Q1829" s="149"/>
      <c r="R1829" s="81" t="s">
        <v>64</v>
      </c>
      <c r="S1829" s="147"/>
      <c r="T1829" s="146"/>
      <c r="U1829" s="146"/>
      <c r="V1829" s="148"/>
      <c r="W1829" s="28"/>
      <c r="X1829" s="28"/>
    </row>
    <row r="1830" spans="1:24" s="23" customFormat="1" ht="35.25" customHeight="1" x14ac:dyDescent="0.2">
      <c r="A1830" s="143"/>
      <c r="B1830" s="143"/>
      <c r="C1830" s="144"/>
      <c r="D1830" s="144"/>
      <c r="E1830" s="143"/>
      <c r="F1830" s="145"/>
      <c r="G1830" s="145"/>
      <c r="H1830" s="146"/>
      <c r="I1830" s="146"/>
      <c r="J1830" s="146"/>
      <c r="K1830" s="145"/>
      <c r="L1830" s="146"/>
      <c r="M1830" s="146"/>
      <c r="N1830" s="146"/>
      <c r="O1830" s="146"/>
      <c r="P1830" s="146"/>
      <c r="Q1830" s="149"/>
      <c r="R1830" s="81" t="s">
        <v>99</v>
      </c>
      <c r="S1830" s="147"/>
      <c r="T1830" s="146"/>
      <c r="U1830" s="146"/>
      <c r="V1830" s="148"/>
      <c r="W1830" s="28"/>
      <c r="X1830" s="28"/>
    </row>
    <row r="1831" spans="1:24" s="23" customFormat="1" ht="49.5" customHeight="1" x14ac:dyDescent="0.2">
      <c r="A1831" s="143"/>
      <c r="B1831" s="143"/>
      <c r="C1831" s="144"/>
      <c r="D1831" s="144"/>
      <c r="E1831" s="143"/>
      <c r="F1831" s="145"/>
      <c r="G1831" s="145"/>
      <c r="H1831" s="146"/>
      <c r="I1831" s="146"/>
      <c r="J1831" s="146"/>
      <c r="K1831" s="145"/>
      <c r="L1831" s="146"/>
      <c r="M1831" s="146"/>
      <c r="N1831" s="146"/>
      <c r="O1831" s="146"/>
      <c r="P1831" s="146"/>
      <c r="Q1831" s="149"/>
      <c r="R1831" s="81" t="s">
        <v>100</v>
      </c>
      <c r="S1831" s="147"/>
      <c r="T1831" s="146"/>
      <c r="U1831" s="146"/>
      <c r="V1831" s="148"/>
      <c r="W1831" s="28"/>
      <c r="X1831" s="28"/>
    </row>
    <row r="1832" spans="1:24" s="23" customFormat="1" ht="45.75" customHeight="1" x14ac:dyDescent="0.2">
      <c r="A1832" s="143"/>
      <c r="B1832" s="143"/>
      <c r="C1832" s="144"/>
      <c r="D1832" s="144"/>
      <c r="E1832" s="143"/>
      <c r="F1832" s="145"/>
      <c r="G1832" s="145"/>
      <c r="H1832" s="146"/>
      <c r="I1832" s="146"/>
      <c r="J1832" s="146"/>
      <c r="K1832" s="145"/>
      <c r="L1832" s="146"/>
      <c r="M1832" s="146"/>
      <c r="N1832" s="146"/>
      <c r="O1832" s="146"/>
      <c r="P1832" s="146"/>
      <c r="Q1832" s="149"/>
      <c r="R1832" s="81" t="s">
        <v>101</v>
      </c>
      <c r="S1832" s="147"/>
      <c r="T1832" s="146"/>
      <c r="U1832" s="146"/>
      <c r="V1832" s="148"/>
      <c r="W1832" s="28"/>
      <c r="X1832" s="28"/>
    </row>
    <row r="1833" spans="1:24" s="23" customFormat="1" ht="37.5" customHeight="1" x14ac:dyDescent="0.2">
      <c r="A1833" s="143"/>
      <c r="B1833" s="143"/>
      <c r="C1833" s="144"/>
      <c r="D1833" s="144"/>
      <c r="E1833" s="143"/>
      <c r="F1833" s="145"/>
      <c r="G1833" s="145"/>
      <c r="H1833" s="146"/>
      <c r="I1833" s="146"/>
      <c r="J1833" s="146"/>
      <c r="K1833" s="145"/>
      <c r="L1833" s="146"/>
      <c r="M1833" s="146"/>
      <c r="N1833" s="146"/>
      <c r="O1833" s="146"/>
      <c r="P1833" s="146"/>
      <c r="Q1833" s="149"/>
      <c r="R1833" s="81" t="s">
        <v>65</v>
      </c>
      <c r="S1833" s="147"/>
      <c r="T1833" s="146"/>
      <c r="U1833" s="146"/>
      <c r="V1833" s="148"/>
      <c r="W1833" s="28"/>
      <c r="X1833" s="28"/>
    </row>
    <row r="1834" spans="1:24" s="23" customFormat="1" ht="45.75" customHeight="1" x14ac:dyDescent="0.2">
      <c r="A1834" s="143"/>
      <c r="B1834" s="143"/>
      <c r="C1834" s="144"/>
      <c r="D1834" s="144"/>
      <c r="E1834" s="143"/>
      <c r="F1834" s="145"/>
      <c r="G1834" s="145"/>
      <c r="H1834" s="146"/>
      <c r="I1834" s="146"/>
      <c r="J1834" s="146"/>
      <c r="K1834" s="145"/>
      <c r="L1834" s="146"/>
      <c r="M1834" s="146"/>
      <c r="N1834" s="146"/>
      <c r="O1834" s="146"/>
      <c r="P1834" s="146"/>
      <c r="Q1834" s="149"/>
      <c r="R1834" s="81" t="s">
        <v>66</v>
      </c>
      <c r="S1834" s="147"/>
      <c r="T1834" s="146"/>
      <c r="U1834" s="146"/>
      <c r="V1834" s="148"/>
      <c r="W1834" s="28"/>
      <c r="X1834" s="28"/>
    </row>
    <row r="1835" spans="1:24" s="23" customFormat="1" ht="44.25" customHeight="1" x14ac:dyDescent="0.2">
      <c r="A1835" s="143"/>
      <c r="B1835" s="143"/>
      <c r="C1835" s="144"/>
      <c r="D1835" s="144"/>
      <c r="E1835" s="143"/>
      <c r="F1835" s="145"/>
      <c r="G1835" s="145"/>
      <c r="H1835" s="146"/>
      <c r="I1835" s="146"/>
      <c r="J1835" s="146"/>
      <c r="K1835" s="145"/>
      <c r="L1835" s="146"/>
      <c r="M1835" s="146"/>
      <c r="N1835" s="146"/>
      <c r="O1835" s="146"/>
      <c r="P1835" s="146"/>
      <c r="Q1835" s="149"/>
      <c r="R1835" s="81" t="s">
        <v>67</v>
      </c>
      <c r="S1835" s="147"/>
      <c r="T1835" s="146"/>
      <c r="U1835" s="146"/>
      <c r="V1835" s="148"/>
      <c r="W1835" s="28"/>
      <c r="X1835" s="28"/>
    </row>
    <row r="1836" spans="1:24" s="23" customFormat="1" ht="35.25" customHeight="1" x14ac:dyDescent="0.2">
      <c r="A1836" s="143"/>
      <c r="B1836" s="143"/>
      <c r="C1836" s="144"/>
      <c r="D1836" s="144"/>
      <c r="E1836" s="143"/>
      <c r="F1836" s="145"/>
      <c r="G1836" s="145"/>
      <c r="H1836" s="146"/>
      <c r="I1836" s="146"/>
      <c r="J1836" s="146"/>
      <c r="K1836" s="145"/>
      <c r="L1836" s="146"/>
      <c r="M1836" s="146"/>
      <c r="N1836" s="146"/>
      <c r="O1836" s="146"/>
      <c r="P1836" s="146"/>
      <c r="Q1836" s="149"/>
      <c r="R1836" s="81" t="s">
        <v>68</v>
      </c>
      <c r="S1836" s="147"/>
      <c r="T1836" s="146"/>
      <c r="U1836" s="146"/>
      <c r="V1836" s="148"/>
      <c r="W1836" s="28"/>
      <c r="X1836" s="28"/>
    </row>
    <row r="1837" spans="1:24" s="23" customFormat="1" ht="49.5" customHeight="1" x14ac:dyDescent="0.2">
      <c r="A1837" s="143"/>
      <c r="B1837" s="143"/>
      <c r="C1837" s="144"/>
      <c r="D1837" s="144"/>
      <c r="E1837" s="143"/>
      <c r="F1837" s="145"/>
      <c r="G1837" s="145"/>
      <c r="H1837" s="146"/>
      <c r="I1837" s="146"/>
      <c r="J1837" s="146"/>
      <c r="K1837" s="145"/>
      <c r="L1837" s="146"/>
      <c r="M1837" s="146"/>
      <c r="N1837" s="146"/>
      <c r="O1837" s="146"/>
      <c r="P1837" s="146"/>
      <c r="Q1837" s="149"/>
      <c r="R1837" s="81" t="s">
        <v>69</v>
      </c>
      <c r="S1837" s="147"/>
      <c r="T1837" s="146"/>
      <c r="U1837" s="146"/>
      <c r="V1837" s="148"/>
      <c r="W1837" s="28"/>
      <c r="X1837" s="28"/>
    </row>
    <row r="1838" spans="1:24" s="23" customFormat="1" ht="49.5" customHeight="1" x14ac:dyDescent="0.2">
      <c r="A1838" s="143"/>
      <c r="B1838" s="143"/>
      <c r="C1838" s="144"/>
      <c r="D1838" s="144"/>
      <c r="E1838" s="143"/>
      <c r="F1838" s="145"/>
      <c r="G1838" s="145"/>
      <c r="H1838" s="146"/>
      <c r="I1838" s="146"/>
      <c r="J1838" s="146"/>
      <c r="K1838" s="145"/>
      <c r="L1838" s="146"/>
      <c r="M1838" s="146"/>
      <c r="N1838" s="146"/>
      <c r="O1838" s="146"/>
      <c r="P1838" s="146"/>
      <c r="Q1838" s="149"/>
      <c r="R1838" s="81" t="s">
        <v>70</v>
      </c>
      <c r="S1838" s="147"/>
      <c r="T1838" s="146"/>
      <c r="U1838" s="146"/>
      <c r="V1838" s="148"/>
      <c r="W1838" s="28"/>
      <c r="X1838" s="28"/>
    </row>
    <row r="1839" spans="1:24" s="23" customFormat="1" ht="39.75" customHeight="1" x14ac:dyDescent="0.2">
      <c r="A1839" s="143"/>
      <c r="B1839" s="143"/>
      <c r="C1839" s="144"/>
      <c r="D1839" s="144"/>
      <c r="E1839" s="143"/>
      <c r="F1839" s="145"/>
      <c r="G1839" s="145"/>
      <c r="H1839" s="146"/>
      <c r="I1839" s="146"/>
      <c r="J1839" s="146"/>
      <c r="K1839" s="145"/>
      <c r="L1839" s="146"/>
      <c r="M1839" s="146"/>
      <c r="N1839" s="146"/>
      <c r="O1839" s="146"/>
      <c r="P1839" s="146"/>
      <c r="Q1839" s="149"/>
      <c r="R1839" s="81" t="s">
        <v>71</v>
      </c>
      <c r="S1839" s="147"/>
      <c r="T1839" s="146"/>
      <c r="U1839" s="146"/>
      <c r="V1839" s="148"/>
      <c r="W1839" s="28"/>
      <c r="X1839" s="28"/>
    </row>
    <row r="1840" spans="1:24" s="23" customFormat="1" ht="48" customHeight="1" x14ac:dyDescent="0.2">
      <c r="A1840" s="143"/>
      <c r="B1840" s="143"/>
      <c r="C1840" s="144"/>
      <c r="D1840" s="144"/>
      <c r="E1840" s="143"/>
      <c r="F1840" s="145"/>
      <c r="G1840" s="145"/>
      <c r="H1840" s="146"/>
      <c r="I1840" s="146"/>
      <c r="J1840" s="146"/>
      <c r="K1840" s="145"/>
      <c r="L1840" s="146"/>
      <c r="M1840" s="146"/>
      <c r="N1840" s="146"/>
      <c r="O1840" s="146"/>
      <c r="P1840" s="146"/>
      <c r="Q1840" s="149"/>
      <c r="R1840" s="81" t="s">
        <v>72</v>
      </c>
      <c r="S1840" s="147"/>
      <c r="T1840" s="146"/>
      <c r="U1840" s="146"/>
      <c r="V1840" s="148"/>
      <c r="W1840" s="28"/>
      <c r="X1840" s="28"/>
    </row>
    <row r="1841" spans="1:24" s="23" customFormat="1" ht="49.5" customHeight="1" x14ac:dyDescent="0.2">
      <c r="A1841" s="143"/>
      <c r="B1841" s="143"/>
      <c r="C1841" s="144"/>
      <c r="D1841" s="144"/>
      <c r="E1841" s="143"/>
      <c r="F1841" s="145"/>
      <c r="G1841" s="145"/>
      <c r="H1841" s="146"/>
      <c r="I1841" s="146"/>
      <c r="J1841" s="146"/>
      <c r="K1841" s="145"/>
      <c r="L1841" s="146"/>
      <c r="M1841" s="146"/>
      <c r="N1841" s="146"/>
      <c r="O1841" s="146"/>
      <c r="P1841" s="146"/>
      <c r="Q1841" s="149"/>
      <c r="R1841" s="81" t="s">
        <v>73</v>
      </c>
      <c r="S1841" s="147"/>
      <c r="T1841" s="146"/>
      <c r="U1841" s="146"/>
      <c r="V1841" s="148"/>
      <c r="W1841" s="28"/>
      <c r="X1841" s="28"/>
    </row>
    <row r="1842" spans="1:24" s="23" customFormat="1" ht="30.75" customHeight="1" x14ac:dyDescent="0.2">
      <c r="A1842" s="143"/>
      <c r="B1842" s="143"/>
      <c r="C1842" s="144"/>
      <c r="D1842" s="144"/>
      <c r="E1842" s="143"/>
      <c r="F1842" s="145"/>
      <c r="G1842" s="145"/>
      <c r="H1842" s="146"/>
      <c r="I1842" s="146"/>
      <c r="J1842" s="146"/>
      <c r="K1842" s="145"/>
      <c r="L1842" s="146"/>
      <c r="M1842" s="146"/>
      <c r="N1842" s="146"/>
      <c r="O1842" s="146"/>
      <c r="P1842" s="146"/>
      <c r="Q1842" s="149"/>
      <c r="R1842" s="81" t="s">
        <v>74</v>
      </c>
      <c r="S1842" s="147"/>
      <c r="T1842" s="146"/>
      <c r="U1842" s="146"/>
      <c r="V1842" s="148"/>
      <c r="W1842" s="28"/>
      <c r="X1842" s="28"/>
    </row>
    <row r="1843" spans="1:24" s="23" customFormat="1" ht="36" customHeight="1" x14ac:dyDescent="0.2">
      <c r="A1843" s="143"/>
      <c r="B1843" s="143"/>
      <c r="C1843" s="144"/>
      <c r="D1843" s="144"/>
      <c r="E1843" s="143"/>
      <c r="F1843" s="145"/>
      <c r="G1843" s="145"/>
      <c r="H1843" s="146"/>
      <c r="I1843" s="146"/>
      <c r="J1843" s="146"/>
      <c r="K1843" s="145"/>
      <c r="L1843" s="146"/>
      <c r="M1843" s="146"/>
      <c r="N1843" s="146"/>
      <c r="O1843" s="146"/>
      <c r="P1843" s="146"/>
      <c r="Q1843" s="149"/>
      <c r="R1843" s="81" t="s">
        <v>75</v>
      </c>
      <c r="S1843" s="147"/>
      <c r="T1843" s="146"/>
      <c r="U1843" s="146"/>
      <c r="V1843" s="148"/>
      <c r="W1843" s="28"/>
      <c r="X1843" s="28"/>
    </row>
    <row r="1844" spans="1:24" s="23" customFormat="1" ht="45.75" customHeight="1" x14ac:dyDescent="0.2">
      <c r="A1844" s="143"/>
      <c r="B1844" s="143"/>
      <c r="C1844" s="144"/>
      <c r="D1844" s="144"/>
      <c r="E1844" s="143"/>
      <c r="F1844" s="145"/>
      <c r="G1844" s="145"/>
      <c r="H1844" s="146"/>
      <c r="I1844" s="146"/>
      <c r="J1844" s="146"/>
      <c r="K1844" s="145"/>
      <c r="L1844" s="146"/>
      <c r="M1844" s="146"/>
      <c r="N1844" s="146"/>
      <c r="O1844" s="146"/>
      <c r="P1844" s="146"/>
      <c r="Q1844" s="149"/>
      <c r="R1844" s="81" t="s">
        <v>76</v>
      </c>
      <c r="S1844" s="147"/>
      <c r="T1844" s="146"/>
      <c r="U1844" s="146"/>
      <c r="V1844" s="148"/>
      <c r="W1844" s="28"/>
      <c r="X1844" s="28"/>
    </row>
    <row r="1845" spans="1:24" s="23" customFormat="1" ht="30.75" customHeight="1" x14ac:dyDescent="0.2">
      <c r="A1845" s="143">
        <v>17</v>
      </c>
      <c r="B1845" s="143" t="s">
        <v>183</v>
      </c>
      <c r="C1845" s="144">
        <v>1947</v>
      </c>
      <c r="D1845" s="144"/>
      <c r="E1845" s="143" t="s">
        <v>111</v>
      </c>
      <c r="F1845" s="145">
        <v>3</v>
      </c>
      <c r="G1845" s="145">
        <v>2</v>
      </c>
      <c r="H1845" s="146">
        <v>1576.99</v>
      </c>
      <c r="I1845" s="146">
        <v>1427.79</v>
      </c>
      <c r="J1845" s="146">
        <v>1299.8800000000001</v>
      </c>
      <c r="K1845" s="145">
        <v>61</v>
      </c>
      <c r="L1845" s="146">
        <f>SUM(M1845:Q1856)</f>
        <v>13159184.359999999</v>
      </c>
      <c r="M1845" s="146">
        <v>0</v>
      </c>
      <c r="N1845" s="146">
        <v>0</v>
      </c>
      <c r="O1845" s="146">
        <v>0</v>
      </c>
      <c r="P1845" s="146">
        <v>13159184.359999999</v>
      </c>
      <c r="Q1845" s="149">
        <v>0</v>
      </c>
      <c r="R1845" s="81" t="s">
        <v>62</v>
      </c>
      <c r="S1845" s="147">
        <v>12</v>
      </c>
      <c r="T1845" s="146">
        <f>L1845/I1845</f>
        <v>9216.4704613423546</v>
      </c>
      <c r="U1845" s="146">
        <f>T1845</f>
        <v>9216.4704613423546</v>
      </c>
      <c r="V1845" s="148">
        <v>46752</v>
      </c>
      <c r="W1845" s="28"/>
      <c r="X1845" s="28"/>
    </row>
    <row r="1846" spans="1:24" s="23" customFormat="1" ht="43.5" customHeight="1" x14ac:dyDescent="0.2">
      <c r="A1846" s="143"/>
      <c r="B1846" s="143"/>
      <c r="C1846" s="144"/>
      <c r="D1846" s="144"/>
      <c r="E1846" s="143"/>
      <c r="F1846" s="145"/>
      <c r="G1846" s="145"/>
      <c r="H1846" s="146"/>
      <c r="I1846" s="146"/>
      <c r="J1846" s="146"/>
      <c r="K1846" s="145"/>
      <c r="L1846" s="146"/>
      <c r="M1846" s="146"/>
      <c r="N1846" s="146"/>
      <c r="O1846" s="146"/>
      <c r="P1846" s="146"/>
      <c r="Q1846" s="149"/>
      <c r="R1846" s="81" t="s">
        <v>63</v>
      </c>
      <c r="S1846" s="147"/>
      <c r="T1846" s="146"/>
      <c r="U1846" s="146"/>
      <c r="V1846" s="148"/>
      <c r="W1846" s="28"/>
      <c r="X1846" s="28"/>
    </row>
    <row r="1847" spans="1:24" s="23" customFormat="1" ht="43.5" customHeight="1" x14ac:dyDescent="0.2">
      <c r="A1847" s="143"/>
      <c r="B1847" s="143"/>
      <c r="C1847" s="144"/>
      <c r="D1847" s="144"/>
      <c r="E1847" s="143"/>
      <c r="F1847" s="145"/>
      <c r="G1847" s="145"/>
      <c r="H1847" s="146"/>
      <c r="I1847" s="146"/>
      <c r="J1847" s="146"/>
      <c r="K1847" s="145"/>
      <c r="L1847" s="146"/>
      <c r="M1847" s="146"/>
      <c r="N1847" s="146"/>
      <c r="O1847" s="146"/>
      <c r="P1847" s="146"/>
      <c r="Q1847" s="149"/>
      <c r="R1847" s="81" t="s">
        <v>64</v>
      </c>
      <c r="S1847" s="147"/>
      <c r="T1847" s="146"/>
      <c r="U1847" s="146"/>
      <c r="V1847" s="148"/>
      <c r="W1847" s="28"/>
      <c r="X1847" s="28"/>
    </row>
    <row r="1848" spans="1:24" s="23" customFormat="1" ht="33.75" customHeight="1" x14ac:dyDescent="0.2">
      <c r="A1848" s="143"/>
      <c r="B1848" s="143"/>
      <c r="C1848" s="144"/>
      <c r="D1848" s="144"/>
      <c r="E1848" s="143"/>
      <c r="F1848" s="145"/>
      <c r="G1848" s="145"/>
      <c r="H1848" s="146"/>
      <c r="I1848" s="146"/>
      <c r="J1848" s="146"/>
      <c r="K1848" s="145"/>
      <c r="L1848" s="146"/>
      <c r="M1848" s="146"/>
      <c r="N1848" s="146"/>
      <c r="O1848" s="146"/>
      <c r="P1848" s="146"/>
      <c r="Q1848" s="149"/>
      <c r="R1848" s="81" t="s">
        <v>65</v>
      </c>
      <c r="S1848" s="147"/>
      <c r="T1848" s="146"/>
      <c r="U1848" s="146"/>
      <c r="V1848" s="148"/>
      <c r="W1848" s="28"/>
      <c r="X1848" s="28"/>
    </row>
    <row r="1849" spans="1:24" s="23" customFormat="1" ht="44.25" customHeight="1" x14ac:dyDescent="0.2">
      <c r="A1849" s="143"/>
      <c r="B1849" s="143"/>
      <c r="C1849" s="144"/>
      <c r="D1849" s="144"/>
      <c r="E1849" s="143"/>
      <c r="F1849" s="145"/>
      <c r="G1849" s="145"/>
      <c r="H1849" s="146"/>
      <c r="I1849" s="146"/>
      <c r="J1849" s="146"/>
      <c r="K1849" s="145"/>
      <c r="L1849" s="146"/>
      <c r="M1849" s="146"/>
      <c r="N1849" s="146"/>
      <c r="O1849" s="146"/>
      <c r="P1849" s="146"/>
      <c r="Q1849" s="149"/>
      <c r="R1849" s="81" t="s">
        <v>66</v>
      </c>
      <c r="S1849" s="147"/>
      <c r="T1849" s="146"/>
      <c r="U1849" s="146"/>
      <c r="V1849" s="148"/>
      <c r="W1849" s="28"/>
      <c r="X1849" s="28"/>
    </row>
    <row r="1850" spans="1:24" s="23" customFormat="1" ht="45.75" customHeight="1" x14ac:dyDescent="0.2">
      <c r="A1850" s="143"/>
      <c r="B1850" s="143"/>
      <c r="C1850" s="144"/>
      <c r="D1850" s="144"/>
      <c r="E1850" s="143"/>
      <c r="F1850" s="145"/>
      <c r="G1850" s="145"/>
      <c r="H1850" s="146"/>
      <c r="I1850" s="146"/>
      <c r="J1850" s="146"/>
      <c r="K1850" s="145"/>
      <c r="L1850" s="146"/>
      <c r="M1850" s="146"/>
      <c r="N1850" s="146"/>
      <c r="O1850" s="146"/>
      <c r="P1850" s="146"/>
      <c r="Q1850" s="149"/>
      <c r="R1850" s="81" t="s">
        <v>67</v>
      </c>
      <c r="S1850" s="147"/>
      <c r="T1850" s="146"/>
      <c r="U1850" s="146"/>
      <c r="V1850" s="148"/>
      <c r="W1850" s="28"/>
      <c r="X1850" s="28"/>
    </row>
    <row r="1851" spans="1:24" s="23" customFormat="1" ht="28.5" customHeight="1" x14ac:dyDescent="0.2">
      <c r="A1851" s="143"/>
      <c r="B1851" s="143"/>
      <c r="C1851" s="144"/>
      <c r="D1851" s="144"/>
      <c r="E1851" s="143"/>
      <c r="F1851" s="145"/>
      <c r="G1851" s="145"/>
      <c r="H1851" s="146"/>
      <c r="I1851" s="146"/>
      <c r="J1851" s="146"/>
      <c r="K1851" s="145"/>
      <c r="L1851" s="146"/>
      <c r="M1851" s="146"/>
      <c r="N1851" s="146"/>
      <c r="O1851" s="146"/>
      <c r="P1851" s="146"/>
      <c r="Q1851" s="149"/>
      <c r="R1851" s="81" t="s">
        <v>68</v>
      </c>
      <c r="S1851" s="147"/>
      <c r="T1851" s="146"/>
      <c r="U1851" s="146"/>
      <c r="V1851" s="148"/>
      <c r="W1851" s="28"/>
      <c r="X1851" s="28"/>
    </row>
    <row r="1852" spans="1:24" s="23" customFormat="1" ht="42" customHeight="1" x14ac:dyDescent="0.2">
      <c r="A1852" s="143"/>
      <c r="B1852" s="143"/>
      <c r="C1852" s="144"/>
      <c r="D1852" s="144"/>
      <c r="E1852" s="143"/>
      <c r="F1852" s="145"/>
      <c r="G1852" s="145"/>
      <c r="H1852" s="146"/>
      <c r="I1852" s="146"/>
      <c r="J1852" s="146"/>
      <c r="K1852" s="145"/>
      <c r="L1852" s="146"/>
      <c r="M1852" s="146"/>
      <c r="N1852" s="146"/>
      <c r="O1852" s="146"/>
      <c r="P1852" s="146"/>
      <c r="Q1852" s="149"/>
      <c r="R1852" s="81" t="s">
        <v>69</v>
      </c>
      <c r="S1852" s="147"/>
      <c r="T1852" s="146"/>
      <c r="U1852" s="146"/>
      <c r="V1852" s="148"/>
      <c r="W1852" s="28"/>
      <c r="X1852" s="28"/>
    </row>
    <row r="1853" spans="1:24" s="23" customFormat="1" ht="42" customHeight="1" x14ac:dyDescent="0.2">
      <c r="A1853" s="143"/>
      <c r="B1853" s="143"/>
      <c r="C1853" s="144"/>
      <c r="D1853" s="144"/>
      <c r="E1853" s="143"/>
      <c r="F1853" s="145"/>
      <c r="G1853" s="145"/>
      <c r="H1853" s="146"/>
      <c r="I1853" s="146"/>
      <c r="J1853" s="146"/>
      <c r="K1853" s="145"/>
      <c r="L1853" s="146"/>
      <c r="M1853" s="146"/>
      <c r="N1853" s="146"/>
      <c r="O1853" s="146"/>
      <c r="P1853" s="146"/>
      <c r="Q1853" s="149"/>
      <c r="R1853" s="81" t="s">
        <v>70</v>
      </c>
      <c r="S1853" s="147"/>
      <c r="T1853" s="146"/>
      <c r="U1853" s="146"/>
      <c r="V1853" s="148"/>
      <c r="W1853" s="28"/>
      <c r="X1853" s="28"/>
    </row>
    <row r="1854" spans="1:24" s="23" customFormat="1" ht="31.5" customHeight="1" x14ac:dyDescent="0.2">
      <c r="A1854" s="143"/>
      <c r="B1854" s="143"/>
      <c r="C1854" s="144"/>
      <c r="D1854" s="144"/>
      <c r="E1854" s="143"/>
      <c r="F1854" s="145"/>
      <c r="G1854" s="145"/>
      <c r="H1854" s="146"/>
      <c r="I1854" s="146"/>
      <c r="J1854" s="146"/>
      <c r="K1854" s="145"/>
      <c r="L1854" s="146"/>
      <c r="M1854" s="146"/>
      <c r="N1854" s="146"/>
      <c r="O1854" s="146"/>
      <c r="P1854" s="146"/>
      <c r="Q1854" s="149"/>
      <c r="R1854" s="81" t="s">
        <v>71</v>
      </c>
      <c r="S1854" s="147"/>
      <c r="T1854" s="146"/>
      <c r="U1854" s="146"/>
      <c r="V1854" s="148"/>
      <c r="W1854" s="28"/>
      <c r="X1854" s="28"/>
    </row>
    <row r="1855" spans="1:24" s="23" customFormat="1" ht="43.5" customHeight="1" x14ac:dyDescent="0.2">
      <c r="A1855" s="143"/>
      <c r="B1855" s="143"/>
      <c r="C1855" s="144"/>
      <c r="D1855" s="144"/>
      <c r="E1855" s="143"/>
      <c r="F1855" s="145"/>
      <c r="G1855" s="145"/>
      <c r="H1855" s="146"/>
      <c r="I1855" s="146"/>
      <c r="J1855" s="146"/>
      <c r="K1855" s="145"/>
      <c r="L1855" s="146"/>
      <c r="M1855" s="146"/>
      <c r="N1855" s="146"/>
      <c r="O1855" s="146"/>
      <c r="P1855" s="146"/>
      <c r="Q1855" s="149"/>
      <c r="R1855" s="81" t="s">
        <v>72</v>
      </c>
      <c r="S1855" s="147"/>
      <c r="T1855" s="146"/>
      <c r="U1855" s="146"/>
      <c r="V1855" s="148"/>
      <c r="W1855" s="28"/>
      <c r="X1855" s="28"/>
    </row>
    <row r="1856" spans="1:24" s="23" customFormat="1" ht="48" customHeight="1" x14ac:dyDescent="0.2">
      <c r="A1856" s="143"/>
      <c r="B1856" s="143"/>
      <c r="C1856" s="144"/>
      <c r="D1856" s="144"/>
      <c r="E1856" s="143"/>
      <c r="F1856" s="145"/>
      <c r="G1856" s="145"/>
      <c r="H1856" s="146"/>
      <c r="I1856" s="146"/>
      <c r="J1856" s="146"/>
      <c r="K1856" s="145"/>
      <c r="L1856" s="146"/>
      <c r="M1856" s="146"/>
      <c r="N1856" s="146"/>
      <c r="O1856" s="146"/>
      <c r="P1856" s="146"/>
      <c r="Q1856" s="149"/>
      <c r="R1856" s="81" t="s">
        <v>73</v>
      </c>
      <c r="S1856" s="147"/>
      <c r="T1856" s="146"/>
      <c r="U1856" s="146"/>
      <c r="V1856" s="148"/>
      <c r="W1856" s="28"/>
      <c r="X1856" s="28"/>
    </row>
    <row r="1857" spans="1:24" s="23" customFormat="1" ht="30" customHeight="1" x14ac:dyDescent="0.2">
      <c r="A1857" s="143">
        <v>18</v>
      </c>
      <c r="B1857" s="143" t="s">
        <v>184</v>
      </c>
      <c r="C1857" s="144">
        <v>1965</v>
      </c>
      <c r="D1857" s="144"/>
      <c r="E1857" s="143" t="s">
        <v>111</v>
      </c>
      <c r="F1857" s="145">
        <v>5</v>
      </c>
      <c r="G1857" s="145">
        <v>4</v>
      </c>
      <c r="H1857" s="146">
        <v>4256.6000000000004</v>
      </c>
      <c r="I1857" s="146">
        <v>3952.2</v>
      </c>
      <c r="J1857" s="146">
        <v>2590.5</v>
      </c>
      <c r="K1857" s="145">
        <v>96</v>
      </c>
      <c r="L1857" s="146">
        <f>SUM(M1857:Q1868)</f>
        <v>27308664.129999999</v>
      </c>
      <c r="M1857" s="146">
        <v>0</v>
      </c>
      <c r="N1857" s="146">
        <v>0</v>
      </c>
      <c r="O1857" s="146">
        <v>0</v>
      </c>
      <c r="P1857" s="146">
        <v>27308664.129999999</v>
      </c>
      <c r="Q1857" s="149">
        <v>0</v>
      </c>
      <c r="R1857" s="81" t="s">
        <v>62</v>
      </c>
      <c r="S1857" s="147">
        <v>12</v>
      </c>
      <c r="T1857" s="146">
        <f>L1857/I1857</f>
        <v>6909.7373943626335</v>
      </c>
      <c r="U1857" s="146">
        <f>T1857</f>
        <v>6909.7373943626335</v>
      </c>
      <c r="V1857" s="148">
        <v>46752</v>
      </c>
      <c r="W1857" s="28"/>
      <c r="X1857" s="28"/>
    </row>
    <row r="1858" spans="1:24" s="23" customFormat="1" ht="42" customHeight="1" x14ac:dyDescent="0.2">
      <c r="A1858" s="143"/>
      <c r="B1858" s="143"/>
      <c r="C1858" s="144"/>
      <c r="D1858" s="144"/>
      <c r="E1858" s="143"/>
      <c r="F1858" s="145"/>
      <c r="G1858" s="145"/>
      <c r="H1858" s="146"/>
      <c r="I1858" s="146"/>
      <c r="J1858" s="146"/>
      <c r="K1858" s="145"/>
      <c r="L1858" s="146"/>
      <c r="M1858" s="146"/>
      <c r="N1858" s="146"/>
      <c r="O1858" s="146"/>
      <c r="P1858" s="146"/>
      <c r="Q1858" s="149"/>
      <c r="R1858" s="81" t="s">
        <v>63</v>
      </c>
      <c r="S1858" s="147"/>
      <c r="T1858" s="146"/>
      <c r="U1858" s="146"/>
      <c r="V1858" s="148"/>
      <c r="W1858" s="28"/>
      <c r="X1858" s="28"/>
    </row>
    <row r="1859" spans="1:24" s="23" customFormat="1" ht="43.5" customHeight="1" x14ac:dyDescent="0.2">
      <c r="A1859" s="143"/>
      <c r="B1859" s="143"/>
      <c r="C1859" s="144"/>
      <c r="D1859" s="144"/>
      <c r="E1859" s="143"/>
      <c r="F1859" s="145"/>
      <c r="G1859" s="145"/>
      <c r="H1859" s="146"/>
      <c r="I1859" s="146"/>
      <c r="J1859" s="146"/>
      <c r="K1859" s="145"/>
      <c r="L1859" s="146"/>
      <c r="M1859" s="146"/>
      <c r="N1859" s="146"/>
      <c r="O1859" s="146"/>
      <c r="P1859" s="146"/>
      <c r="Q1859" s="149"/>
      <c r="R1859" s="81" t="s">
        <v>64</v>
      </c>
      <c r="S1859" s="147"/>
      <c r="T1859" s="146"/>
      <c r="U1859" s="146"/>
      <c r="V1859" s="148"/>
      <c r="W1859" s="28"/>
      <c r="X1859" s="28"/>
    </row>
    <row r="1860" spans="1:24" s="23" customFormat="1" ht="27" customHeight="1" x14ac:dyDescent="0.2">
      <c r="A1860" s="143"/>
      <c r="B1860" s="143"/>
      <c r="C1860" s="144"/>
      <c r="D1860" s="144"/>
      <c r="E1860" s="143"/>
      <c r="F1860" s="145"/>
      <c r="G1860" s="145"/>
      <c r="H1860" s="146"/>
      <c r="I1860" s="146"/>
      <c r="J1860" s="146"/>
      <c r="K1860" s="145"/>
      <c r="L1860" s="146"/>
      <c r="M1860" s="146"/>
      <c r="N1860" s="146"/>
      <c r="O1860" s="146"/>
      <c r="P1860" s="146"/>
      <c r="Q1860" s="149"/>
      <c r="R1860" s="81" t="s">
        <v>65</v>
      </c>
      <c r="S1860" s="147"/>
      <c r="T1860" s="146"/>
      <c r="U1860" s="146"/>
      <c r="V1860" s="148"/>
      <c r="W1860" s="28"/>
      <c r="X1860" s="28"/>
    </row>
    <row r="1861" spans="1:24" s="23" customFormat="1" ht="45" customHeight="1" x14ac:dyDescent="0.2">
      <c r="A1861" s="143"/>
      <c r="B1861" s="143"/>
      <c r="C1861" s="144"/>
      <c r="D1861" s="144"/>
      <c r="E1861" s="143"/>
      <c r="F1861" s="145"/>
      <c r="G1861" s="145"/>
      <c r="H1861" s="146"/>
      <c r="I1861" s="146"/>
      <c r="J1861" s="146"/>
      <c r="K1861" s="145"/>
      <c r="L1861" s="146"/>
      <c r="M1861" s="146"/>
      <c r="N1861" s="146"/>
      <c r="O1861" s="146"/>
      <c r="P1861" s="146"/>
      <c r="Q1861" s="149"/>
      <c r="R1861" s="81" t="s">
        <v>66</v>
      </c>
      <c r="S1861" s="147"/>
      <c r="T1861" s="146"/>
      <c r="U1861" s="146"/>
      <c r="V1861" s="148"/>
      <c r="W1861" s="28"/>
      <c r="X1861" s="28"/>
    </row>
    <row r="1862" spans="1:24" s="23" customFormat="1" ht="46.5" customHeight="1" x14ac:dyDescent="0.2">
      <c r="A1862" s="143"/>
      <c r="B1862" s="143"/>
      <c r="C1862" s="144"/>
      <c r="D1862" s="144"/>
      <c r="E1862" s="143"/>
      <c r="F1862" s="145"/>
      <c r="G1862" s="145"/>
      <c r="H1862" s="146"/>
      <c r="I1862" s="146"/>
      <c r="J1862" s="146"/>
      <c r="K1862" s="145"/>
      <c r="L1862" s="146"/>
      <c r="M1862" s="146"/>
      <c r="N1862" s="146"/>
      <c r="O1862" s="146"/>
      <c r="P1862" s="146"/>
      <c r="Q1862" s="149"/>
      <c r="R1862" s="81" t="s">
        <v>67</v>
      </c>
      <c r="S1862" s="147"/>
      <c r="T1862" s="146"/>
      <c r="U1862" s="146"/>
      <c r="V1862" s="148"/>
      <c r="W1862" s="28"/>
      <c r="X1862" s="28"/>
    </row>
    <row r="1863" spans="1:24" s="23" customFormat="1" ht="27" customHeight="1" x14ac:dyDescent="0.2">
      <c r="A1863" s="143"/>
      <c r="B1863" s="143"/>
      <c r="C1863" s="144"/>
      <c r="D1863" s="144"/>
      <c r="E1863" s="143"/>
      <c r="F1863" s="145"/>
      <c r="G1863" s="145"/>
      <c r="H1863" s="146"/>
      <c r="I1863" s="146"/>
      <c r="J1863" s="146"/>
      <c r="K1863" s="145"/>
      <c r="L1863" s="146"/>
      <c r="M1863" s="146"/>
      <c r="N1863" s="146"/>
      <c r="O1863" s="146"/>
      <c r="P1863" s="146"/>
      <c r="Q1863" s="149"/>
      <c r="R1863" s="81" t="s">
        <v>68</v>
      </c>
      <c r="S1863" s="147"/>
      <c r="T1863" s="146"/>
      <c r="U1863" s="146"/>
      <c r="V1863" s="148"/>
      <c r="W1863" s="28"/>
      <c r="X1863" s="28"/>
    </row>
    <row r="1864" spans="1:24" s="23" customFormat="1" ht="46.5" customHeight="1" x14ac:dyDescent="0.2">
      <c r="A1864" s="143"/>
      <c r="B1864" s="143"/>
      <c r="C1864" s="144"/>
      <c r="D1864" s="144"/>
      <c r="E1864" s="143"/>
      <c r="F1864" s="145"/>
      <c r="G1864" s="145"/>
      <c r="H1864" s="146"/>
      <c r="I1864" s="146"/>
      <c r="J1864" s="146"/>
      <c r="K1864" s="145"/>
      <c r="L1864" s="146"/>
      <c r="M1864" s="146"/>
      <c r="N1864" s="146"/>
      <c r="O1864" s="146"/>
      <c r="P1864" s="146"/>
      <c r="Q1864" s="149"/>
      <c r="R1864" s="81" t="s">
        <v>69</v>
      </c>
      <c r="S1864" s="147"/>
      <c r="T1864" s="146"/>
      <c r="U1864" s="146"/>
      <c r="V1864" s="148"/>
      <c r="W1864" s="28"/>
      <c r="X1864" s="28"/>
    </row>
    <row r="1865" spans="1:24" s="23" customFormat="1" ht="42" customHeight="1" x14ac:dyDescent="0.2">
      <c r="A1865" s="143"/>
      <c r="B1865" s="143"/>
      <c r="C1865" s="144"/>
      <c r="D1865" s="144"/>
      <c r="E1865" s="143"/>
      <c r="F1865" s="145"/>
      <c r="G1865" s="145"/>
      <c r="H1865" s="146"/>
      <c r="I1865" s="146"/>
      <c r="J1865" s="146"/>
      <c r="K1865" s="145"/>
      <c r="L1865" s="146"/>
      <c r="M1865" s="146"/>
      <c r="N1865" s="146"/>
      <c r="O1865" s="146"/>
      <c r="P1865" s="146"/>
      <c r="Q1865" s="149"/>
      <c r="R1865" s="81" t="s">
        <v>70</v>
      </c>
      <c r="S1865" s="147"/>
      <c r="T1865" s="146"/>
      <c r="U1865" s="146"/>
      <c r="V1865" s="148"/>
      <c r="W1865" s="28"/>
      <c r="X1865" s="28"/>
    </row>
    <row r="1866" spans="1:24" s="23" customFormat="1" ht="29.25" customHeight="1" x14ac:dyDescent="0.2">
      <c r="A1866" s="143"/>
      <c r="B1866" s="143"/>
      <c r="C1866" s="144"/>
      <c r="D1866" s="144"/>
      <c r="E1866" s="143"/>
      <c r="F1866" s="145"/>
      <c r="G1866" s="145"/>
      <c r="H1866" s="146"/>
      <c r="I1866" s="146"/>
      <c r="J1866" s="146"/>
      <c r="K1866" s="145"/>
      <c r="L1866" s="146"/>
      <c r="M1866" s="146"/>
      <c r="N1866" s="146"/>
      <c r="O1866" s="146"/>
      <c r="P1866" s="146"/>
      <c r="Q1866" s="149"/>
      <c r="R1866" s="81" t="s">
        <v>71</v>
      </c>
      <c r="S1866" s="147"/>
      <c r="T1866" s="146"/>
      <c r="U1866" s="146"/>
      <c r="V1866" s="148"/>
      <c r="W1866" s="28"/>
      <c r="X1866" s="28"/>
    </row>
    <row r="1867" spans="1:24" s="23" customFormat="1" ht="48.75" customHeight="1" x14ac:dyDescent="0.2">
      <c r="A1867" s="143"/>
      <c r="B1867" s="143"/>
      <c r="C1867" s="144"/>
      <c r="D1867" s="144"/>
      <c r="E1867" s="143"/>
      <c r="F1867" s="145"/>
      <c r="G1867" s="145"/>
      <c r="H1867" s="146"/>
      <c r="I1867" s="146"/>
      <c r="J1867" s="146"/>
      <c r="K1867" s="145"/>
      <c r="L1867" s="146"/>
      <c r="M1867" s="146"/>
      <c r="N1867" s="146"/>
      <c r="O1867" s="146"/>
      <c r="P1867" s="146"/>
      <c r="Q1867" s="149"/>
      <c r="R1867" s="81" t="s">
        <v>72</v>
      </c>
      <c r="S1867" s="147"/>
      <c r="T1867" s="146"/>
      <c r="U1867" s="146"/>
      <c r="V1867" s="148"/>
      <c r="W1867" s="28"/>
      <c r="X1867" s="28"/>
    </row>
    <row r="1868" spans="1:24" s="23" customFormat="1" ht="46.5" customHeight="1" x14ac:dyDescent="0.2">
      <c r="A1868" s="143"/>
      <c r="B1868" s="143"/>
      <c r="C1868" s="144"/>
      <c r="D1868" s="144"/>
      <c r="E1868" s="143"/>
      <c r="F1868" s="145"/>
      <c r="G1868" s="145"/>
      <c r="H1868" s="146"/>
      <c r="I1868" s="146"/>
      <c r="J1868" s="146"/>
      <c r="K1868" s="145"/>
      <c r="L1868" s="146"/>
      <c r="M1868" s="146"/>
      <c r="N1868" s="146"/>
      <c r="O1868" s="146"/>
      <c r="P1868" s="146"/>
      <c r="Q1868" s="149"/>
      <c r="R1868" s="81" t="s">
        <v>73</v>
      </c>
      <c r="S1868" s="147"/>
      <c r="T1868" s="146"/>
      <c r="U1868" s="146"/>
      <c r="V1868" s="148"/>
      <c r="W1868" s="28"/>
      <c r="X1868" s="28"/>
    </row>
    <row r="1869" spans="1:24" s="23" customFormat="1" ht="33" customHeight="1" x14ac:dyDescent="0.2">
      <c r="A1869" s="143">
        <v>19</v>
      </c>
      <c r="B1869" s="143" t="s">
        <v>357</v>
      </c>
      <c r="C1869" s="144">
        <v>1962</v>
      </c>
      <c r="D1869" s="144"/>
      <c r="E1869" s="143" t="s">
        <v>111</v>
      </c>
      <c r="F1869" s="145">
        <v>5</v>
      </c>
      <c r="G1869" s="145">
        <v>4</v>
      </c>
      <c r="H1869" s="146">
        <v>4176.3</v>
      </c>
      <c r="I1869" s="146">
        <v>3193.6</v>
      </c>
      <c r="J1869" s="146">
        <v>3035.2</v>
      </c>
      <c r="K1869" s="145">
        <v>134</v>
      </c>
      <c r="L1869" s="146">
        <f>SUM(M1869:Q1880)</f>
        <v>22065938.050000001</v>
      </c>
      <c r="M1869" s="146">
        <v>0</v>
      </c>
      <c r="N1869" s="146">
        <v>0</v>
      </c>
      <c r="O1869" s="146">
        <v>0</v>
      </c>
      <c r="P1869" s="146">
        <v>22065938.050000001</v>
      </c>
      <c r="Q1869" s="149">
        <v>0</v>
      </c>
      <c r="R1869" s="81" t="s">
        <v>62</v>
      </c>
      <c r="S1869" s="147">
        <v>12</v>
      </c>
      <c r="T1869" s="146">
        <f>L1869/I1869</f>
        <v>6909.4244896042092</v>
      </c>
      <c r="U1869" s="146">
        <f>T1869</f>
        <v>6909.4244896042092</v>
      </c>
      <c r="V1869" s="148">
        <v>46752</v>
      </c>
      <c r="W1869" s="28"/>
      <c r="X1869" s="28"/>
    </row>
    <row r="1870" spans="1:24" s="23" customFormat="1" ht="42" customHeight="1" x14ac:dyDescent="0.2">
      <c r="A1870" s="143"/>
      <c r="B1870" s="143"/>
      <c r="C1870" s="144"/>
      <c r="D1870" s="144"/>
      <c r="E1870" s="143"/>
      <c r="F1870" s="145"/>
      <c r="G1870" s="145"/>
      <c r="H1870" s="146"/>
      <c r="I1870" s="146"/>
      <c r="J1870" s="146"/>
      <c r="K1870" s="145"/>
      <c r="L1870" s="146"/>
      <c r="M1870" s="146"/>
      <c r="N1870" s="146"/>
      <c r="O1870" s="146"/>
      <c r="P1870" s="146"/>
      <c r="Q1870" s="149"/>
      <c r="R1870" s="81" t="s">
        <v>63</v>
      </c>
      <c r="S1870" s="147"/>
      <c r="T1870" s="146"/>
      <c r="U1870" s="146"/>
      <c r="V1870" s="148"/>
      <c r="W1870" s="28"/>
      <c r="X1870" s="28"/>
    </row>
    <row r="1871" spans="1:24" s="23" customFormat="1" ht="42" customHeight="1" x14ac:dyDescent="0.2">
      <c r="A1871" s="143"/>
      <c r="B1871" s="143"/>
      <c r="C1871" s="144"/>
      <c r="D1871" s="144"/>
      <c r="E1871" s="143"/>
      <c r="F1871" s="145"/>
      <c r="G1871" s="145"/>
      <c r="H1871" s="146"/>
      <c r="I1871" s="146"/>
      <c r="J1871" s="146"/>
      <c r="K1871" s="145"/>
      <c r="L1871" s="146"/>
      <c r="M1871" s="146"/>
      <c r="N1871" s="146"/>
      <c r="O1871" s="146"/>
      <c r="P1871" s="146"/>
      <c r="Q1871" s="149"/>
      <c r="R1871" s="81" t="s">
        <v>64</v>
      </c>
      <c r="S1871" s="147"/>
      <c r="T1871" s="146"/>
      <c r="U1871" s="146"/>
      <c r="V1871" s="148"/>
      <c r="W1871" s="28"/>
      <c r="X1871" s="28"/>
    </row>
    <row r="1872" spans="1:24" s="23" customFormat="1" ht="30" customHeight="1" x14ac:dyDescent="0.2">
      <c r="A1872" s="143"/>
      <c r="B1872" s="143"/>
      <c r="C1872" s="144"/>
      <c r="D1872" s="144"/>
      <c r="E1872" s="143"/>
      <c r="F1872" s="145"/>
      <c r="G1872" s="145"/>
      <c r="H1872" s="146"/>
      <c r="I1872" s="146"/>
      <c r="J1872" s="146"/>
      <c r="K1872" s="145"/>
      <c r="L1872" s="146"/>
      <c r="M1872" s="146"/>
      <c r="N1872" s="146"/>
      <c r="O1872" s="146"/>
      <c r="P1872" s="146"/>
      <c r="Q1872" s="149"/>
      <c r="R1872" s="81" t="s">
        <v>65</v>
      </c>
      <c r="S1872" s="147"/>
      <c r="T1872" s="146"/>
      <c r="U1872" s="146"/>
      <c r="V1872" s="148"/>
      <c r="W1872" s="28"/>
      <c r="X1872" s="28"/>
    </row>
    <row r="1873" spans="1:24" s="23" customFormat="1" ht="43.5" customHeight="1" x14ac:dyDescent="0.2">
      <c r="A1873" s="143"/>
      <c r="B1873" s="143"/>
      <c r="C1873" s="144"/>
      <c r="D1873" s="144"/>
      <c r="E1873" s="143"/>
      <c r="F1873" s="145"/>
      <c r="G1873" s="145"/>
      <c r="H1873" s="146"/>
      <c r="I1873" s="146"/>
      <c r="J1873" s="146"/>
      <c r="K1873" s="145"/>
      <c r="L1873" s="146"/>
      <c r="M1873" s="146"/>
      <c r="N1873" s="146"/>
      <c r="O1873" s="146"/>
      <c r="P1873" s="146"/>
      <c r="Q1873" s="149"/>
      <c r="R1873" s="81" t="s">
        <v>66</v>
      </c>
      <c r="S1873" s="147"/>
      <c r="T1873" s="146"/>
      <c r="U1873" s="146"/>
      <c r="V1873" s="148"/>
      <c r="W1873" s="28"/>
      <c r="X1873" s="28"/>
    </row>
    <row r="1874" spans="1:24" s="23" customFormat="1" ht="42.75" customHeight="1" x14ac:dyDescent="0.2">
      <c r="A1874" s="143"/>
      <c r="B1874" s="143"/>
      <c r="C1874" s="144"/>
      <c r="D1874" s="144"/>
      <c r="E1874" s="143"/>
      <c r="F1874" s="145"/>
      <c r="G1874" s="145"/>
      <c r="H1874" s="146"/>
      <c r="I1874" s="146"/>
      <c r="J1874" s="146"/>
      <c r="K1874" s="145"/>
      <c r="L1874" s="146"/>
      <c r="M1874" s="146"/>
      <c r="N1874" s="146"/>
      <c r="O1874" s="146"/>
      <c r="P1874" s="146"/>
      <c r="Q1874" s="149"/>
      <c r="R1874" s="81" t="s">
        <v>67</v>
      </c>
      <c r="S1874" s="147"/>
      <c r="T1874" s="146"/>
      <c r="U1874" s="146"/>
      <c r="V1874" s="148"/>
      <c r="W1874" s="28"/>
      <c r="X1874" s="28"/>
    </row>
    <row r="1875" spans="1:24" s="23" customFormat="1" ht="28.5" customHeight="1" x14ac:dyDescent="0.2">
      <c r="A1875" s="143"/>
      <c r="B1875" s="143"/>
      <c r="C1875" s="144"/>
      <c r="D1875" s="144"/>
      <c r="E1875" s="143"/>
      <c r="F1875" s="145"/>
      <c r="G1875" s="145"/>
      <c r="H1875" s="146"/>
      <c r="I1875" s="146"/>
      <c r="J1875" s="146"/>
      <c r="K1875" s="145"/>
      <c r="L1875" s="146"/>
      <c r="M1875" s="146"/>
      <c r="N1875" s="146"/>
      <c r="O1875" s="146"/>
      <c r="P1875" s="146"/>
      <c r="Q1875" s="149"/>
      <c r="R1875" s="81" t="s">
        <v>68</v>
      </c>
      <c r="S1875" s="147"/>
      <c r="T1875" s="146"/>
      <c r="U1875" s="146"/>
      <c r="V1875" s="148"/>
      <c r="W1875" s="28"/>
      <c r="X1875" s="28"/>
    </row>
    <row r="1876" spans="1:24" s="23" customFormat="1" ht="47.25" customHeight="1" x14ac:dyDescent="0.2">
      <c r="A1876" s="143"/>
      <c r="B1876" s="143"/>
      <c r="C1876" s="144"/>
      <c r="D1876" s="144"/>
      <c r="E1876" s="143"/>
      <c r="F1876" s="145"/>
      <c r="G1876" s="145"/>
      <c r="H1876" s="146"/>
      <c r="I1876" s="146"/>
      <c r="J1876" s="146"/>
      <c r="K1876" s="145"/>
      <c r="L1876" s="146"/>
      <c r="M1876" s="146"/>
      <c r="N1876" s="146"/>
      <c r="O1876" s="146"/>
      <c r="P1876" s="146"/>
      <c r="Q1876" s="149"/>
      <c r="R1876" s="81" t="s">
        <v>69</v>
      </c>
      <c r="S1876" s="147"/>
      <c r="T1876" s="146"/>
      <c r="U1876" s="146"/>
      <c r="V1876" s="148"/>
      <c r="W1876" s="28"/>
      <c r="X1876" s="28"/>
    </row>
    <row r="1877" spans="1:24" s="23" customFormat="1" ht="48.75" customHeight="1" x14ac:dyDescent="0.2">
      <c r="A1877" s="143"/>
      <c r="B1877" s="143"/>
      <c r="C1877" s="144"/>
      <c r="D1877" s="144"/>
      <c r="E1877" s="143"/>
      <c r="F1877" s="145"/>
      <c r="G1877" s="145"/>
      <c r="H1877" s="146"/>
      <c r="I1877" s="146"/>
      <c r="J1877" s="146"/>
      <c r="K1877" s="145"/>
      <c r="L1877" s="146"/>
      <c r="M1877" s="146"/>
      <c r="N1877" s="146"/>
      <c r="O1877" s="146"/>
      <c r="P1877" s="146"/>
      <c r="Q1877" s="149"/>
      <c r="R1877" s="81" t="s">
        <v>70</v>
      </c>
      <c r="S1877" s="147"/>
      <c r="T1877" s="146"/>
      <c r="U1877" s="146"/>
      <c r="V1877" s="148"/>
      <c r="W1877" s="28"/>
      <c r="X1877" s="28"/>
    </row>
    <row r="1878" spans="1:24" s="23" customFormat="1" ht="38.25" customHeight="1" x14ac:dyDescent="0.2">
      <c r="A1878" s="143"/>
      <c r="B1878" s="143"/>
      <c r="C1878" s="144"/>
      <c r="D1878" s="144"/>
      <c r="E1878" s="143"/>
      <c r="F1878" s="145"/>
      <c r="G1878" s="145"/>
      <c r="H1878" s="146"/>
      <c r="I1878" s="146"/>
      <c r="J1878" s="146"/>
      <c r="K1878" s="145"/>
      <c r="L1878" s="146"/>
      <c r="M1878" s="146"/>
      <c r="N1878" s="146"/>
      <c r="O1878" s="146"/>
      <c r="P1878" s="146"/>
      <c r="Q1878" s="149"/>
      <c r="R1878" s="81" t="s">
        <v>71</v>
      </c>
      <c r="S1878" s="147"/>
      <c r="T1878" s="146"/>
      <c r="U1878" s="146"/>
      <c r="V1878" s="148"/>
      <c r="W1878" s="28"/>
      <c r="X1878" s="28"/>
    </row>
    <row r="1879" spans="1:24" s="23" customFormat="1" ht="42.75" customHeight="1" x14ac:dyDescent="0.2">
      <c r="A1879" s="143"/>
      <c r="B1879" s="143"/>
      <c r="C1879" s="144"/>
      <c r="D1879" s="144"/>
      <c r="E1879" s="143"/>
      <c r="F1879" s="145"/>
      <c r="G1879" s="145"/>
      <c r="H1879" s="146"/>
      <c r="I1879" s="146"/>
      <c r="J1879" s="146"/>
      <c r="K1879" s="145"/>
      <c r="L1879" s="146"/>
      <c r="M1879" s="146"/>
      <c r="N1879" s="146"/>
      <c r="O1879" s="146"/>
      <c r="P1879" s="146"/>
      <c r="Q1879" s="149"/>
      <c r="R1879" s="81" t="s">
        <v>72</v>
      </c>
      <c r="S1879" s="147"/>
      <c r="T1879" s="146"/>
      <c r="U1879" s="146"/>
      <c r="V1879" s="148"/>
      <c r="W1879" s="28"/>
      <c r="X1879" s="28"/>
    </row>
    <row r="1880" spans="1:24" s="23" customFormat="1" ht="46.5" customHeight="1" x14ac:dyDescent="0.2">
      <c r="A1880" s="143"/>
      <c r="B1880" s="143"/>
      <c r="C1880" s="144"/>
      <c r="D1880" s="144"/>
      <c r="E1880" s="143"/>
      <c r="F1880" s="145"/>
      <c r="G1880" s="145"/>
      <c r="H1880" s="146"/>
      <c r="I1880" s="146"/>
      <c r="J1880" s="146"/>
      <c r="K1880" s="145"/>
      <c r="L1880" s="146"/>
      <c r="M1880" s="146"/>
      <c r="N1880" s="146"/>
      <c r="O1880" s="146"/>
      <c r="P1880" s="146"/>
      <c r="Q1880" s="149"/>
      <c r="R1880" s="81" t="s">
        <v>73</v>
      </c>
      <c r="S1880" s="147"/>
      <c r="T1880" s="146"/>
      <c r="U1880" s="146"/>
      <c r="V1880" s="148"/>
      <c r="W1880" s="28"/>
      <c r="X1880" s="28"/>
    </row>
    <row r="1881" spans="1:24" s="23" customFormat="1" ht="39" customHeight="1" x14ac:dyDescent="0.2">
      <c r="A1881" s="143">
        <v>20</v>
      </c>
      <c r="B1881" s="143" t="s">
        <v>185</v>
      </c>
      <c r="C1881" s="144">
        <v>1962</v>
      </c>
      <c r="D1881" s="144"/>
      <c r="E1881" s="143" t="s">
        <v>97</v>
      </c>
      <c r="F1881" s="145">
        <v>5</v>
      </c>
      <c r="G1881" s="145">
        <v>4</v>
      </c>
      <c r="H1881" s="146">
        <v>4592.6000000000004</v>
      </c>
      <c r="I1881" s="146">
        <v>3505.8</v>
      </c>
      <c r="J1881" s="146">
        <v>3416.49</v>
      </c>
      <c r="K1881" s="145">
        <v>167</v>
      </c>
      <c r="L1881" s="146">
        <f>SUM(M1881:Q1892)</f>
        <v>24221928.789999999</v>
      </c>
      <c r="M1881" s="146">
        <v>0</v>
      </c>
      <c r="N1881" s="146">
        <v>0</v>
      </c>
      <c r="O1881" s="146">
        <v>0</v>
      </c>
      <c r="P1881" s="146">
        <v>24221928.789999999</v>
      </c>
      <c r="Q1881" s="149">
        <v>0</v>
      </c>
      <c r="R1881" s="81" t="s">
        <v>62</v>
      </c>
      <c r="S1881" s="147">
        <v>12</v>
      </c>
      <c r="T1881" s="146">
        <f>L1881/I1881</f>
        <v>6909.1017143020135</v>
      </c>
      <c r="U1881" s="146">
        <f>T1881</f>
        <v>6909.1017143020135</v>
      </c>
      <c r="V1881" s="148">
        <v>46752</v>
      </c>
      <c r="W1881" s="28"/>
      <c r="X1881" s="28"/>
    </row>
    <row r="1882" spans="1:24" s="23" customFormat="1" ht="59.25" customHeight="1" x14ac:dyDescent="0.2">
      <c r="A1882" s="143"/>
      <c r="B1882" s="143"/>
      <c r="C1882" s="144"/>
      <c r="D1882" s="144"/>
      <c r="E1882" s="143"/>
      <c r="F1882" s="145"/>
      <c r="G1882" s="145"/>
      <c r="H1882" s="146"/>
      <c r="I1882" s="146"/>
      <c r="J1882" s="146"/>
      <c r="K1882" s="145"/>
      <c r="L1882" s="146"/>
      <c r="M1882" s="146"/>
      <c r="N1882" s="146"/>
      <c r="O1882" s="146"/>
      <c r="P1882" s="146"/>
      <c r="Q1882" s="149"/>
      <c r="R1882" s="81" t="s">
        <v>63</v>
      </c>
      <c r="S1882" s="147"/>
      <c r="T1882" s="146"/>
      <c r="U1882" s="146"/>
      <c r="V1882" s="148"/>
      <c r="W1882" s="28"/>
      <c r="X1882" s="28"/>
    </row>
    <row r="1883" spans="1:24" s="23" customFormat="1" ht="59.25" customHeight="1" x14ac:dyDescent="0.2">
      <c r="A1883" s="143"/>
      <c r="B1883" s="143"/>
      <c r="C1883" s="144"/>
      <c r="D1883" s="144"/>
      <c r="E1883" s="143"/>
      <c r="F1883" s="145"/>
      <c r="G1883" s="145"/>
      <c r="H1883" s="146"/>
      <c r="I1883" s="146"/>
      <c r="J1883" s="146"/>
      <c r="K1883" s="145"/>
      <c r="L1883" s="146"/>
      <c r="M1883" s="146"/>
      <c r="N1883" s="146"/>
      <c r="O1883" s="146"/>
      <c r="P1883" s="146"/>
      <c r="Q1883" s="149"/>
      <c r="R1883" s="81" t="s">
        <v>64</v>
      </c>
      <c r="S1883" s="147"/>
      <c r="T1883" s="146"/>
      <c r="U1883" s="146"/>
      <c r="V1883" s="148"/>
      <c r="W1883" s="28"/>
      <c r="X1883" s="28"/>
    </row>
    <row r="1884" spans="1:24" s="23" customFormat="1" ht="48" customHeight="1" x14ac:dyDescent="0.2">
      <c r="A1884" s="143"/>
      <c r="B1884" s="143"/>
      <c r="C1884" s="144"/>
      <c r="D1884" s="144"/>
      <c r="E1884" s="143"/>
      <c r="F1884" s="145"/>
      <c r="G1884" s="145"/>
      <c r="H1884" s="146"/>
      <c r="I1884" s="146"/>
      <c r="J1884" s="146"/>
      <c r="K1884" s="145"/>
      <c r="L1884" s="146"/>
      <c r="M1884" s="146"/>
      <c r="N1884" s="146"/>
      <c r="O1884" s="146"/>
      <c r="P1884" s="146"/>
      <c r="Q1884" s="149"/>
      <c r="R1884" s="81" t="s">
        <v>65</v>
      </c>
      <c r="S1884" s="147"/>
      <c r="T1884" s="146"/>
      <c r="U1884" s="146"/>
      <c r="V1884" s="148"/>
      <c r="W1884" s="28"/>
      <c r="X1884" s="28"/>
    </row>
    <row r="1885" spans="1:24" s="23" customFormat="1" ht="54" customHeight="1" x14ac:dyDescent="0.2">
      <c r="A1885" s="143"/>
      <c r="B1885" s="143"/>
      <c r="C1885" s="144"/>
      <c r="D1885" s="144"/>
      <c r="E1885" s="143"/>
      <c r="F1885" s="145"/>
      <c r="G1885" s="145"/>
      <c r="H1885" s="146"/>
      <c r="I1885" s="146"/>
      <c r="J1885" s="146"/>
      <c r="K1885" s="145"/>
      <c r="L1885" s="146"/>
      <c r="M1885" s="146"/>
      <c r="N1885" s="146"/>
      <c r="O1885" s="146"/>
      <c r="P1885" s="146"/>
      <c r="Q1885" s="149"/>
      <c r="R1885" s="81" t="s">
        <v>66</v>
      </c>
      <c r="S1885" s="147"/>
      <c r="T1885" s="146"/>
      <c r="U1885" s="146"/>
      <c r="V1885" s="148"/>
      <c r="W1885" s="28"/>
      <c r="X1885" s="28"/>
    </row>
    <row r="1886" spans="1:24" s="23" customFormat="1" ht="54" customHeight="1" x14ac:dyDescent="0.2">
      <c r="A1886" s="143"/>
      <c r="B1886" s="143"/>
      <c r="C1886" s="144"/>
      <c r="D1886" s="144"/>
      <c r="E1886" s="143"/>
      <c r="F1886" s="145"/>
      <c r="G1886" s="145"/>
      <c r="H1886" s="146"/>
      <c r="I1886" s="146"/>
      <c r="J1886" s="146"/>
      <c r="K1886" s="145"/>
      <c r="L1886" s="146"/>
      <c r="M1886" s="146"/>
      <c r="N1886" s="146"/>
      <c r="O1886" s="146"/>
      <c r="P1886" s="146"/>
      <c r="Q1886" s="149"/>
      <c r="R1886" s="81" t="s">
        <v>67</v>
      </c>
      <c r="S1886" s="147"/>
      <c r="T1886" s="146"/>
      <c r="U1886" s="146"/>
      <c r="V1886" s="148"/>
      <c r="W1886" s="28"/>
      <c r="X1886" s="28"/>
    </row>
    <row r="1887" spans="1:24" s="23" customFormat="1" ht="48" customHeight="1" x14ac:dyDescent="0.2">
      <c r="A1887" s="143"/>
      <c r="B1887" s="143"/>
      <c r="C1887" s="144"/>
      <c r="D1887" s="144"/>
      <c r="E1887" s="143"/>
      <c r="F1887" s="145"/>
      <c r="G1887" s="145"/>
      <c r="H1887" s="146"/>
      <c r="I1887" s="146"/>
      <c r="J1887" s="146"/>
      <c r="K1887" s="145"/>
      <c r="L1887" s="146"/>
      <c r="M1887" s="146"/>
      <c r="N1887" s="146"/>
      <c r="O1887" s="146"/>
      <c r="P1887" s="146"/>
      <c r="Q1887" s="149"/>
      <c r="R1887" s="81" t="s">
        <v>68</v>
      </c>
      <c r="S1887" s="147"/>
      <c r="T1887" s="146"/>
      <c r="U1887" s="146"/>
      <c r="V1887" s="148"/>
      <c r="W1887" s="28"/>
      <c r="X1887" s="28"/>
    </row>
    <row r="1888" spans="1:24" s="23" customFormat="1" ht="51.75" customHeight="1" x14ac:dyDescent="0.2">
      <c r="A1888" s="143"/>
      <c r="B1888" s="143"/>
      <c r="C1888" s="144"/>
      <c r="D1888" s="144"/>
      <c r="E1888" s="143"/>
      <c r="F1888" s="145"/>
      <c r="G1888" s="145"/>
      <c r="H1888" s="146"/>
      <c r="I1888" s="146"/>
      <c r="J1888" s="146"/>
      <c r="K1888" s="145"/>
      <c r="L1888" s="146"/>
      <c r="M1888" s="146"/>
      <c r="N1888" s="146"/>
      <c r="O1888" s="146"/>
      <c r="P1888" s="146"/>
      <c r="Q1888" s="149"/>
      <c r="R1888" s="81" t="s">
        <v>69</v>
      </c>
      <c r="S1888" s="147"/>
      <c r="T1888" s="146"/>
      <c r="U1888" s="146"/>
      <c r="V1888" s="148"/>
      <c r="W1888" s="28"/>
      <c r="X1888" s="28"/>
    </row>
    <row r="1889" spans="1:24" s="23" customFormat="1" ht="51.75" customHeight="1" x14ac:dyDescent="0.2">
      <c r="A1889" s="143"/>
      <c r="B1889" s="143"/>
      <c r="C1889" s="144"/>
      <c r="D1889" s="144"/>
      <c r="E1889" s="143"/>
      <c r="F1889" s="145"/>
      <c r="G1889" s="145"/>
      <c r="H1889" s="146"/>
      <c r="I1889" s="146"/>
      <c r="J1889" s="146"/>
      <c r="K1889" s="145"/>
      <c r="L1889" s="146"/>
      <c r="M1889" s="146"/>
      <c r="N1889" s="146"/>
      <c r="O1889" s="146"/>
      <c r="P1889" s="146"/>
      <c r="Q1889" s="149"/>
      <c r="R1889" s="81" t="s">
        <v>70</v>
      </c>
      <c r="S1889" s="147"/>
      <c r="T1889" s="146"/>
      <c r="U1889" s="146"/>
      <c r="V1889" s="148"/>
      <c r="W1889" s="28"/>
      <c r="X1889" s="28"/>
    </row>
    <row r="1890" spans="1:24" s="23" customFormat="1" ht="48" customHeight="1" x14ac:dyDescent="0.2">
      <c r="A1890" s="143"/>
      <c r="B1890" s="143"/>
      <c r="C1890" s="144"/>
      <c r="D1890" s="144"/>
      <c r="E1890" s="143"/>
      <c r="F1890" s="145"/>
      <c r="G1890" s="145"/>
      <c r="H1890" s="146"/>
      <c r="I1890" s="146"/>
      <c r="J1890" s="146"/>
      <c r="K1890" s="145"/>
      <c r="L1890" s="146"/>
      <c r="M1890" s="146"/>
      <c r="N1890" s="146"/>
      <c r="O1890" s="146"/>
      <c r="P1890" s="146"/>
      <c r="Q1890" s="149"/>
      <c r="R1890" s="81" t="s">
        <v>71</v>
      </c>
      <c r="S1890" s="147"/>
      <c r="T1890" s="146"/>
      <c r="U1890" s="146"/>
      <c r="V1890" s="148"/>
      <c r="W1890" s="28"/>
      <c r="X1890" s="28"/>
    </row>
    <row r="1891" spans="1:24" s="23" customFormat="1" ht="55.5" customHeight="1" x14ac:dyDescent="0.2">
      <c r="A1891" s="143"/>
      <c r="B1891" s="143"/>
      <c r="C1891" s="144"/>
      <c r="D1891" s="144"/>
      <c r="E1891" s="143"/>
      <c r="F1891" s="145"/>
      <c r="G1891" s="145"/>
      <c r="H1891" s="146"/>
      <c r="I1891" s="146"/>
      <c r="J1891" s="146"/>
      <c r="K1891" s="145"/>
      <c r="L1891" s="146"/>
      <c r="M1891" s="146"/>
      <c r="N1891" s="146"/>
      <c r="O1891" s="146"/>
      <c r="P1891" s="146"/>
      <c r="Q1891" s="149"/>
      <c r="R1891" s="81" t="s">
        <v>72</v>
      </c>
      <c r="S1891" s="147"/>
      <c r="T1891" s="146"/>
      <c r="U1891" s="146"/>
      <c r="V1891" s="148"/>
      <c r="W1891" s="28"/>
      <c r="X1891" s="28"/>
    </row>
    <row r="1892" spans="1:24" s="23" customFormat="1" ht="55.5" customHeight="1" x14ac:dyDescent="0.2">
      <c r="A1892" s="143"/>
      <c r="B1892" s="143"/>
      <c r="C1892" s="144"/>
      <c r="D1892" s="144"/>
      <c r="E1892" s="143"/>
      <c r="F1892" s="145"/>
      <c r="G1892" s="145"/>
      <c r="H1892" s="146"/>
      <c r="I1892" s="146"/>
      <c r="J1892" s="146"/>
      <c r="K1892" s="145"/>
      <c r="L1892" s="146"/>
      <c r="M1892" s="146"/>
      <c r="N1892" s="146"/>
      <c r="O1892" s="146"/>
      <c r="P1892" s="146"/>
      <c r="Q1892" s="149"/>
      <c r="R1892" s="81" t="s">
        <v>73</v>
      </c>
      <c r="S1892" s="147"/>
      <c r="T1892" s="146"/>
      <c r="U1892" s="146"/>
      <c r="V1892" s="148"/>
      <c r="W1892" s="28"/>
      <c r="X1892" s="28"/>
    </row>
    <row r="1893" spans="1:24" s="23" customFormat="1" ht="33" customHeight="1" x14ac:dyDescent="0.2">
      <c r="A1893" s="143">
        <v>21</v>
      </c>
      <c r="B1893" s="143" t="s">
        <v>358</v>
      </c>
      <c r="C1893" s="144">
        <v>1965</v>
      </c>
      <c r="D1893" s="144">
        <v>2015</v>
      </c>
      <c r="E1893" s="143" t="s">
        <v>97</v>
      </c>
      <c r="F1893" s="145">
        <v>5</v>
      </c>
      <c r="G1893" s="145">
        <v>4</v>
      </c>
      <c r="H1893" s="146">
        <v>3845.8</v>
      </c>
      <c r="I1893" s="146">
        <v>3505.9</v>
      </c>
      <c r="J1893" s="146">
        <v>3230.33</v>
      </c>
      <c r="K1893" s="145">
        <v>178</v>
      </c>
      <c r="L1893" s="146">
        <f>SUM(M1893:Q1895)</f>
        <v>16057057.130000001</v>
      </c>
      <c r="M1893" s="146">
        <v>0</v>
      </c>
      <c r="N1893" s="146">
        <v>0</v>
      </c>
      <c r="O1893" s="146">
        <v>0</v>
      </c>
      <c r="P1893" s="146">
        <v>16057057.130000001</v>
      </c>
      <c r="Q1893" s="149">
        <v>0</v>
      </c>
      <c r="R1893" s="81" t="s">
        <v>74</v>
      </c>
      <c r="S1893" s="147">
        <v>3</v>
      </c>
      <c r="T1893" s="146">
        <f>L1893/I1893</f>
        <v>4580.010020251576</v>
      </c>
      <c r="U1893" s="146">
        <f>T1893</f>
        <v>4580.010020251576</v>
      </c>
      <c r="V1893" s="148">
        <v>46752</v>
      </c>
      <c r="W1893" s="28"/>
      <c r="X1893" s="28"/>
    </row>
    <row r="1894" spans="1:24" s="23" customFormat="1" ht="39.75" customHeight="1" x14ac:dyDescent="0.2">
      <c r="A1894" s="143"/>
      <c r="B1894" s="143"/>
      <c r="C1894" s="144"/>
      <c r="D1894" s="144"/>
      <c r="E1894" s="143"/>
      <c r="F1894" s="145"/>
      <c r="G1894" s="145"/>
      <c r="H1894" s="146"/>
      <c r="I1894" s="146"/>
      <c r="J1894" s="146"/>
      <c r="K1894" s="145"/>
      <c r="L1894" s="146"/>
      <c r="M1894" s="146"/>
      <c r="N1894" s="146"/>
      <c r="O1894" s="146"/>
      <c r="P1894" s="146"/>
      <c r="Q1894" s="149"/>
      <c r="R1894" s="81" t="s">
        <v>75</v>
      </c>
      <c r="S1894" s="147"/>
      <c r="T1894" s="146"/>
      <c r="U1894" s="146"/>
      <c r="V1894" s="148"/>
      <c r="W1894" s="28"/>
      <c r="X1894" s="28"/>
    </row>
    <row r="1895" spans="1:24" s="23" customFormat="1" ht="45" customHeight="1" x14ac:dyDescent="0.2">
      <c r="A1895" s="143"/>
      <c r="B1895" s="143"/>
      <c r="C1895" s="144"/>
      <c r="D1895" s="144"/>
      <c r="E1895" s="143"/>
      <c r="F1895" s="145"/>
      <c r="G1895" s="145"/>
      <c r="H1895" s="146"/>
      <c r="I1895" s="146"/>
      <c r="J1895" s="146"/>
      <c r="K1895" s="145"/>
      <c r="L1895" s="146"/>
      <c r="M1895" s="146"/>
      <c r="N1895" s="146"/>
      <c r="O1895" s="146"/>
      <c r="P1895" s="146"/>
      <c r="Q1895" s="149"/>
      <c r="R1895" s="81" t="s">
        <v>76</v>
      </c>
      <c r="S1895" s="147"/>
      <c r="T1895" s="146"/>
      <c r="U1895" s="146"/>
      <c r="V1895" s="148"/>
      <c r="W1895" s="28"/>
      <c r="X1895" s="28"/>
    </row>
    <row r="1896" spans="1:24" s="23" customFormat="1" ht="39.75" customHeight="1" x14ac:dyDescent="0.2">
      <c r="A1896" s="143">
        <v>22</v>
      </c>
      <c r="B1896" s="143" t="s">
        <v>359</v>
      </c>
      <c r="C1896" s="144">
        <v>1968</v>
      </c>
      <c r="D1896" s="144"/>
      <c r="E1896" s="143" t="s">
        <v>97</v>
      </c>
      <c r="F1896" s="145">
        <v>5</v>
      </c>
      <c r="G1896" s="145">
        <v>8</v>
      </c>
      <c r="H1896" s="146">
        <v>6136</v>
      </c>
      <c r="I1896" s="146">
        <v>5535.26</v>
      </c>
      <c r="J1896" s="146">
        <v>5305.61</v>
      </c>
      <c r="K1896" s="145">
        <v>257</v>
      </c>
      <c r="L1896" s="146">
        <f>SUM(M1896:Q1910)</f>
        <v>60697692.109999999</v>
      </c>
      <c r="M1896" s="146">
        <v>0</v>
      </c>
      <c r="N1896" s="146">
        <v>0</v>
      </c>
      <c r="O1896" s="146">
        <v>0</v>
      </c>
      <c r="P1896" s="146">
        <v>60697692.109999999</v>
      </c>
      <c r="Q1896" s="149">
        <v>0</v>
      </c>
      <c r="R1896" s="81" t="s">
        <v>62</v>
      </c>
      <c r="S1896" s="147">
        <v>15</v>
      </c>
      <c r="T1896" s="146">
        <f>L1896/I1896</f>
        <v>10965.644271452469</v>
      </c>
      <c r="U1896" s="146">
        <f>T1896</f>
        <v>10965.644271452469</v>
      </c>
      <c r="V1896" s="148">
        <v>46752</v>
      </c>
      <c r="W1896" s="28"/>
      <c r="X1896" s="28"/>
    </row>
    <row r="1897" spans="1:24" s="23" customFormat="1" ht="49.5" customHeight="1" x14ac:dyDescent="0.2">
      <c r="A1897" s="143"/>
      <c r="B1897" s="143"/>
      <c r="C1897" s="144"/>
      <c r="D1897" s="144"/>
      <c r="E1897" s="143"/>
      <c r="F1897" s="145"/>
      <c r="G1897" s="145"/>
      <c r="H1897" s="146"/>
      <c r="I1897" s="146"/>
      <c r="J1897" s="146"/>
      <c r="K1897" s="145"/>
      <c r="L1897" s="146"/>
      <c r="M1897" s="146"/>
      <c r="N1897" s="146"/>
      <c r="O1897" s="146"/>
      <c r="P1897" s="146"/>
      <c r="Q1897" s="149"/>
      <c r="R1897" s="81" t="s">
        <v>63</v>
      </c>
      <c r="S1897" s="147"/>
      <c r="T1897" s="146"/>
      <c r="U1897" s="146"/>
      <c r="V1897" s="148"/>
      <c r="W1897" s="28"/>
      <c r="X1897" s="28"/>
    </row>
    <row r="1898" spans="1:24" s="23" customFormat="1" ht="49.5" customHeight="1" x14ac:dyDescent="0.2">
      <c r="A1898" s="143"/>
      <c r="B1898" s="143"/>
      <c r="C1898" s="144"/>
      <c r="D1898" s="144"/>
      <c r="E1898" s="143"/>
      <c r="F1898" s="145"/>
      <c r="G1898" s="145"/>
      <c r="H1898" s="146"/>
      <c r="I1898" s="146"/>
      <c r="J1898" s="146"/>
      <c r="K1898" s="145"/>
      <c r="L1898" s="146"/>
      <c r="M1898" s="146"/>
      <c r="N1898" s="146"/>
      <c r="O1898" s="146"/>
      <c r="P1898" s="146"/>
      <c r="Q1898" s="149"/>
      <c r="R1898" s="81" t="s">
        <v>64</v>
      </c>
      <c r="S1898" s="147"/>
      <c r="T1898" s="146"/>
      <c r="U1898" s="146"/>
      <c r="V1898" s="148"/>
      <c r="W1898" s="28"/>
      <c r="X1898" s="28"/>
    </row>
    <row r="1899" spans="1:24" s="23" customFormat="1" ht="40.5" customHeight="1" x14ac:dyDescent="0.2">
      <c r="A1899" s="143"/>
      <c r="B1899" s="143"/>
      <c r="C1899" s="144"/>
      <c r="D1899" s="144"/>
      <c r="E1899" s="143"/>
      <c r="F1899" s="145"/>
      <c r="G1899" s="145"/>
      <c r="H1899" s="146"/>
      <c r="I1899" s="146"/>
      <c r="J1899" s="146"/>
      <c r="K1899" s="145"/>
      <c r="L1899" s="146"/>
      <c r="M1899" s="146"/>
      <c r="N1899" s="146"/>
      <c r="O1899" s="146"/>
      <c r="P1899" s="146"/>
      <c r="Q1899" s="149"/>
      <c r="R1899" s="81" t="s">
        <v>65</v>
      </c>
      <c r="S1899" s="147"/>
      <c r="T1899" s="146"/>
      <c r="U1899" s="146"/>
      <c r="V1899" s="148"/>
      <c r="W1899" s="28"/>
      <c r="X1899" s="28"/>
    </row>
    <row r="1900" spans="1:24" s="23" customFormat="1" ht="59.25" customHeight="1" x14ac:dyDescent="0.2">
      <c r="A1900" s="143"/>
      <c r="B1900" s="143"/>
      <c r="C1900" s="144"/>
      <c r="D1900" s="144"/>
      <c r="E1900" s="143"/>
      <c r="F1900" s="145"/>
      <c r="G1900" s="145"/>
      <c r="H1900" s="146"/>
      <c r="I1900" s="146"/>
      <c r="J1900" s="146"/>
      <c r="K1900" s="145"/>
      <c r="L1900" s="146"/>
      <c r="M1900" s="146"/>
      <c r="N1900" s="146"/>
      <c r="O1900" s="146"/>
      <c r="P1900" s="146"/>
      <c r="Q1900" s="149"/>
      <c r="R1900" s="81" t="s">
        <v>66</v>
      </c>
      <c r="S1900" s="147"/>
      <c r="T1900" s="146"/>
      <c r="U1900" s="146"/>
      <c r="V1900" s="148"/>
      <c r="W1900" s="28"/>
      <c r="X1900" s="28"/>
    </row>
    <row r="1901" spans="1:24" s="23" customFormat="1" ht="57" customHeight="1" x14ac:dyDescent="0.2">
      <c r="A1901" s="143"/>
      <c r="B1901" s="143"/>
      <c r="C1901" s="144"/>
      <c r="D1901" s="144"/>
      <c r="E1901" s="143"/>
      <c r="F1901" s="145"/>
      <c r="G1901" s="145"/>
      <c r="H1901" s="146"/>
      <c r="I1901" s="146"/>
      <c r="J1901" s="146"/>
      <c r="K1901" s="145"/>
      <c r="L1901" s="146"/>
      <c r="M1901" s="146"/>
      <c r="N1901" s="146"/>
      <c r="O1901" s="146"/>
      <c r="P1901" s="146"/>
      <c r="Q1901" s="149"/>
      <c r="R1901" s="81" t="s">
        <v>67</v>
      </c>
      <c r="S1901" s="147"/>
      <c r="T1901" s="146"/>
      <c r="U1901" s="146"/>
      <c r="V1901" s="148"/>
      <c r="W1901" s="28"/>
      <c r="X1901" s="28"/>
    </row>
    <row r="1902" spans="1:24" s="23" customFormat="1" ht="42" customHeight="1" x14ac:dyDescent="0.2">
      <c r="A1902" s="143"/>
      <c r="B1902" s="143"/>
      <c r="C1902" s="144"/>
      <c r="D1902" s="144"/>
      <c r="E1902" s="143"/>
      <c r="F1902" s="145"/>
      <c r="G1902" s="145"/>
      <c r="H1902" s="146"/>
      <c r="I1902" s="146"/>
      <c r="J1902" s="146"/>
      <c r="K1902" s="145"/>
      <c r="L1902" s="146"/>
      <c r="M1902" s="146"/>
      <c r="N1902" s="146"/>
      <c r="O1902" s="146"/>
      <c r="P1902" s="146"/>
      <c r="Q1902" s="149"/>
      <c r="R1902" s="81" t="s">
        <v>68</v>
      </c>
      <c r="S1902" s="147"/>
      <c r="T1902" s="146"/>
      <c r="U1902" s="146"/>
      <c r="V1902" s="148"/>
      <c r="W1902" s="28"/>
      <c r="X1902" s="28"/>
    </row>
    <row r="1903" spans="1:24" s="23" customFormat="1" ht="53.25" customHeight="1" x14ac:dyDescent="0.2">
      <c r="A1903" s="143"/>
      <c r="B1903" s="143"/>
      <c r="C1903" s="144"/>
      <c r="D1903" s="144"/>
      <c r="E1903" s="143"/>
      <c r="F1903" s="145"/>
      <c r="G1903" s="145"/>
      <c r="H1903" s="146"/>
      <c r="I1903" s="146"/>
      <c r="J1903" s="146"/>
      <c r="K1903" s="145"/>
      <c r="L1903" s="146"/>
      <c r="M1903" s="146"/>
      <c r="N1903" s="146"/>
      <c r="O1903" s="146"/>
      <c r="P1903" s="146"/>
      <c r="Q1903" s="149"/>
      <c r="R1903" s="81" t="s">
        <v>69</v>
      </c>
      <c r="S1903" s="147"/>
      <c r="T1903" s="146"/>
      <c r="U1903" s="146"/>
      <c r="V1903" s="148"/>
      <c r="W1903" s="28"/>
      <c r="X1903" s="28"/>
    </row>
    <row r="1904" spans="1:24" s="23" customFormat="1" ht="55.5" customHeight="1" x14ac:dyDescent="0.2">
      <c r="A1904" s="143"/>
      <c r="B1904" s="143"/>
      <c r="C1904" s="144"/>
      <c r="D1904" s="144"/>
      <c r="E1904" s="143"/>
      <c r="F1904" s="145"/>
      <c r="G1904" s="145"/>
      <c r="H1904" s="146"/>
      <c r="I1904" s="146"/>
      <c r="J1904" s="146"/>
      <c r="K1904" s="145"/>
      <c r="L1904" s="146"/>
      <c r="M1904" s="146"/>
      <c r="N1904" s="146"/>
      <c r="O1904" s="146"/>
      <c r="P1904" s="146"/>
      <c r="Q1904" s="149"/>
      <c r="R1904" s="81" t="s">
        <v>70</v>
      </c>
      <c r="S1904" s="147"/>
      <c r="T1904" s="146"/>
      <c r="U1904" s="146"/>
      <c r="V1904" s="148"/>
      <c r="W1904" s="28"/>
      <c r="X1904" s="28"/>
    </row>
    <row r="1905" spans="1:24" s="23" customFormat="1" ht="39" customHeight="1" x14ac:dyDescent="0.2">
      <c r="A1905" s="143"/>
      <c r="B1905" s="143"/>
      <c r="C1905" s="144"/>
      <c r="D1905" s="144"/>
      <c r="E1905" s="143"/>
      <c r="F1905" s="145"/>
      <c r="G1905" s="145"/>
      <c r="H1905" s="146"/>
      <c r="I1905" s="146"/>
      <c r="J1905" s="146"/>
      <c r="K1905" s="145"/>
      <c r="L1905" s="146"/>
      <c r="M1905" s="146"/>
      <c r="N1905" s="146"/>
      <c r="O1905" s="146"/>
      <c r="P1905" s="146"/>
      <c r="Q1905" s="149"/>
      <c r="R1905" s="81" t="s">
        <v>71</v>
      </c>
      <c r="S1905" s="147"/>
      <c r="T1905" s="146"/>
      <c r="U1905" s="146"/>
      <c r="V1905" s="148"/>
      <c r="W1905" s="28"/>
      <c r="X1905" s="28"/>
    </row>
    <row r="1906" spans="1:24" s="23" customFormat="1" ht="49.5" customHeight="1" x14ac:dyDescent="0.2">
      <c r="A1906" s="143"/>
      <c r="B1906" s="143"/>
      <c r="C1906" s="144"/>
      <c r="D1906" s="144"/>
      <c r="E1906" s="143"/>
      <c r="F1906" s="145"/>
      <c r="G1906" s="145"/>
      <c r="H1906" s="146"/>
      <c r="I1906" s="146"/>
      <c r="J1906" s="146"/>
      <c r="K1906" s="145"/>
      <c r="L1906" s="146"/>
      <c r="M1906" s="146"/>
      <c r="N1906" s="146"/>
      <c r="O1906" s="146"/>
      <c r="P1906" s="146"/>
      <c r="Q1906" s="149"/>
      <c r="R1906" s="81" t="s">
        <v>72</v>
      </c>
      <c r="S1906" s="147"/>
      <c r="T1906" s="146"/>
      <c r="U1906" s="146"/>
      <c r="V1906" s="148"/>
      <c r="W1906" s="28"/>
      <c r="X1906" s="28"/>
    </row>
    <row r="1907" spans="1:24" s="23" customFormat="1" ht="57" customHeight="1" x14ac:dyDescent="0.2">
      <c r="A1907" s="143"/>
      <c r="B1907" s="143"/>
      <c r="C1907" s="144"/>
      <c r="D1907" s="144"/>
      <c r="E1907" s="143"/>
      <c r="F1907" s="145"/>
      <c r="G1907" s="145"/>
      <c r="H1907" s="146"/>
      <c r="I1907" s="146"/>
      <c r="J1907" s="146"/>
      <c r="K1907" s="145"/>
      <c r="L1907" s="146"/>
      <c r="M1907" s="146"/>
      <c r="N1907" s="146"/>
      <c r="O1907" s="146"/>
      <c r="P1907" s="146"/>
      <c r="Q1907" s="149"/>
      <c r="R1907" s="81" t="s">
        <v>73</v>
      </c>
      <c r="S1907" s="147"/>
      <c r="T1907" s="146"/>
      <c r="U1907" s="146"/>
      <c r="V1907" s="148"/>
      <c r="W1907" s="28"/>
      <c r="X1907" s="28"/>
    </row>
    <row r="1908" spans="1:24" s="23" customFormat="1" ht="35.25" customHeight="1" x14ac:dyDescent="0.2">
      <c r="A1908" s="143"/>
      <c r="B1908" s="143"/>
      <c r="C1908" s="144"/>
      <c r="D1908" s="144"/>
      <c r="E1908" s="143"/>
      <c r="F1908" s="145"/>
      <c r="G1908" s="145"/>
      <c r="H1908" s="146"/>
      <c r="I1908" s="146"/>
      <c r="J1908" s="146"/>
      <c r="K1908" s="145"/>
      <c r="L1908" s="146"/>
      <c r="M1908" s="146"/>
      <c r="N1908" s="146"/>
      <c r="O1908" s="146"/>
      <c r="P1908" s="146"/>
      <c r="Q1908" s="149"/>
      <c r="R1908" s="81" t="s">
        <v>74</v>
      </c>
      <c r="S1908" s="147"/>
      <c r="T1908" s="146"/>
      <c r="U1908" s="146"/>
      <c r="V1908" s="148"/>
      <c r="W1908" s="28"/>
      <c r="X1908" s="28"/>
    </row>
    <row r="1909" spans="1:24" s="23" customFormat="1" ht="45" customHeight="1" x14ac:dyDescent="0.2">
      <c r="A1909" s="143"/>
      <c r="B1909" s="143"/>
      <c r="C1909" s="144"/>
      <c r="D1909" s="144"/>
      <c r="E1909" s="143"/>
      <c r="F1909" s="145"/>
      <c r="G1909" s="145"/>
      <c r="H1909" s="146"/>
      <c r="I1909" s="146"/>
      <c r="J1909" s="146"/>
      <c r="K1909" s="145"/>
      <c r="L1909" s="146"/>
      <c r="M1909" s="146"/>
      <c r="N1909" s="146"/>
      <c r="O1909" s="146"/>
      <c r="P1909" s="146"/>
      <c r="Q1909" s="149"/>
      <c r="R1909" s="81" t="s">
        <v>75</v>
      </c>
      <c r="S1909" s="147"/>
      <c r="T1909" s="146"/>
      <c r="U1909" s="146"/>
      <c r="V1909" s="148"/>
      <c r="W1909" s="28"/>
      <c r="X1909" s="28"/>
    </row>
    <row r="1910" spans="1:24" s="23" customFormat="1" ht="39.75" customHeight="1" x14ac:dyDescent="0.2">
      <c r="A1910" s="143"/>
      <c r="B1910" s="143"/>
      <c r="C1910" s="144"/>
      <c r="D1910" s="144"/>
      <c r="E1910" s="143"/>
      <c r="F1910" s="145"/>
      <c r="G1910" s="145"/>
      <c r="H1910" s="146"/>
      <c r="I1910" s="146"/>
      <c r="J1910" s="146"/>
      <c r="K1910" s="145"/>
      <c r="L1910" s="146"/>
      <c r="M1910" s="146"/>
      <c r="N1910" s="146"/>
      <c r="O1910" s="146"/>
      <c r="P1910" s="146"/>
      <c r="Q1910" s="149"/>
      <c r="R1910" s="81" t="s">
        <v>76</v>
      </c>
      <c r="S1910" s="147"/>
      <c r="T1910" s="146"/>
      <c r="U1910" s="146"/>
      <c r="V1910" s="148"/>
      <c r="W1910" s="28"/>
      <c r="X1910" s="28"/>
    </row>
    <row r="1911" spans="1:24" s="23" customFormat="1" ht="27" customHeight="1" x14ac:dyDescent="0.2">
      <c r="A1911" s="143">
        <v>23</v>
      </c>
      <c r="B1911" s="143" t="s">
        <v>187</v>
      </c>
      <c r="C1911" s="144">
        <v>1960</v>
      </c>
      <c r="D1911" s="144"/>
      <c r="E1911" s="143" t="s">
        <v>111</v>
      </c>
      <c r="F1911" s="145">
        <v>5</v>
      </c>
      <c r="G1911" s="145">
        <v>3</v>
      </c>
      <c r="H1911" s="146">
        <v>3790.08</v>
      </c>
      <c r="I1911" s="146">
        <v>3355.3</v>
      </c>
      <c r="J1911" s="146">
        <v>2503.2600000000002</v>
      </c>
      <c r="K1911" s="145">
        <v>139</v>
      </c>
      <c r="L1911" s="146">
        <f>SUM(M1911:Q1922)</f>
        <v>23182859.399999999</v>
      </c>
      <c r="M1911" s="146">
        <v>0</v>
      </c>
      <c r="N1911" s="146">
        <v>0</v>
      </c>
      <c r="O1911" s="146">
        <v>0</v>
      </c>
      <c r="P1911" s="146">
        <v>23182859.399999999</v>
      </c>
      <c r="Q1911" s="149">
        <v>0</v>
      </c>
      <c r="R1911" s="81" t="s">
        <v>62</v>
      </c>
      <c r="S1911" s="147">
        <v>12</v>
      </c>
      <c r="T1911" s="146">
        <f>L1911/I1911</f>
        <v>6909.3253658391195</v>
      </c>
      <c r="U1911" s="146">
        <f>T1911</f>
        <v>6909.3253658391195</v>
      </c>
      <c r="V1911" s="148">
        <v>46752</v>
      </c>
      <c r="W1911" s="28"/>
      <c r="X1911" s="28"/>
    </row>
    <row r="1912" spans="1:24" s="23" customFormat="1" ht="41.25" customHeight="1" x14ac:dyDescent="0.2">
      <c r="A1912" s="143"/>
      <c r="B1912" s="143"/>
      <c r="C1912" s="144"/>
      <c r="D1912" s="144"/>
      <c r="E1912" s="143"/>
      <c r="F1912" s="145"/>
      <c r="G1912" s="145"/>
      <c r="H1912" s="146"/>
      <c r="I1912" s="146"/>
      <c r="J1912" s="146"/>
      <c r="K1912" s="145"/>
      <c r="L1912" s="146"/>
      <c r="M1912" s="146"/>
      <c r="N1912" s="146"/>
      <c r="O1912" s="146"/>
      <c r="P1912" s="146"/>
      <c r="Q1912" s="149"/>
      <c r="R1912" s="81" t="s">
        <v>63</v>
      </c>
      <c r="S1912" s="147"/>
      <c r="T1912" s="146"/>
      <c r="U1912" s="146"/>
      <c r="V1912" s="148"/>
      <c r="W1912" s="28"/>
      <c r="X1912" s="28"/>
    </row>
    <row r="1913" spans="1:24" s="23" customFormat="1" ht="44.25" customHeight="1" x14ac:dyDescent="0.2">
      <c r="A1913" s="143"/>
      <c r="B1913" s="143"/>
      <c r="C1913" s="144"/>
      <c r="D1913" s="144"/>
      <c r="E1913" s="143"/>
      <c r="F1913" s="145"/>
      <c r="G1913" s="145"/>
      <c r="H1913" s="146"/>
      <c r="I1913" s="146"/>
      <c r="J1913" s="146"/>
      <c r="K1913" s="145"/>
      <c r="L1913" s="146"/>
      <c r="M1913" s="146"/>
      <c r="N1913" s="146"/>
      <c r="O1913" s="146"/>
      <c r="P1913" s="146"/>
      <c r="Q1913" s="149"/>
      <c r="R1913" s="81" t="s">
        <v>64</v>
      </c>
      <c r="S1913" s="147"/>
      <c r="T1913" s="146"/>
      <c r="U1913" s="146"/>
      <c r="V1913" s="148"/>
      <c r="W1913" s="28"/>
      <c r="X1913" s="28"/>
    </row>
    <row r="1914" spans="1:24" s="23" customFormat="1" ht="27" customHeight="1" x14ac:dyDescent="0.2">
      <c r="A1914" s="143"/>
      <c r="B1914" s="143"/>
      <c r="C1914" s="144"/>
      <c r="D1914" s="144"/>
      <c r="E1914" s="143"/>
      <c r="F1914" s="145"/>
      <c r="G1914" s="145"/>
      <c r="H1914" s="146"/>
      <c r="I1914" s="146"/>
      <c r="J1914" s="146"/>
      <c r="K1914" s="145"/>
      <c r="L1914" s="146"/>
      <c r="M1914" s="146"/>
      <c r="N1914" s="146"/>
      <c r="O1914" s="146"/>
      <c r="P1914" s="146"/>
      <c r="Q1914" s="149"/>
      <c r="R1914" s="81" t="s">
        <v>65</v>
      </c>
      <c r="S1914" s="147"/>
      <c r="T1914" s="146"/>
      <c r="U1914" s="146"/>
      <c r="V1914" s="148"/>
      <c r="W1914" s="28"/>
      <c r="X1914" s="28"/>
    </row>
    <row r="1915" spans="1:24" s="23" customFormat="1" ht="42" customHeight="1" x14ac:dyDescent="0.2">
      <c r="A1915" s="143"/>
      <c r="B1915" s="143"/>
      <c r="C1915" s="144"/>
      <c r="D1915" s="144"/>
      <c r="E1915" s="143"/>
      <c r="F1915" s="145"/>
      <c r="G1915" s="145"/>
      <c r="H1915" s="146"/>
      <c r="I1915" s="146"/>
      <c r="J1915" s="146"/>
      <c r="K1915" s="145"/>
      <c r="L1915" s="146"/>
      <c r="M1915" s="146"/>
      <c r="N1915" s="146"/>
      <c r="O1915" s="146"/>
      <c r="P1915" s="146"/>
      <c r="Q1915" s="149"/>
      <c r="R1915" s="81" t="s">
        <v>66</v>
      </c>
      <c r="S1915" s="147"/>
      <c r="T1915" s="146"/>
      <c r="U1915" s="146"/>
      <c r="V1915" s="148"/>
      <c r="W1915" s="28"/>
      <c r="X1915" s="28"/>
    </row>
    <row r="1916" spans="1:24" s="23" customFormat="1" ht="40.5" customHeight="1" x14ac:dyDescent="0.2">
      <c r="A1916" s="143"/>
      <c r="B1916" s="143"/>
      <c r="C1916" s="144"/>
      <c r="D1916" s="144"/>
      <c r="E1916" s="143"/>
      <c r="F1916" s="145"/>
      <c r="G1916" s="145"/>
      <c r="H1916" s="146"/>
      <c r="I1916" s="146"/>
      <c r="J1916" s="146"/>
      <c r="K1916" s="145"/>
      <c r="L1916" s="146"/>
      <c r="M1916" s="146"/>
      <c r="N1916" s="146"/>
      <c r="O1916" s="146"/>
      <c r="P1916" s="146"/>
      <c r="Q1916" s="149"/>
      <c r="R1916" s="81" t="s">
        <v>67</v>
      </c>
      <c r="S1916" s="147"/>
      <c r="T1916" s="146"/>
      <c r="U1916" s="146"/>
      <c r="V1916" s="148"/>
      <c r="W1916" s="28"/>
      <c r="X1916" s="28"/>
    </row>
    <row r="1917" spans="1:24" s="23" customFormat="1" ht="29.25" customHeight="1" x14ac:dyDescent="0.2">
      <c r="A1917" s="143"/>
      <c r="B1917" s="143"/>
      <c r="C1917" s="144"/>
      <c r="D1917" s="144"/>
      <c r="E1917" s="143"/>
      <c r="F1917" s="145"/>
      <c r="G1917" s="145"/>
      <c r="H1917" s="146"/>
      <c r="I1917" s="146"/>
      <c r="J1917" s="146"/>
      <c r="K1917" s="145"/>
      <c r="L1917" s="146"/>
      <c r="M1917" s="146"/>
      <c r="N1917" s="146"/>
      <c r="O1917" s="146"/>
      <c r="P1917" s="146"/>
      <c r="Q1917" s="149"/>
      <c r="R1917" s="81" t="s">
        <v>68</v>
      </c>
      <c r="S1917" s="147"/>
      <c r="T1917" s="146"/>
      <c r="U1917" s="146"/>
      <c r="V1917" s="148"/>
      <c r="W1917" s="28"/>
      <c r="X1917" s="28"/>
    </row>
    <row r="1918" spans="1:24" s="23" customFormat="1" ht="41.25" customHeight="1" x14ac:dyDescent="0.2">
      <c r="A1918" s="143"/>
      <c r="B1918" s="143"/>
      <c r="C1918" s="144"/>
      <c r="D1918" s="144"/>
      <c r="E1918" s="143"/>
      <c r="F1918" s="145"/>
      <c r="G1918" s="145"/>
      <c r="H1918" s="146"/>
      <c r="I1918" s="146"/>
      <c r="J1918" s="146"/>
      <c r="K1918" s="145"/>
      <c r="L1918" s="146"/>
      <c r="M1918" s="146"/>
      <c r="N1918" s="146"/>
      <c r="O1918" s="146"/>
      <c r="P1918" s="146"/>
      <c r="Q1918" s="149"/>
      <c r="R1918" s="81" t="s">
        <v>69</v>
      </c>
      <c r="S1918" s="147"/>
      <c r="T1918" s="146"/>
      <c r="U1918" s="146"/>
      <c r="V1918" s="148"/>
      <c r="W1918" s="28"/>
      <c r="X1918" s="28"/>
    </row>
    <row r="1919" spans="1:24" s="23" customFormat="1" ht="45" customHeight="1" x14ac:dyDescent="0.2">
      <c r="A1919" s="143"/>
      <c r="B1919" s="143"/>
      <c r="C1919" s="144"/>
      <c r="D1919" s="144"/>
      <c r="E1919" s="143"/>
      <c r="F1919" s="145"/>
      <c r="G1919" s="145"/>
      <c r="H1919" s="146"/>
      <c r="I1919" s="146"/>
      <c r="J1919" s="146"/>
      <c r="K1919" s="145"/>
      <c r="L1919" s="146"/>
      <c r="M1919" s="146"/>
      <c r="N1919" s="146"/>
      <c r="O1919" s="146"/>
      <c r="P1919" s="146"/>
      <c r="Q1919" s="149"/>
      <c r="R1919" s="81" t="s">
        <v>70</v>
      </c>
      <c r="S1919" s="147"/>
      <c r="T1919" s="146"/>
      <c r="U1919" s="146"/>
      <c r="V1919" s="148"/>
      <c r="W1919" s="28"/>
      <c r="X1919" s="28"/>
    </row>
    <row r="1920" spans="1:24" s="23" customFormat="1" ht="28.5" customHeight="1" x14ac:dyDescent="0.2">
      <c r="A1920" s="143"/>
      <c r="B1920" s="143"/>
      <c r="C1920" s="144"/>
      <c r="D1920" s="144"/>
      <c r="E1920" s="143"/>
      <c r="F1920" s="145"/>
      <c r="G1920" s="145"/>
      <c r="H1920" s="146"/>
      <c r="I1920" s="146"/>
      <c r="J1920" s="146"/>
      <c r="K1920" s="145"/>
      <c r="L1920" s="146"/>
      <c r="M1920" s="146"/>
      <c r="N1920" s="146"/>
      <c r="O1920" s="146"/>
      <c r="P1920" s="146"/>
      <c r="Q1920" s="149"/>
      <c r="R1920" s="81" t="s">
        <v>71</v>
      </c>
      <c r="S1920" s="147"/>
      <c r="T1920" s="146"/>
      <c r="U1920" s="146"/>
      <c r="V1920" s="148"/>
      <c r="W1920" s="28"/>
      <c r="X1920" s="28"/>
    </row>
    <row r="1921" spans="1:24" s="23" customFormat="1" ht="42.75" customHeight="1" x14ac:dyDescent="0.2">
      <c r="A1921" s="143"/>
      <c r="B1921" s="143"/>
      <c r="C1921" s="144"/>
      <c r="D1921" s="144"/>
      <c r="E1921" s="143"/>
      <c r="F1921" s="145"/>
      <c r="G1921" s="145"/>
      <c r="H1921" s="146"/>
      <c r="I1921" s="146"/>
      <c r="J1921" s="146"/>
      <c r="K1921" s="145"/>
      <c r="L1921" s="146"/>
      <c r="M1921" s="146"/>
      <c r="N1921" s="146"/>
      <c r="O1921" s="146"/>
      <c r="P1921" s="146"/>
      <c r="Q1921" s="149"/>
      <c r="R1921" s="81" t="s">
        <v>72</v>
      </c>
      <c r="S1921" s="147"/>
      <c r="T1921" s="146"/>
      <c r="U1921" s="146"/>
      <c r="V1921" s="148"/>
      <c r="W1921" s="28"/>
      <c r="X1921" s="28"/>
    </row>
    <row r="1922" spans="1:24" s="23" customFormat="1" ht="46.5" customHeight="1" x14ac:dyDescent="0.2">
      <c r="A1922" s="143"/>
      <c r="B1922" s="143"/>
      <c r="C1922" s="144"/>
      <c r="D1922" s="144"/>
      <c r="E1922" s="143"/>
      <c r="F1922" s="145"/>
      <c r="G1922" s="145"/>
      <c r="H1922" s="146"/>
      <c r="I1922" s="146"/>
      <c r="J1922" s="146"/>
      <c r="K1922" s="145"/>
      <c r="L1922" s="146"/>
      <c r="M1922" s="146"/>
      <c r="N1922" s="146"/>
      <c r="O1922" s="146"/>
      <c r="P1922" s="146"/>
      <c r="Q1922" s="149"/>
      <c r="R1922" s="81" t="s">
        <v>73</v>
      </c>
      <c r="S1922" s="147"/>
      <c r="T1922" s="146"/>
      <c r="U1922" s="146"/>
      <c r="V1922" s="148"/>
      <c r="W1922" s="28"/>
      <c r="X1922" s="28"/>
    </row>
    <row r="1923" spans="1:24" s="23" customFormat="1" ht="28.5" customHeight="1" x14ac:dyDescent="0.2">
      <c r="A1923" s="143">
        <v>24</v>
      </c>
      <c r="B1923" s="143" t="s">
        <v>360</v>
      </c>
      <c r="C1923" s="144">
        <v>1963</v>
      </c>
      <c r="D1923" s="144"/>
      <c r="E1923" s="143" t="s">
        <v>97</v>
      </c>
      <c r="F1923" s="145">
        <v>5</v>
      </c>
      <c r="G1923" s="145">
        <v>4</v>
      </c>
      <c r="H1923" s="146">
        <v>3901.9</v>
      </c>
      <c r="I1923" s="146">
        <v>3506.9</v>
      </c>
      <c r="J1923" s="146">
        <v>3403.46</v>
      </c>
      <c r="K1923" s="145">
        <v>191</v>
      </c>
      <c r="L1923" s="146">
        <f>SUM(M1923:Q1937)</f>
        <v>40292743.009999998</v>
      </c>
      <c r="M1923" s="146">
        <v>0</v>
      </c>
      <c r="N1923" s="146">
        <v>0</v>
      </c>
      <c r="O1923" s="146">
        <v>0</v>
      </c>
      <c r="P1923" s="146">
        <v>40292743.009999998</v>
      </c>
      <c r="Q1923" s="149">
        <v>0</v>
      </c>
      <c r="R1923" s="81" t="s">
        <v>62</v>
      </c>
      <c r="S1923" s="147">
        <v>15</v>
      </c>
      <c r="T1923" s="146">
        <f>L1923/I1923</f>
        <v>11489.561438877641</v>
      </c>
      <c r="U1923" s="146">
        <f>T1923</f>
        <v>11489.561438877641</v>
      </c>
      <c r="V1923" s="148">
        <v>46752</v>
      </c>
      <c r="W1923" s="28"/>
      <c r="X1923" s="28"/>
    </row>
    <row r="1924" spans="1:24" s="23" customFormat="1" ht="42.75" customHeight="1" x14ac:dyDescent="0.2">
      <c r="A1924" s="143"/>
      <c r="B1924" s="143"/>
      <c r="C1924" s="144"/>
      <c r="D1924" s="144"/>
      <c r="E1924" s="143"/>
      <c r="F1924" s="145"/>
      <c r="G1924" s="145"/>
      <c r="H1924" s="146"/>
      <c r="I1924" s="146"/>
      <c r="J1924" s="146"/>
      <c r="K1924" s="145"/>
      <c r="L1924" s="146"/>
      <c r="M1924" s="146"/>
      <c r="N1924" s="146"/>
      <c r="O1924" s="146"/>
      <c r="P1924" s="146"/>
      <c r="Q1924" s="149"/>
      <c r="R1924" s="81" t="s">
        <v>63</v>
      </c>
      <c r="S1924" s="147"/>
      <c r="T1924" s="146"/>
      <c r="U1924" s="146"/>
      <c r="V1924" s="148"/>
      <c r="W1924" s="28"/>
      <c r="X1924" s="28"/>
    </row>
    <row r="1925" spans="1:24" s="23" customFormat="1" ht="42.75" customHeight="1" x14ac:dyDescent="0.2">
      <c r="A1925" s="143"/>
      <c r="B1925" s="143"/>
      <c r="C1925" s="144"/>
      <c r="D1925" s="144"/>
      <c r="E1925" s="143"/>
      <c r="F1925" s="145"/>
      <c r="G1925" s="145"/>
      <c r="H1925" s="146"/>
      <c r="I1925" s="146"/>
      <c r="J1925" s="146"/>
      <c r="K1925" s="145"/>
      <c r="L1925" s="146"/>
      <c r="M1925" s="146"/>
      <c r="N1925" s="146"/>
      <c r="O1925" s="146"/>
      <c r="P1925" s="146"/>
      <c r="Q1925" s="149"/>
      <c r="R1925" s="81" t="s">
        <v>64</v>
      </c>
      <c r="S1925" s="147"/>
      <c r="T1925" s="146"/>
      <c r="U1925" s="146"/>
      <c r="V1925" s="148"/>
      <c r="W1925" s="28"/>
      <c r="X1925" s="28"/>
    </row>
    <row r="1926" spans="1:24" s="23" customFormat="1" ht="27" customHeight="1" x14ac:dyDescent="0.2">
      <c r="A1926" s="143"/>
      <c r="B1926" s="143"/>
      <c r="C1926" s="144"/>
      <c r="D1926" s="144"/>
      <c r="E1926" s="143"/>
      <c r="F1926" s="145"/>
      <c r="G1926" s="145"/>
      <c r="H1926" s="146"/>
      <c r="I1926" s="146"/>
      <c r="J1926" s="146"/>
      <c r="K1926" s="145"/>
      <c r="L1926" s="146"/>
      <c r="M1926" s="146"/>
      <c r="N1926" s="146"/>
      <c r="O1926" s="146"/>
      <c r="P1926" s="146"/>
      <c r="Q1926" s="149"/>
      <c r="R1926" s="81" t="s">
        <v>65</v>
      </c>
      <c r="S1926" s="147"/>
      <c r="T1926" s="146"/>
      <c r="U1926" s="146"/>
      <c r="V1926" s="148"/>
      <c r="W1926" s="28"/>
      <c r="X1926" s="28"/>
    </row>
    <row r="1927" spans="1:24" s="23" customFormat="1" ht="41.25" customHeight="1" x14ac:dyDescent="0.2">
      <c r="A1927" s="143"/>
      <c r="B1927" s="143"/>
      <c r="C1927" s="144"/>
      <c r="D1927" s="144"/>
      <c r="E1927" s="143"/>
      <c r="F1927" s="145"/>
      <c r="G1927" s="145"/>
      <c r="H1927" s="146"/>
      <c r="I1927" s="146"/>
      <c r="J1927" s="146"/>
      <c r="K1927" s="145"/>
      <c r="L1927" s="146"/>
      <c r="M1927" s="146"/>
      <c r="N1927" s="146"/>
      <c r="O1927" s="146"/>
      <c r="P1927" s="146"/>
      <c r="Q1927" s="149"/>
      <c r="R1927" s="81" t="s">
        <v>66</v>
      </c>
      <c r="S1927" s="147"/>
      <c r="T1927" s="146"/>
      <c r="U1927" s="146"/>
      <c r="V1927" s="148"/>
      <c r="W1927" s="28"/>
      <c r="X1927" s="28"/>
    </row>
    <row r="1928" spans="1:24" s="23" customFormat="1" ht="42.75" customHeight="1" x14ac:dyDescent="0.2">
      <c r="A1928" s="143"/>
      <c r="B1928" s="143"/>
      <c r="C1928" s="144"/>
      <c r="D1928" s="144"/>
      <c r="E1928" s="143"/>
      <c r="F1928" s="145"/>
      <c r="G1928" s="145"/>
      <c r="H1928" s="146"/>
      <c r="I1928" s="146"/>
      <c r="J1928" s="146"/>
      <c r="K1928" s="145"/>
      <c r="L1928" s="146"/>
      <c r="M1928" s="146"/>
      <c r="N1928" s="146"/>
      <c r="O1928" s="146"/>
      <c r="P1928" s="146"/>
      <c r="Q1928" s="149"/>
      <c r="R1928" s="81" t="s">
        <v>67</v>
      </c>
      <c r="S1928" s="147"/>
      <c r="T1928" s="146"/>
      <c r="U1928" s="146"/>
      <c r="V1928" s="148"/>
      <c r="W1928" s="28"/>
      <c r="X1928" s="28"/>
    </row>
    <row r="1929" spans="1:24" s="23" customFormat="1" ht="27.75" customHeight="1" x14ac:dyDescent="0.2">
      <c r="A1929" s="143"/>
      <c r="B1929" s="143"/>
      <c r="C1929" s="144"/>
      <c r="D1929" s="144"/>
      <c r="E1929" s="143"/>
      <c r="F1929" s="145"/>
      <c r="G1929" s="145"/>
      <c r="H1929" s="146"/>
      <c r="I1929" s="146"/>
      <c r="J1929" s="146"/>
      <c r="K1929" s="145"/>
      <c r="L1929" s="146"/>
      <c r="M1929" s="146"/>
      <c r="N1929" s="146"/>
      <c r="O1929" s="146"/>
      <c r="P1929" s="146"/>
      <c r="Q1929" s="149"/>
      <c r="R1929" s="81" t="s">
        <v>68</v>
      </c>
      <c r="S1929" s="147"/>
      <c r="T1929" s="146"/>
      <c r="U1929" s="146"/>
      <c r="V1929" s="148"/>
      <c r="W1929" s="28"/>
      <c r="X1929" s="28"/>
    </row>
    <row r="1930" spans="1:24" s="23" customFormat="1" ht="39.75" customHeight="1" x14ac:dyDescent="0.2">
      <c r="A1930" s="143"/>
      <c r="B1930" s="143"/>
      <c r="C1930" s="144"/>
      <c r="D1930" s="144"/>
      <c r="E1930" s="143"/>
      <c r="F1930" s="145"/>
      <c r="G1930" s="145"/>
      <c r="H1930" s="146"/>
      <c r="I1930" s="146"/>
      <c r="J1930" s="146"/>
      <c r="K1930" s="145"/>
      <c r="L1930" s="146"/>
      <c r="M1930" s="146"/>
      <c r="N1930" s="146"/>
      <c r="O1930" s="146"/>
      <c r="P1930" s="146"/>
      <c r="Q1930" s="149"/>
      <c r="R1930" s="81" t="s">
        <v>69</v>
      </c>
      <c r="S1930" s="147"/>
      <c r="T1930" s="146"/>
      <c r="U1930" s="146"/>
      <c r="V1930" s="148"/>
      <c r="W1930" s="28"/>
      <c r="X1930" s="28"/>
    </row>
    <row r="1931" spans="1:24" s="23" customFormat="1" ht="45" customHeight="1" x14ac:dyDescent="0.2">
      <c r="A1931" s="143"/>
      <c r="B1931" s="143"/>
      <c r="C1931" s="144"/>
      <c r="D1931" s="144"/>
      <c r="E1931" s="143"/>
      <c r="F1931" s="145"/>
      <c r="G1931" s="145"/>
      <c r="H1931" s="146"/>
      <c r="I1931" s="146"/>
      <c r="J1931" s="146"/>
      <c r="K1931" s="145"/>
      <c r="L1931" s="146"/>
      <c r="M1931" s="146"/>
      <c r="N1931" s="146"/>
      <c r="O1931" s="146"/>
      <c r="P1931" s="146"/>
      <c r="Q1931" s="149"/>
      <c r="R1931" s="81" t="s">
        <v>70</v>
      </c>
      <c r="S1931" s="147"/>
      <c r="T1931" s="146"/>
      <c r="U1931" s="146"/>
      <c r="V1931" s="148"/>
      <c r="W1931" s="28"/>
      <c r="X1931" s="28"/>
    </row>
    <row r="1932" spans="1:24" s="23" customFormat="1" ht="27" customHeight="1" x14ac:dyDescent="0.2">
      <c r="A1932" s="143"/>
      <c r="B1932" s="143"/>
      <c r="C1932" s="144"/>
      <c r="D1932" s="144"/>
      <c r="E1932" s="143"/>
      <c r="F1932" s="145"/>
      <c r="G1932" s="145"/>
      <c r="H1932" s="146"/>
      <c r="I1932" s="146"/>
      <c r="J1932" s="146"/>
      <c r="K1932" s="145"/>
      <c r="L1932" s="146"/>
      <c r="M1932" s="146"/>
      <c r="N1932" s="146"/>
      <c r="O1932" s="146"/>
      <c r="P1932" s="146"/>
      <c r="Q1932" s="149"/>
      <c r="R1932" s="81" t="s">
        <v>71</v>
      </c>
      <c r="S1932" s="147"/>
      <c r="T1932" s="146"/>
      <c r="U1932" s="146"/>
      <c r="V1932" s="148"/>
      <c r="W1932" s="28"/>
      <c r="X1932" s="28"/>
    </row>
    <row r="1933" spans="1:24" s="23" customFormat="1" ht="43.5" customHeight="1" x14ac:dyDescent="0.2">
      <c r="A1933" s="143"/>
      <c r="B1933" s="143"/>
      <c r="C1933" s="144"/>
      <c r="D1933" s="144"/>
      <c r="E1933" s="143"/>
      <c r="F1933" s="145"/>
      <c r="G1933" s="145"/>
      <c r="H1933" s="146"/>
      <c r="I1933" s="146"/>
      <c r="J1933" s="146"/>
      <c r="K1933" s="145"/>
      <c r="L1933" s="146"/>
      <c r="M1933" s="146"/>
      <c r="N1933" s="146"/>
      <c r="O1933" s="146"/>
      <c r="P1933" s="146"/>
      <c r="Q1933" s="149"/>
      <c r="R1933" s="81" t="s">
        <v>72</v>
      </c>
      <c r="S1933" s="147"/>
      <c r="T1933" s="146"/>
      <c r="U1933" s="146"/>
      <c r="V1933" s="148"/>
      <c r="W1933" s="28"/>
      <c r="X1933" s="28"/>
    </row>
    <row r="1934" spans="1:24" s="23" customFormat="1" ht="44.25" customHeight="1" x14ac:dyDescent="0.2">
      <c r="A1934" s="143"/>
      <c r="B1934" s="143"/>
      <c r="C1934" s="144"/>
      <c r="D1934" s="144"/>
      <c r="E1934" s="143"/>
      <c r="F1934" s="145"/>
      <c r="G1934" s="145"/>
      <c r="H1934" s="146"/>
      <c r="I1934" s="146"/>
      <c r="J1934" s="146"/>
      <c r="K1934" s="145"/>
      <c r="L1934" s="146"/>
      <c r="M1934" s="146"/>
      <c r="N1934" s="146"/>
      <c r="O1934" s="146"/>
      <c r="P1934" s="146"/>
      <c r="Q1934" s="149"/>
      <c r="R1934" s="81" t="s">
        <v>73</v>
      </c>
      <c r="S1934" s="147"/>
      <c r="T1934" s="146"/>
      <c r="U1934" s="146"/>
      <c r="V1934" s="148"/>
      <c r="W1934" s="28"/>
      <c r="X1934" s="28"/>
    </row>
    <row r="1935" spans="1:24" s="23" customFormat="1" ht="18.75" customHeight="1" x14ac:dyDescent="0.2">
      <c r="A1935" s="143"/>
      <c r="B1935" s="143"/>
      <c r="C1935" s="144"/>
      <c r="D1935" s="144"/>
      <c r="E1935" s="143"/>
      <c r="F1935" s="145"/>
      <c r="G1935" s="145"/>
      <c r="H1935" s="146"/>
      <c r="I1935" s="146"/>
      <c r="J1935" s="146"/>
      <c r="K1935" s="145"/>
      <c r="L1935" s="146"/>
      <c r="M1935" s="146"/>
      <c r="N1935" s="146"/>
      <c r="O1935" s="146"/>
      <c r="P1935" s="146"/>
      <c r="Q1935" s="149"/>
      <c r="R1935" s="81" t="s">
        <v>74</v>
      </c>
      <c r="S1935" s="147"/>
      <c r="T1935" s="146"/>
      <c r="U1935" s="146"/>
      <c r="V1935" s="148"/>
      <c r="W1935" s="28"/>
      <c r="X1935" s="28"/>
    </row>
    <row r="1936" spans="1:24" s="23" customFormat="1" ht="27" customHeight="1" x14ac:dyDescent="0.2">
      <c r="A1936" s="143"/>
      <c r="B1936" s="143"/>
      <c r="C1936" s="144"/>
      <c r="D1936" s="144"/>
      <c r="E1936" s="143"/>
      <c r="F1936" s="145"/>
      <c r="G1936" s="145"/>
      <c r="H1936" s="146"/>
      <c r="I1936" s="146"/>
      <c r="J1936" s="146"/>
      <c r="K1936" s="145"/>
      <c r="L1936" s="146"/>
      <c r="M1936" s="146"/>
      <c r="N1936" s="146"/>
      <c r="O1936" s="146"/>
      <c r="P1936" s="146"/>
      <c r="Q1936" s="149"/>
      <c r="R1936" s="81" t="s">
        <v>75</v>
      </c>
      <c r="S1936" s="147"/>
      <c r="T1936" s="146"/>
      <c r="U1936" s="146"/>
      <c r="V1936" s="148"/>
      <c r="W1936" s="28"/>
      <c r="X1936" s="28"/>
    </row>
    <row r="1937" spans="1:24" s="23" customFormat="1" ht="29.25" customHeight="1" x14ac:dyDescent="0.2">
      <c r="A1937" s="143"/>
      <c r="B1937" s="143"/>
      <c r="C1937" s="144"/>
      <c r="D1937" s="144"/>
      <c r="E1937" s="143"/>
      <c r="F1937" s="145"/>
      <c r="G1937" s="145"/>
      <c r="H1937" s="146"/>
      <c r="I1937" s="146"/>
      <c r="J1937" s="146"/>
      <c r="K1937" s="145"/>
      <c r="L1937" s="146"/>
      <c r="M1937" s="146"/>
      <c r="N1937" s="146"/>
      <c r="O1937" s="146"/>
      <c r="P1937" s="146"/>
      <c r="Q1937" s="149"/>
      <c r="R1937" s="81" t="s">
        <v>76</v>
      </c>
      <c r="S1937" s="147"/>
      <c r="T1937" s="146"/>
      <c r="U1937" s="146"/>
      <c r="V1937" s="148"/>
      <c r="W1937" s="28"/>
      <c r="X1937" s="28"/>
    </row>
    <row r="1938" spans="1:24" s="23" customFormat="1" ht="29.25" customHeight="1" x14ac:dyDescent="0.2">
      <c r="A1938" s="143">
        <v>25</v>
      </c>
      <c r="B1938" s="143" t="s">
        <v>193</v>
      </c>
      <c r="C1938" s="144">
        <v>1959</v>
      </c>
      <c r="D1938" s="144"/>
      <c r="E1938" s="143" t="s">
        <v>111</v>
      </c>
      <c r="F1938" s="145">
        <v>4</v>
      </c>
      <c r="G1938" s="145">
        <v>3</v>
      </c>
      <c r="H1938" s="146">
        <v>3398.1</v>
      </c>
      <c r="I1938" s="146">
        <v>2463.3000000000002</v>
      </c>
      <c r="J1938" s="146">
        <v>2463.31</v>
      </c>
      <c r="K1938" s="145">
        <v>85</v>
      </c>
      <c r="L1938" s="146">
        <f>SUM(M1938:Q1949)</f>
        <v>19552591.969999999</v>
      </c>
      <c r="M1938" s="146">
        <v>0</v>
      </c>
      <c r="N1938" s="146">
        <v>0</v>
      </c>
      <c r="O1938" s="146">
        <v>0</v>
      </c>
      <c r="P1938" s="146">
        <v>19552591.969999999</v>
      </c>
      <c r="Q1938" s="149">
        <v>0</v>
      </c>
      <c r="R1938" s="81" t="s">
        <v>62</v>
      </c>
      <c r="S1938" s="147">
        <v>12</v>
      </c>
      <c r="T1938" s="146">
        <f>L1938/I1938</f>
        <v>7937.5601713149017</v>
      </c>
      <c r="U1938" s="146">
        <f>T1938</f>
        <v>7937.5601713149017</v>
      </c>
      <c r="V1938" s="148">
        <v>46752</v>
      </c>
      <c r="W1938" s="28"/>
      <c r="X1938" s="28"/>
    </row>
    <row r="1939" spans="1:24" s="23" customFormat="1" ht="44.25" customHeight="1" x14ac:dyDescent="0.2">
      <c r="A1939" s="143"/>
      <c r="B1939" s="143"/>
      <c r="C1939" s="144"/>
      <c r="D1939" s="144"/>
      <c r="E1939" s="143"/>
      <c r="F1939" s="145"/>
      <c r="G1939" s="145"/>
      <c r="H1939" s="146"/>
      <c r="I1939" s="146"/>
      <c r="J1939" s="146"/>
      <c r="K1939" s="145"/>
      <c r="L1939" s="146"/>
      <c r="M1939" s="146"/>
      <c r="N1939" s="146"/>
      <c r="O1939" s="146"/>
      <c r="P1939" s="146"/>
      <c r="Q1939" s="149"/>
      <c r="R1939" s="81" t="s">
        <v>63</v>
      </c>
      <c r="S1939" s="147"/>
      <c r="T1939" s="146"/>
      <c r="U1939" s="146"/>
      <c r="V1939" s="148"/>
      <c r="W1939" s="28"/>
      <c r="X1939" s="28"/>
    </row>
    <row r="1940" spans="1:24" s="23" customFormat="1" ht="45" customHeight="1" x14ac:dyDescent="0.2">
      <c r="A1940" s="143"/>
      <c r="B1940" s="143"/>
      <c r="C1940" s="144"/>
      <c r="D1940" s="144"/>
      <c r="E1940" s="143"/>
      <c r="F1940" s="145"/>
      <c r="G1940" s="145"/>
      <c r="H1940" s="146"/>
      <c r="I1940" s="146"/>
      <c r="J1940" s="146"/>
      <c r="K1940" s="145"/>
      <c r="L1940" s="146"/>
      <c r="M1940" s="146"/>
      <c r="N1940" s="146"/>
      <c r="O1940" s="146"/>
      <c r="P1940" s="146"/>
      <c r="Q1940" s="149"/>
      <c r="R1940" s="81" t="s">
        <v>64</v>
      </c>
      <c r="S1940" s="147"/>
      <c r="T1940" s="146"/>
      <c r="U1940" s="146"/>
      <c r="V1940" s="148"/>
      <c r="W1940" s="28"/>
      <c r="X1940" s="28"/>
    </row>
    <row r="1941" spans="1:24" s="23" customFormat="1" ht="29.25" customHeight="1" x14ac:dyDescent="0.2">
      <c r="A1941" s="143"/>
      <c r="B1941" s="143"/>
      <c r="C1941" s="144"/>
      <c r="D1941" s="144"/>
      <c r="E1941" s="143"/>
      <c r="F1941" s="145"/>
      <c r="G1941" s="145"/>
      <c r="H1941" s="146"/>
      <c r="I1941" s="146"/>
      <c r="J1941" s="146"/>
      <c r="K1941" s="145"/>
      <c r="L1941" s="146"/>
      <c r="M1941" s="146"/>
      <c r="N1941" s="146"/>
      <c r="O1941" s="146"/>
      <c r="P1941" s="146"/>
      <c r="Q1941" s="149"/>
      <c r="R1941" s="81" t="s">
        <v>65</v>
      </c>
      <c r="S1941" s="147"/>
      <c r="T1941" s="146"/>
      <c r="U1941" s="146"/>
      <c r="V1941" s="148"/>
      <c r="W1941" s="28"/>
      <c r="X1941" s="28"/>
    </row>
    <row r="1942" spans="1:24" s="23" customFormat="1" ht="44.25" customHeight="1" x14ac:dyDescent="0.2">
      <c r="A1942" s="143"/>
      <c r="B1942" s="143"/>
      <c r="C1942" s="144"/>
      <c r="D1942" s="144"/>
      <c r="E1942" s="143"/>
      <c r="F1942" s="145"/>
      <c r="G1942" s="145"/>
      <c r="H1942" s="146"/>
      <c r="I1942" s="146"/>
      <c r="J1942" s="146"/>
      <c r="K1942" s="145"/>
      <c r="L1942" s="146"/>
      <c r="M1942" s="146"/>
      <c r="N1942" s="146"/>
      <c r="O1942" s="146"/>
      <c r="P1942" s="146"/>
      <c r="Q1942" s="149"/>
      <c r="R1942" s="81" t="s">
        <v>66</v>
      </c>
      <c r="S1942" s="147"/>
      <c r="T1942" s="146"/>
      <c r="U1942" s="146"/>
      <c r="V1942" s="148"/>
      <c r="W1942" s="28"/>
      <c r="X1942" s="28"/>
    </row>
    <row r="1943" spans="1:24" s="23" customFormat="1" ht="42" customHeight="1" x14ac:dyDescent="0.2">
      <c r="A1943" s="143"/>
      <c r="B1943" s="143"/>
      <c r="C1943" s="144"/>
      <c r="D1943" s="144"/>
      <c r="E1943" s="143"/>
      <c r="F1943" s="145"/>
      <c r="G1943" s="145"/>
      <c r="H1943" s="146"/>
      <c r="I1943" s="146"/>
      <c r="J1943" s="146"/>
      <c r="K1943" s="145"/>
      <c r="L1943" s="146"/>
      <c r="M1943" s="146"/>
      <c r="N1943" s="146"/>
      <c r="O1943" s="146"/>
      <c r="P1943" s="146"/>
      <c r="Q1943" s="149"/>
      <c r="R1943" s="81" t="s">
        <v>67</v>
      </c>
      <c r="S1943" s="147"/>
      <c r="T1943" s="146"/>
      <c r="U1943" s="146"/>
      <c r="V1943" s="148"/>
      <c r="W1943" s="28"/>
      <c r="X1943" s="28"/>
    </row>
    <row r="1944" spans="1:24" s="23" customFormat="1" ht="28.5" customHeight="1" x14ac:dyDescent="0.2">
      <c r="A1944" s="143"/>
      <c r="B1944" s="143"/>
      <c r="C1944" s="144"/>
      <c r="D1944" s="144"/>
      <c r="E1944" s="143"/>
      <c r="F1944" s="145"/>
      <c r="G1944" s="145"/>
      <c r="H1944" s="146"/>
      <c r="I1944" s="146"/>
      <c r="J1944" s="146"/>
      <c r="K1944" s="145"/>
      <c r="L1944" s="146"/>
      <c r="M1944" s="146"/>
      <c r="N1944" s="146"/>
      <c r="O1944" s="146"/>
      <c r="P1944" s="146"/>
      <c r="Q1944" s="149"/>
      <c r="R1944" s="81" t="s">
        <v>68</v>
      </c>
      <c r="S1944" s="147"/>
      <c r="T1944" s="146"/>
      <c r="U1944" s="146"/>
      <c r="V1944" s="148"/>
      <c r="W1944" s="28"/>
      <c r="X1944" s="28"/>
    </row>
    <row r="1945" spans="1:24" s="23" customFormat="1" ht="42" customHeight="1" x14ac:dyDescent="0.2">
      <c r="A1945" s="143"/>
      <c r="B1945" s="143"/>
      <c r="C1945" s="144"/>
      <c r="D1945" s="144"/>
      <c r="E1945" s="143"/>
      <c r="F1945" s="145"/>
      <c r="G1945" s="145"/>
      <c r="H1945" s="146"/>
      <c r="I1945" s="146"/>
      <c r="J1945" s="146"/>
      <c r="K1945" s="145"/>
      <c r="L1945" s="146"/>
      <c r="M1945" s="146"/>
      <c r="N1945" s="146"/>
      <c r="O1945" s="146"/>
      <c r="P1945" s="146"/>
      <c r="Q1945" s="149"/>
      <c r="R1945" s="81" t="s">
        <v>69</v>
      </c>
      <c r="S1945" s="147"/>
      <c r="T1945" s="146"/>
      <c r="U1945" s="146"/>
      <c r="V1945" s="148"/>
      <c r="W1945" s="28"/>
      <c r="X1945" s="28"/>
    </row>
    <row r="1946" spans="1:24" s="23" customFormat="1" ht="42" customHeight="1" x14ac:dyDescent="0.2">
      <c r="A1946" s="143"/>
      <c r="B1946" s="143"/>
      <c r="C1946" s="144"/>
      <c r="D1946" s="144"/>
      <c r="E1946" s="143"/>
      <c r="F1946" s="145"/>
      <c r="G1946" s="145"/>
      <c r="H1946" s="146"/>
      <c r="I1946" s="146"/>
      <c r="J1946" s="146"/>
      <c r="K1946" s="145"/>
      <c r="L1946" s="146"/>
      <c r="M1946" s="146"/>
      <c r="N1946" s="146"/>
      <c r="O1946" s="146"/>
      <c r="P1946" s="146"/>
      <c r="Q1946" s="149"/>
      <c r="R1946" s="81" t="s">
        <v>70</v>
      </c>
      <c r="S1946" s="147"/>
      <c r="T1946" s="146"/>
      <c r="U1946" s="146"/>
      <c r="V1946" s="148"/>
      <c r="W1946" s="28"/>
      <c r="X1946" s="28"/>
    </row>
    <row r="1947" spans="1:24" s="23" customFormat="1" ht="28.5" customHeight="1" x14ac:dyDescent="0.2">
      <c r="A1947" s="143"/>
      <c r="B1947" s="143"/>
      <c r="C1947" s="144"/>
      <c r="D1947" s="144"/>
      <c r="E1947" s="143"/>
      <c r="F1947" s="145"/>
      <c r="G1947" s="145"/>
      <c r="H1947" s="146"/>
      <c r="I1947" s="146"/>
      <c r="J1947" s="146"/>
      <c r="K1947" s="145"/>
      <c r="L1947" s="146"/>
      <c r="M1947" s="146"/>
      <c r="N1947" s="146"/>
      <c r="O1947" s="146"/>
      <c r="P1947" s="146"/>
      <c r="Q1947" s="149"/>
      <c r="R1947" s="81" t="s">
        <v>71</v>
      </c>
      <c r="S1947" s="147"/>
      <c r="T1947" s="146"/>
      <c r="U1947" s="146"/>
      <c r="V1947" s="148"/>
      <c r="W1947" s="28"/>
      <c r="X1947" s="28"/>
    </row>
    <row r="1948" spans="1:24" s="23" customFormat="1" ht="42.75" customHeight="1" x14ac:dyDescent="0.2">
      <c r="A1948" s="143"/>
      <c r="B1948" s="143"/>
      <c r="C1948" s="144"/>
      <c r="D1948" s="144"/>
      <c r="E1948" s="143"/>
      <c r="F1948" s="145"/>
      <c r="G1948" s="145"/>
      <c r="H1948" s="146"/>
      <c r="I1948" s="146"/>
      <c r="J1948" s="146"/>
      <c r="K1948" s="145"/>
      <c r="L1948" s="146"/>
      <c r="M1948" s="146"/>
      <c r="N1948" s="146"/>
      <c r="O1948" s="146"/>
      <c r="P1948" s="146"/>
      <c r="Q1948" s="149"/>
      <c r="R1948" s="81" t="s">
        <v>72</v>
      </c>
      <c r="S1948" s="147"/>
      <c r="T1948" s="146"/>
      <c r="U1948" s="146"/>
      <c r="V1948" s="148"/>
      <c r="W1948" s="28"/>
      <c r="X1948" s="28"/>
    </row>
    <row r="1949" spans="1:24" s="23" customFormat="1" ht="43.5" customHeight="1" x14ac:dyDescent="0.2">
      <c r="A1949" s="143"/>
      <c r="B1949" s="143"/>
      <c r="C1949" s="144"/>
      <c r="D1949" s="144"/>
      <c r="E1949" s="143"/>
      <c r="F1949" s="145"/>
      <c r="G1949" s="145"/>
      <c r="H1949" s="146"/>
      <c r="I1949" s="146"/>
      <c r="J1949" s="146"/>
      <c r="K1949" s="145"/>
      <c r="L1949" s="146"/>
      <c r="M1949" s="146"/>
      <c r="N1949" s="146"/>
      <c r="O1949" s="146"/>
      <c r="P1949" s="146"/>
      <c r="Q1949" s="149"/>
      <c r="R1949" s="81" t="s">
        <v>73</v>
      </c>
      <c r="S1949" s="147"/>
      <c r="T1949" s="146"/>
      <c r="U1949" s="146"/>
      <c r="V1949" s="148"/>
      <c r="W1949" s="28"/>
      <c r="X1949" s="28"/>
    </row>
    <row r="1950" spans="1:24" s="23" customFormat="1" ht="31.5" customHeight="1" x14ac:dyDescent="0.2">
      <c r="A1950" s="143" t="s">
        <v>203</v>
      </c>
      <c r="B1950" s="143" t="s">
        <v>1094</v>
      </c>
      <c r="C1950" s="144">
        <v>1978</v>
      </c>
      <c r="D1950" s="144"/>
      <c r="E1950" s="143" t="s">
        <v>97</v>
      </c>
      <c r="F1950" s="145">
        <v>5</v>
      </c>
      <c r="G1950" s="145">
        <v>4</v>
      </c>
      <c r="H1950" s="146">
        <v>3678.2</v>
      </c>
      <c r="I1950" s="146">
        <v>3338.1</v>
      </c>
      <c r="J1950" s="146">
        <v>3012.26</v>
      </c>
      <c r="K1950" s="145">
        <v>173</v>
      </c>
      <c r="L1950" s="146">
        <f>SUM(M1950:Q1952)</f>
        <v>7365515.2300000004</v>
      </c>
      <c r="M1950" s="146">
        <v>0</v>
      </c>
      <c r="N1950" s="146">
        <v>0</v>
      </c>
      <c r="O1950" s="146">
        <v>0</v>
      </c>
      <c r="P1950" s="146">
        <v>7365515.2300000004</v>
      </c>
      <c r="Q1950" s="146">
        <v>0</v>
      </c>
      <c r="R1950" s="81" t="s">
        <v>99</v>
      </c>
      <c r="S1950" s="147">
        <v>3</v>
      </c>
      <c r="T1950" s="146">
        <f>L1950/I1950</f>
        <v>2206.4992750366978</v>
      </c>
      <c r="U1950" s="146">
        <f>T1950</f>
        <v>2206.4992750366978</v>
      </c>
      <c r="V1950" s="148">
        <v>46752</v>
      </c>
      <c r="W1950" s="28"/>
      <c r="X1950" s="28"/>
    </row>
    <row r="1951" spans="1:24" s="23" customFormat="1" ht="42" customHeight="1" x14ac:dyDescent="0.2">
      <c r="A1951" s="143"/>
      <c r="B1951" s="143"/>
      <c r="C1951" s="144"/>
      <c r="D1951" s="144"/>
      <c r="E1951" s="143"/>
      <c r="F1951" s="145"/>
      <c r="G1951" s="145"/>
      <c r="H1951" s="146"/>
      <c r="I1951" s="146"/>
      <c r="J1951" s="146"/>
      <c r="K1951" s="145"/>
      <c r="L1951" s="146"/>
      <c r="M1951" s="146"/>
      <c r="N1951" s="146"/>
      <c r="O1951" s="146"/>
      <c r="P1951" s="146"/>
      <c r="Q1951" s="146"/>
      <c r="R1951" s="81" t="s">
        <v>100</v>
      </c>
      <c r="S1951" s="147"/>
      <c r="T1951" s="146"/>
      <c r="U1951" s="146"/>
      <c r="V1951" s="148"/>
      <c r="W1951" s="28"/>
      <c r="X1951" s="28"/>
    </row>
    <row r="1952" spans="1:24" s="23" customFormat="1" ht="42.75" customHeight="1" x14ac:dyDescent="0.2">
      <c r="A1952" s="143"/>
      <c r="B1952" s="143"/>
      <c r="C1952" s="144"/>
      <c r="D1952" s="144"/>
      <c r="E1952" s="143"/>
      <c r="F1952" s="145"/>
      <c r="G1952" s="145"/>
      <c r="H1952" s="146"/>
      <c r="I1952" s="146"/>
      <c r="J1952" s="146"/>
      <c r="K1952" s="145"/>
      <c r="L1952" s="146"/>
      <c r="M1952" s="146"/>
      <c r="N1952" s="146"/>
      <c r="O1952" s="146"/>
      <c r="P1952" s="146"/>
      <c r="Q1952" s="146"/>
      <c r="R1952" s="81" t="s">
        <v>101</v>
      </c>
      <c r="S1952" s="147"/>
      <c r="T1952" s="146"/>
      <c r="U1952" s="146"/>
      <c r="V1952" s="148"/>
      <c r="W1952" s="28"/>
      <c r="X1952" s="28"/>
    </row>
    <row r="1953" spans="1:24" s="23" customFormat="1" ht="28.5" customHeight="1" x14ac:dyDescent="0.2">
      <c r="A1953" s="143" t="s">
        <v>611</v>
      </c>
      <c r="B1953" s="143" t="s">
        <v>1095</v>
      </c>
      <c r="C1953" s="144">
        <v>1965</v>
      </c>
      <c r="D1953" s="144"/>
      <c r="E1953" s="143" t="s">
        <v>111</v>
      </c>
      <c r="F1953" s="145">
        <v>5</v>
      </c>
      <c r="G1953" s="145">
        <v>4</v>
      </c>
      <c r="H1953" s="146">
        <v>3563.7</v>
      </c>
      <c r="I1953" s="146">
        <v>3281.4</v>
      </c>
      <c r="J1953" s="146">
        <v>2492.3200000000002</v>
      </c>
      <c r="K1953" s="145">
        <v>112</v>
      </c>
      <c r="L1953" s="146">
        <f t="shared" ref="L1953" si="191">SUM(M1953:Q1955)</f>
        <v>7242105.2999999998</v>
      </c>
      <c r="M1953" s="146">
        <v>0</v>
      </c>
      <c r="N1953" s="146">
        <v>0</v>
      </c>
      <c r="O1953" s="146">
        <v>0</v>
      </c>
      <c r="P1953" s="146">
        <v>7242105.2999999998</v>
      </c>
      <c r="Q1953" s="146">
        <v>0</v>
      </c>
      <c r="R1953" s="81" t="s">
        <v>99</v>
      </c>
      <c r="S1953" s="147">
        <v>3</v>
      </c>
      <c r="T1953" s="146">
        <f t="shared" ref="T1953" si="192">L1953/I1953</f>
        <v>2207.0169135125252</v>
      </c>
      <c r="U1953" s="146">
        <f t="shared" ref="U1953" si="193">T1953</f>
        <v>2207.0169135125252</v>
      </c>
      <c r="V1953" s="148">
        <v>46752</v>
      </c>
      <c r="W1953" s="28"/>
      <c r="X1953" s="28"/>
    </row>
    <row r="1954" spans="1:24" s="23" customFormat="1" ht="42.75" customHeight="1" x14ac:dyDescent="0.2">
      <c r="A1954" s="143"/>
      <c r="B1954" s="143"/>
      <c r="C1954" s="144"/>
      <c r="D1954" s="144"/>
      <c r="E1954" s="143"/>
      <c r="F1954" s="145"/>
      <c r="G1954" s="145"/>
      <c r="H1954" s="146"/>
      <c r="I1954" s="146"/>
      <c r="J1954" s="146"/>
      <c r="K1954" s="145"/>
      <c r="L1954" s="146"/>
      <c r="M1954" s="146"/>
      <c r="N1954" s="146"/>
      <c r="O1954" s="146"/>
      <c r="P1954" s="146"/>
      <c r="Q1954" s="146"/>
      <c r="R1954" s="81" t="s">
        <v>100</v>
      </c>
      <c r="S1954" s="147"/>
      <c r="T1954" s="146"/>
      <c r="U1954" s="146"/>
      <c r="V1954" s="148"/>
      <c r="W1954" s="28"/>
      <c r="X1954" s="28"/>
    </row>
    <row r="1955" spans="1:24" s="23" customFormat="1" ht="43.5" customHeight="1" x14ac:dyDescent="0.2">
      <c r="A1955" s="143"/>
      <c r="B1955" s="143"/>
      <c r="C1955" s="144"/>
      <c r="D1955" s="144"/>
      <c r="E1955" s="143"/>
      <c r="F1955" s="145"/>
      <c r="G1955" s="145"/>
      <c r="H1955" s="146"/>
      <c r="I1955" s="146"/>
      <c r="J1955" s="146"/>
      <c r="K1955" s="145"/>
      <c r="L1955" s="146"/>
      <c r="M1955" s="146"/>
      <c r="N1955" s="146"/>
      <c r="O1955" s="146"/>
      <c r="P1955" s="146"/>
      <c r="Q1955" s="146"/>
      <c r="R1955" s="81" t="s">
        <v>101</v>
      </c>
      <c r="S1955" s="147"/>
      <c r="T1955" s="146"/>
      <c r="U1955" s="146"/>
      <c r="V1955" s="148"/>
      <c r="W1955" s="28"/>
      <c r="X1955" s="28"/>
    </row>
    <row r="1956" spans="1:24" s="23" customFormat="1" ht="29.25" customHeight="1" x14ac:dyDescent="0.2">
      <c r="A1956" s="143" t="s">
        <v>613</v>
      </c>
      <c r="B1956" s="143" t="s">
        <v>1096</v>
      </c>
      <c r="C1956" s="144">
        <v>1966</v>
      </c>
      <c r="D1956" s="144"/>
      <c r="E1956" s="143" t="s">
        <v>111</v>
      </c>
      <c r="F1956" s="145">
        <v>5</v>
      </c>
      <c r="G1956" s="145">
        <v>4</v>
      </c>
      <c r="H1956" s="146">
        <v>3978</v>
      </c>
      <c r="I1956" s="146">
        <v>3704.5</v>
      </c>
      <c r="J1956" s="146">
        <v>2398.92</v>
      </c>
      <c r="K1956" s="145">
        <v>115</v>
      </c>
      <c r="L1956" s="146">
        <f t="shared" ref="L1956" si="194">SUM(M1956:Q1958)</f>
        <v>8163000.2699999996</v>
      </c>
      <c r="M1956" s="146">
        <v>0</v>
      </c>
      <c r="N1956" s="146">
        <v>0</v>
      </c>
      <c r="O1956" s="146">
        <v>0</v>
      </c>
      <c r="P1956" s="146">
        <v>8163000.2699999996</v>
      </c>
      <c r="Q1956" s="146">
        <v>0</v>
      </c>
      <c r="R1956" s="81" t="s">
        <v>99</v>
      </c>
      <c r="S1956" s="147">
        <v>3</v>
      </c>
      <c r="T1956" s="146">
        <f t="shared" ref="T1956" si="195">L1956/I1956</f>
        <v>2203.5363125927925</v>
      </c>
      <c r="U1956" s="146">
        <f t="shared" ref="U1956" si="196">T1956</f>
        <v>2203.5363125927925</v>
      </c>
      <c r="V1956" s="148">
        <v>46752</v>
      </c>
      <c r="W1956" s="28"/>
      <c r="X1956" s="28"/>
    </row>
    <row r="1957" spans="1:24" s="23" customFormat="1" ht="40.5" customHeight="1" x14ac:dyDescent="0.2">
      <c r="A1957" s="143"/>
      <c r="B1957" s="143"/>
      <c r="C1957" s="144"/>
      <c r="D1957" s="144"/>
      <c r="E1957" s="143"/>
      <c r="F1957" s="145"/>
      <c r="G1957" s="145"/>
      <c r="H1957" s="146"/>
      <c r="I1957" s="146"/>
      <c r="J1957" s="146"/>
      <c r="K1957" s="145"/>
      <c r="L1957" s="146"/>
      <c r="M1957" s="146"/>
      <c r="N1957" s="146"/>
      <c r="O1957" s="146"/>
      <c r="P1957" s="146"/>
      <c r="Q1957" s="146"/>
      <c r="R1957" s="81" t="s">
        <v>100</v>
      </c>
      <c r="S1957" s="147"/>
      <c r="T1957" s="146"/>
      <c r="U1957" s="146"/>
      <c r="V1957" s="148"/>
      <c r="W1957" s="28"/>
      <c r="X1957" s="28"/>
    </row>
    <row r="1958" spans="1:24" s="23" customFormat="1" ht="43.5" customHeight="1" x14ac:dyDescent="0.2">
      <c r="A1958" s="143"/>
      <c r="B1958" s="143"/>
      <c r="C1958" s="144"/>
      <c r="D1958" s="144"/>
      <c r="E1958" s="143"/>
      <c r="F1958" s="145"/>
      <c r="G1958" s="145"/>
      <c r="H1958" s="146"/>
      <c r="I1958" s="146"/>
      <c r="J1958" s="146"/>
      <c r="K1958" s="145"/>
      <c r="L1958" s="146"/>
      <c r="M1958" s="146"/>
      <c r="N1958" s="146"/>
      <c r="O1958" s="146"/>
      <c r="P1958" s="146"/>
      <c r="Q1958" s="146"/>
      <c r="R1958" s="81" t="s">
        <v>101</v>
      </c>
      <c r="S1958" s="147"/>
      <c r="T1958" s="146"/>
      <c r="U1958" s="146"/>
      <c r="V1958" s="148"/>
      <c r="W1958" s="28"/>
      <c r="X1958" s="28"/>
    </row>
    <row r="1959" spans="1:24" s="23" customFormat="1" ht="29.25" customHeight="1" x14ac:dyDescent="0.2">
      <c r="A1959" s="143">
        <v>29</v>
      </c>
      <c r="B1959" s="143" t="s">
        <v>361</v>
      </c>
      <c r="C1959" s="144">
        <v>1997</v>
      </c>
      <c r="D1959" s="144">
        <v>1997</v>
      </c>
      <c r="E1959" s="143" t="s">
        <v>97</v>
      </c>
      <c r="F1959" s="145">
        <v>12</v>
      </c>
      <c r="G1959" s="145">
        <v>2</v>
      </c>
      <c r="H1959" s="146">
        <v>4254.3</v>
      </c>
      <c r="I1959" s="146">
        <v>3388.9</v>
      </c>
      <c r="J1959" s="146">
        <v>3172.73</v>
      </c>
      <c r="K1959" s="145">
        <v>171</v>
      </c>
      <c r="L1959" s="146">
        <f>SUM(M1959:Q1967)</f>
        <v>14406799.109999999</v>
      </c>
      <c r="M1959" s="146">
        <v>0</v>
      </c>
      <c r="N1959" s="146">
        <v>0</v>
      </c>
      <c r="O1959" s="146">
        <v>0</v>
      </c>
      <c r="P1959" s="146">
        <v>14406799.109999999</v>
      </c>
      <c r="Q1959" s="149">
        <v>0</v>
      </c>
      <c r="R1959" s="81" t="s">
        <v>68</v>
      </c>
      <c r="S1959" s="147">
        <v>9</v>
      </c>
      <c r="T1959" s="146">
        <f>L1959/I1959</f>
        <v>4251.1726843518545</v>
      </c>
      <c r="U1959" s="146">
        <f>T1959</f>
        <v>4251.1726843518545</v>
      </c>
      <c r="V1959" s="148">
        <v>46752</v>
      </c>
      <c r="W1959" s="28"/>
      <c r="X1959" s="28"/>
    </row>
    <row r="1960" spans="1:24" s="23" customFormat="1" ht="45" customHeight="1" x14ac:dyDescent="0.2">
      <c r="A1960" s="143"/>
      <c r="B1960" s="143"/>
      <c r="C1960" s="144"/>
      <c r="D1960" s="144"/>
      <c r="E1960" s="143"/>
      <c r="F1960" s="145"/>
      <c r="G1960" s="145"/>
      <c r="H1960" s="146"/>
      <c r="I1960" s="146"/>
      <c r="J1960" s="146"/>
      <c r="K1960" s="145"/>
      <c r="L1960" s="146"/>
      <c r="M1960" s="146"/>
      <c r="N1960" s="146"/>
      <c r="O1960" s="146"/>
      <c r="P1960" s="146"/>
      <c r="Q1960" s="149"/>
      <c r="R1960" s="81" t="s">
        <v>69</v>
      </c>
      <c r="S1960" s="147"/>
      <c r="T1960" s="146"/>
      <c r="U1960" s="146"/>
      <c r="V1960" s="148"/>
      <c r="W1960" s="28"/>
      <c r="X1960" s="28"/>
    </row>
    <row r="1961" spans="1:24" s="23" customFormat="1" ht="47.25" customHeight="1" x14ac:dyDescent="0.2">
      <c r="A1961" s="143"/>
      <c r="B1961" s="143"/>
      <c r="C1961" s="144"/>
      <c r="D1961" s="144"/>
      <c r="E1961" s="143"/>
      <c r="F1961" s="145"/>
      <c r="G1961" s="145"/>
      <c r="H1961" s="146"/>
      <c r="I1961" s="146"/>
      <c r="J1961" s="146"/>
      <c r="K1961" s="145"/>
      <c r="L1961" s="146"/>
      <c r="M1961" s="146"/>
      <c r="N1961" s="146"/>
      <c r="O1961" s="146"/>
      <c r="P1961" s="146"/>
      <c r="Q1961" s="149"/>
      <c r="R1961" s="81" t="s">
        <v>70</v>
      </c>
      <c r="S1961" s="147"/>
      <c r="T1961" s="146"/>
      <c r="U1961" s="146"/>
      <c r="V1961" s="148"/>
      <c r="W1961" s="28"/>
      <c r="X1961" s="28"/>
    </row>
    <row r="1962" spans="1:24" s="23" customFormat="1" ht="31.5" customHeight="1" x14ac:dyDescent="0.2">
      <c r="A1962" s="143"/>
      <c r="B1962" s="143"/>
      <c r="C1962" s="144"/>
      <c r="D1962" s="144"/>
      <c r="E1962" s="143"/>
      <c r="F1962" s="145"/>
      <c r="G1962" s="145"/>
      <c r="H1962" s="146"/>
      <c r="I1962" s="146"/>
      <c r="J1962" s="146"/>
      <c r="K1962" s="145"/>
      <c r="L1962" s="146"/>
      <c r="M1962" s="146"/>
      <c r="N1962" s="146"/>
      <c r="O1962" s="146"/>
      <c r="P1962" s="146"/>
      <c r="Q1962" s="149"/>
      <c r="R1962" s="81" t="s">
        <v>102</v>
      </c>
      <c r="S1962" s="147"/>
      <c r="T1962" s="146"/>
      <c r="U1962" s="146"/>
      <c r="V1962" s="148"/>
      <c r="W1962" s="28"/>
      <c r="X1962" s="28"/>
    </row>
    <row r="1963" spans="1:24" s="23" customFormat="1" ht="48.75" customHeight="1" x14ac:dyDescent="0.2">
      <c r="A1963" s="143"/>
      <c r="B1963" s="143"/>
      <c r="C1963" s="144"/>
      <c r="D1963" s="144"/>
      <c r="E1963" s="143"/>
      <c r="F1963" s="145"/>
      <c r="G1963" s="145"/>
      <c r="H1963" s="146"/>
      <c r="I1963" s="146"/>
      <c r="J1963" s="146"/>
      <c r="K1963" s="145"/>
      <c r="L1963" s="146"/>
      <c r="M1963" s="146"/>
      <c r="N1963" s="146"/>
      <c r="O1963" s="146"/>
      <c r="P1963" s="146"/>
      <c r="Q1963" s="149"/>
      <c r="R1963" s="81" t="s">
        <v>103</v>
      </c>
      <c r="S1963" s="147"/>
      <c r="T1963" s="146"/>
      <c r="U1963" s="146"/>
      <c r="V1963" s="148"/>
      <c r="W1963" s="28"/>
      <c r="X1963" s="28"/>
    </row>
    <row r="1964" spans="1:24" s="23" customFormat="1" ht="43.5" customHeight="1" x14ac:dyDescent="0.2">
      <c r="A1964" s="143"/>
      <c r="B1964" s="143"/>
      <c r="C1964" s="144"/>
      <c r="D1964" s="144"/>
      <c r="E1964" s="143"/>
      <c r="F1964" s="145"/>
      <c r="G1964" s="145"/>
      <c r="H1964" s="146"/>
      <c r="I1964" s="146"/>
      <c r="J1964" s="146"/>
      <c r="K1964" s="145"/>
      <c r="L1964" s="146"/>
      <c r="M1964" s="146"/>
      <c r="N1964" s="146"/>
      <c r="O1964" s="146"/>
      <c r="P1964" s="146"/>
      <c r="Q1964" s="149"/>
      <c r="R1964" s="81" t="s">
        <v>104</v>
      </c>
      <c r="S1964" s="147"/>
      <c r="T1964" s="146"/>
      <c r="U1964" s="146"/>
      <c r="V1964" s="148"/>
      <c r="W1964" s="28"/>
      <c r="X1964" s="28"/>
    </row>
    <row r="1965" spans="1:24" s="23" customFormat="1" ht="31.5" customHeight="1" x14ac:dyDescent="0.2">
      <c r="A1965" s="143"/>
      <c r="B1965" s="143"/>
      <c r="C1965" s="144"/>
      <c r="D1965" s="144"/>
      <c r="E1965" s="143"/>
      <c r="F1965" s="145"/>
      <c r="G1965" s="145"/>
      <c r="H1965" s="146"/>
      <c r="I1965" s="146"/>
      <c r="J1965" s="146"/>
      <c r="K1965" s="145"/>
      <c r="L1965" s="146"/>
      <c r="M1965" s="146"/>
      <c r="N1965" s="146"/>
      <c r="O1965" s="146"/>
      <c r="P1965" s="146"/>
      <c r="Q1965" s="149"/>
      <c r="R1965" s="81" t="s">
        <v>74</v>
      </c>
      <c r="S1965" s="147"/>
      <c r="T1965" s="146"/>
      <c r="U1965" s="146"/>
      <c r="V1965" s="148"/>
      <c r="W1965" s="28"/>
      <c r="X1965" s="28"/>
    </row>
    <row r="1966" spans="1:24" s="23" customFormat="1" ht="34.5" customHeight="1" x14ac:dyDescent="0.2">
      <c r="A1966" s="143"/>
      <c r="B1966" s="143"/>
      <c r="C1966" s="144"/>
      <c r="D1966" s="144"/>
      <c r="E1966" s="143"/>
      <c r="F1966" s="145"/>
      <c r="G1966" s="145"/>
      <c r="H1966" s="146"/>
      <c r="I1966" s="146"/>
      <c r="J1966" s="146"/>
      <c r="K1966" s="145"/>
      <c r="L1966" s="146"/>
      <c r="M1966" s="146"/>
      <c r="N1966" s="146"/>
      <c r="O1966" s="146"/>
      <c r="P1966" s="146"/>
      <c r="Q1966" s="149"/>
      <c r="R1966" s="81" t="s">
        <v>75</v>
      </c>
      <c r="S1966" s="147"/>
      <c r="T1966" s="146"/>
      <c r="U1966" s="146"/>
      <c r="V1966" s="148"/>
      <c r="W1966" s="28"/>
      <c r="X1966" s="28"/>
    </row>
    <row r="1967" spans="1:24" s="23" customFormat="1" ht="27" customHeight="1" x14ac:dyDescent="0.2">
      <c r="A1967" s="143"/>
      <c r="B1967" s="143"/>
      <c r="C1967" s="144"/>
      <c r="D1967" s="144"/>
      <c r="E1967" s="143"/>
      <c r="F1967" s="145"/>
      <c r="G1967" s="145"/>
      <c r="H1967" s="146"/>
      <c r="I1967" s="146"/>
      <c r="J1967" s="146"/>
      <c r="K1967" s="145"/>
      <c r="L1967" s="146"/>
      <c r="M1967" s="146"/>
      <c r="N1967" s="146"/>
      <c r="O1967" s="146"/>
      <c r="P1967" s="146"/>
      <c r="Q1967" s="149"/>
      <c r="R1967" s="81" t="s">
        <v>76</v>
      </c>
      <c r="S1967" s="147"/>
      <c r="T1967" s="146"/>
      <c r="U1967" s="146"/>
      <c r="V1967" s="148"/>
      <c r="W1967" s="28"/>
      <c r="X1967" s="28"/>
    </row>
    <row r="1968" spans="1:24" s="23" customFormat="1" ht="35.25" customHeight="1" x14ac:dyDescent="0.2">
      <c r="A1968" s="143">
        <v>30</v>
      </c>
      <c r="B1968" s="143" t="s">
        <v>362</v>
      </c>
      <c r="C1968" s="144">
        <v>1992</v>
      </c>
      <c r="D1968" s="144">
        <v>1992</v>
      </c>
      <c r="E1968" s="143" t="s">
        <v>111</v>
      </c>
      <c r="F1968" s="145">
        <v>9</v>
      </c>
      <c r="G1968" s="145">
        <v>1</v>
      </c>
      <c r="H1968" s="146">
        <v>6671.4</v>
      </c>
      <c r="I1968" s="146">
        <v>5286.7</v>
      </c>
      <c r="J1968" s="146">
        <v>5136.25</v>
      </c>
      <c r="K1968" s="145">
        <v>259</v>
      </c>
      <c r="L1968" s="146">
        <f>SUM(M1968:Q1982)</f>
        <v>33311002.09</v>
      </c>
      <c r="M1968" s="146">
        <v>0</v>
      </c>
      <c r="N1968" s="146">
        <v>0</v>
      </c>
      <c r="O1968" s="146">
        <v>0</v>
      </c>
      <c r="P1968" s="146">
        <v>33311002.09</v>
      </c>
      <c r="Q1968" s="149">
        <v>0</v>
      </c>
      <c r="R1968" s="81" t="s">
        <v>62</v>
      </c>
      <c r="S1968" s="147">
        <v>15</v>
      </c>
      <c r="T1968" s="146">
        <f>L1968/I1968</f>
        <v>6300.9064425823299</v>
      </c>
      <c r="U1968" s="146">
        <f>T1968</f>
        <v>6300.9064425823299</v>
      </c>
      <c r="V1968" s="148">
        <v>46752</v>
      </c>
      <c r="W1968" s="28"/>
      <c r="X1968" s="28"/>
    </row>
    <row r="1969" spans="1:24" s="23" customFormat="1" ht="46.5" customHeight="1" x14ac:dyDescent="0.2">
      <c r="A1969" s="143"/>
      <c r="B1969" s="143"/>
      <c r="C1969" s="144"/>
      <c r="D1969" s="144"/>
      <c r="E1969" s="143"/>
      <c r="F1969" s="145"/>
      <c r="G1969" s="145"/>
      <c r="H1969" s="146"/>
      <c r="I1969" s="146"/>
      <c r="J1969" s="146"/>
      <c r="K1969" s="145"/>
      <c r="L1969" s="146"/>
      <c r="M1969" s="146"/>
      <c r="N1969" s="146"/>
      <c r="O1969" s="146"/>
      <c r="P1969" s="146"/>
      <c r="Q1969" s="149"/>
      <c r="R1969" s="81" t="s">
        <v>63</v>
      </c>
      <c r="S1969" s="147"/>
      <c r="T1969" s="146"/>
      <c r="U1969" s="146"/>
      <c r="V1969" s="148"/>
      <c r="W1969" s="28"/>
      <c r="X1969" s="28"/>
    </row>
    <row r="1970" spans="1:24" s="23" customFormat="1" ht="46.5" customHeight="1" x14ac:dyDescent="0.2">
      <c r="A1970" s="143"/>
      <c r="B1970" s="143"/>
      <c r="C1970" s="144"/>
      <c r="D1970" s="144"/>
      <c r="E1970" s="143"/>
      <c r="F1970" s="145"/>
      <c r="G1970" s="145"/>
      <c r="H1970" s="146"/>
      <c r="I1970" s="146"/>
      <c r="J1970" s="146"/>
      <c r="K1970" s="145"/>
      <c r="L1970" s="146"/>
      <c r="M1970" s="146"/>
      <c r="N1970" s="146"/>
      <c r="O1970" s="146"/>
      <c r="P1970" s="146"/>
      <c r="Q1970" s="149"/>
      <c r="R1970" s="81" t="s">
        <v>64</v>
      </c>
      <c r="S1970" s="147"/>
      <c r="T1970" s="146"/>
      <c r="U1970" s="146"/>
      <c r="V1970" s="148"/>
      <c r="W1970" s="28"/>
      <c r="X1970" s="28"/>
    </row>
    <row r="1971" spans="1:24" s="23" customFormat="1" ht="33.75" customHeight="1" x14ac:dyDescent="0.2">
      <c r="A1971" s="143"/>
      <c r="B1971" s="143"/>
      <c r="C1971" s="144"/>
      <c r="D1971" s="144"/>
      <c r="E1971" s="143"/>
      <c r="F1971" s="145"/>
      <c r="G1971" s="145"/>
      <c r="H1971" s="146"/>
      <c r="I1971" s="146"/>
      <c r="J1971" s="146"/>
      <c r="K1971" s="145"/>
      <c r="L1971" s="146"/>
      <c r="M1971" s="146"/>
      <c r="N1971" s="146"/>
      <c r="O1971" s="146"/>
      <c r="P1971" s="146"/>
      <c r="Q1971" s="149"/>
      <c r="R1971" s="81" t="s">
        <v>65</v>
      </c>
      <c r="S1971" s="147"/>
      <c r="T1971" s="146"/>
      <c r="U1971" s="146"/>
      <c r="V1971" s="148"/>
      <c r="W1971" s="28"/>
      <c r="X1971" s="28"/>
    </row>
    <row r="1972" spans="1:24" s="23" customFormat="1" ht="46.5" customHeight="1" x14ac:dyDescent="0.2">
      <c r="A1972" s="143"/>
      <c r="B1972" s="143"/>
      <c r="C1972" s="144"/>
      <c r="D1972" s="144"/>
      <c r="E1972" s="143"/>
      <c r="F1972" s="145"/>
      <c r="G1972" s="145"/>
      <c r="H1972" s="146"/>
      <c r="I1972" s="146"/>
      <c r="J1972" s="146"/>
      <c r="K1972" s="145"/>
      <c r="L1972" s="146"/>
      <c r="M1972" s="146"/>
      <c r="N1972" s="146"/>
      <c r="O1972" s="146"/>
      <c r="P1972" s="146"/>
      <c r="Q1972" s="149"/>
      <c r="R1972" s="81" t="s">
        <v>66</v>
      </c>
      <c r="S1972" s="147"/>
      <c r="T1972" s="146"/>
      <c r="U1972" s="146"/>
      <c r="V1972" s="148"/>
      <c r="W1972" s="28"/>
      <c r="X1972" s="28"/>
    </row>
    <row r="1973" spans="1:24" s="23" customFormat="1" ht="46.5" customHeight="1" x14ac:dyDescent="0.2">
      <c r="A1973" s="143"/>
      <c r="B1973" s="143"/>
      <c r="C1973" s="144"/>
      <c r="D1973" s="144"/>
      <c r="E1973" s="143"/>
      <c r="F1973" s="145"/>
      <c r="G1973" s="145"/>
      <c r="H1973" s="146"/>
      <c r="I1973" s="146"/>
      <c r="J1973" s="146"/>
      <c r="K1973" s="145"/>
      <c r="L1973" s="146"/>
      <c r="M1973" s="146"/>
      <c r="N1973" s="146"/>
      <c r="O1973" s="146"/>
      <c r="P1973" s="146"/>
      <c r="Q1973" s="149"/>
      <c r="R1973" s="81" t="s">
        <v>67</v>
      </c>
      <c r="S1973" s="147"/>
      <c r="T1973" s="146"/>
      <c r="U1973" s="146"/>
      <c r="V1973" s="148"/>
      <c r="W1973" s="28"/>
      <c r="X1973" s="28"/>
    </row>
    <row r="1974" spans="1:24" s="23" customFormat="1" ht="33" customHeight="1" x14ac:dyDescent="0.2">
      <c r="A1974" s="143"/>
      <c r="B1974" s="143"/>
      <c r="C1974" s="144"/>
      <c r="D1974" s="144"/>
      <c r="E1974" s="143"/>
      <c r="F1974" s="145"/>
      <c r="G1974" s="145"/>
      <c r="H1974" s="146"/>
      <c r="I1974" s="146"/>
      <c r="J1974" s="146"/>
      <c r="K1974" s="145"/>
      <c r="L1974" s="146"/>
      <c r="M1974" s="146"/>
      <c r="N1974" s="146"/>
      <c r="O1974" s="146"/>
      <c r="P1974" s="146"/>
      <c r="Q1974" s="149"/>
      <c r="R1974" s="81" t="s">
        <v>68</v>
      </c>
      <c r="S1974" s="147"/>
      <c r="T1974" s="146"/>
      <c r="U1974" s="146"/>
      <c r="V1974" s="148"/>
      <c r="W1974" s="28"/>
      <c r="X1974" s="28"/>
    </row>
    <row r="1975" spans="1:24" s="23" customFormat="1" ht="46.5" customHeight="1" x14ac:dyDescent="0.2">
      <c r="A1975" s="143"/>
      <c r="B1975" s="143"/>
      <c r="C1975" s="144"/>
      <c r="D1975" s="144"/>
      <c r="E1975" s="143"/>
      <c r="F1975" s="145"/>
      <c r="G1975" s="145"/>
      <c r="H1975" s="146"/>
      <c r="I1975" s="146"/>
      <c r="J1975" s="146"/>
      <c r="K1975" s="145"/>
      <c r="L1975" s="146"/>
      <c r="M1975" s="146"/>
      <c r="N1975" s="146"/>
      <c r="O1975" s="146"/>
      <c r="P1975" s="146"/>
      <c r="Q1975" s="149"/>
      <c r="R1975" s="81" t="s">
        <v>69</v>
      </c>
      <c r="S1975" s="147"/>
      <c r="T1975" s="146"/>
      <c r="U1975" s="146"/>
      <c r="V1975" s="148"/>
      <c r="W1975" s="28"/>
      <c r="X1975" s="28"/>
    </row>
    <row r="1976" spans="1:24" s="23" customFormat="1" ht="46.5" customHeight="1" x14ac:dyDescent="0.2">
      <c r="A1976" s="143"/>
      <c r="B1976" s="143"/>
      <c r="C1976" s="144"/>
      <c r="D1976" s="144"/>
      <c r="E1976" s="143"/>
      <c r="F1976" s="145"/>
      <c r="G1976" s="145"/>
      <c r="H1976" s="146"/>
      <c r="I1976" s="146"/>
      <c r="J1976" s="146"/>
      <c r="K1976" s="145"/>
      <c r="L1976" s="146"/>
      <c r="M1976" s="146"/>
      <c r="N1976" s="146"/>
      <c r="O1976" s="146"/>
      <c r="P1976" s="146"/>
      <c r="Q1976" s="149"/>
      <c r="R1976" s="81" t="s">
        <v>70</v>
      </c>
      <c r="S1976" s="147"/>
      <c r="T1976" s="146"/>
      <c r="U1976" s="146"/>
      <c r="V1976" s="148"/>
      <c r="W1976" s="28"/>
      <c r="X1976" s="28"/>
    </row>
    <row r="1977" spans="1:24" s="23" customFormat="1" ht="33.75" customHeight="1" x14ac:dyDescent="0.2">
      <c r="A1977" s="143"/>
      <c r="B1977" s="143"/>
      <c r="C1977" s="144"/>
      <c r="D1977" s="144"/>
      <c r="E1977" s="143"/>
      <c r="F1977" s="145"/>
      <c r="G1977" s="145"/>
      <c r="H1977" s="146"/>
      <c r="I1977" s="146"/>
      <c r="J1977" s="146"/>
      <c r="K1977" s="145"/>
      <c r="L1977" s="146"/>
      <c r="M1977" s="146"/>
      <c r="N1977" s="146"/>
      <c r="O1977" s="146"/>
      <c r="P1977" s="146"/>
      <c r="Q1977" s="149"/>
      <c r="R1977" s="81" t="s">
        <v>71</v>
      </c>
      <c r="S1977" s="147"/>
      <c r="T1977" s="146"/>
      <c r="U1977" s="146"/>
      <c r="V1977" s="148"/>
      <c r="W1977" s="28"/>
      <c r="X1977" s="28"/>
    </row>
    <row r="1978" spans="1:24" s="23" customFormat="1" ht="46.5" customHeight="1" x14ac:dyDescent="0.2">
      <c r="A1978" s="143"/>
      <c r="B1978" s="143"/>
      <c r="C1978" s="144"/>
      <c r="D1978" s="144"/>
      <c r="E1978" s="143"/>
      <c r="F1978" s="145"/>
      <c r="G1978" s="145"/>
      <c r="H1978" s="146"/>
      <c r="I1978" s="146"/>
      <c r="J1978" s="146"/>
      <c r="K1978" s="145"/>
      <c r="L1978" s="146"/>
      <c r="M1978" s="146"/>
      <c r="N1978" s="146"/>
      <c r="O1978" s="146"/>
      <c r="P1978" s="146"/>
      <c r="Q1978" s="149"/>
      <c r="R1978" s="81" t="s">
        <v>72</v>
      </c>
      <c r="S1978" s="147"/>
      <c r="T1978" s="146"/>
      <c r="U1978" s="146"/>
      <c r="V1978" s="148"/>
      <c r="W1978" s="28"/>
      <c r="X1978" s="28"/>
    </row>
    <row r="1979" spans="1:24" s="23" customFormat="1" ht="46.5" customHeight="1" x14ac:dyDescent="0.2">
      <c r="A1979" s="143"/>
      <c r="B1979" s="143"/>
      <c r="C1979" s="144"/>
      <c r="D1979" s="144"/>
      <c r="E1979" s="143"/>
      <c r="F1979" s="145"/>
      <c r="G1979" s="145"/>
      <c r="H1979" s="146"/>
      <c r="I1979" s="146"/>
      <c r="J1979" s="146"/>
      <c r="K1979" s="145"/>
      <c r="L1979" s="146"/>
      <c r="M1979" s="146"/>
      <c r="N1979" s="146"/>
      <c r="O1979" s="146"/>
      <c r="P1979" s="146"/>
      <c r="Q1979" s="149"/>
      <c r="R1979" s="81" t="s">
        <v>73</v>
      </c>
      <c r="S1979" s="147"/>
      <c r="T1979" s="146"/>
      <c r="U1979" s="146"/>
      <c r="V1979" s="148"/>
      <c r="W1979" s="28"/>
      <c r="X1979" s="28"/>
    </row>
    <row r="1980" spans="1:24" s="23" customFormat="1" ht="30" customHeight="1" x14ac:dyDescent="0.2">
      <c r="A1980" s="143"/>
      <c r="B1980" s="143"/>
      <c r="C1980" s="144"/>
      <c r="D1980" s="144"/>
      <c r="E1980" s="143"/>
      <c r="F1980" s="145"/>
      <c r="G1980" s="145"/>
      <c r="H1980" s="146"/>
      <c r="I1980" s="146"/>
      <c r="J1980" s="146"/>
      <c r="K1980" s="145"/>
      <c r="L1980" s="146"/>
      <c r="M1980" s="146"/>
      <c r="N1980" s="146"/>
      <c r="O1980" s="146"/>
      <c r="P1980" s="146"/>
      <c r="Q1980" s="149"/>
      <c r="R1980" s="81" t="s">
        <v>74</v>
      </c>
      <c r="S1980" s="147"/>
      <c r="T1980" s="146"/>
      <c r="U1980" s="146"/>
      <c r="V1980" s="148"/>
      <c r="W1980" s="28"/>
      <c r="X1980" s="28"/>
    </row>
    <row r="1981" spans="1:24" s="23" customFormat="1" ht="37.5" customHeight="1" x14ac:dyDescent="0.2">
      <c r="A1981" s="143"/>
      <c r="B1981" s="143"/>
      <c r="C1981" s="144"/>
      <c r="D1981" s="144"/>
      <c r="E1981" s="143"/>
      <c r="F1981" s="145"/>
      <c r="G1981" s="145"/>
      <c r="H1981" s="146"/>
      <c r="I1981" s="146"/>
      <c r="J1981" s="146"/>
      <c r="K1981" s="145"/>
      <c r="L1981" s="146"/>
      <c r="M1981" s="146"/>
      <c r="N1981" s="146"/>
      <c r="O1981" s="146"/>
      <c r="P1981" s="146"/>
      <c r="Q1981" s="149"/>
      <c r="R1981" s="81" t="s">
        <v>75</v>
      </c>
      <c r="S1981" s="147"/>
      <c r="T1981" s="146"/>
      <c r="U1981" s="146"/>
      <c r="V1981" s="148"/>
      <c r="W1981" s="28"/>
      <c r="X1981" s="28"/>
    </row>
    <row r="1982" spans="1:24" s="23" customFormat="1" ht="37.5" customHeight="1" x14ac:dyDescent="0.2">
      <c r="A1982" s="143"/>
      <c r="B1982" s="143"/>
      <c r="C1982" s="144"/>
      <c r="D1982" s="144"/>
      <c r="E1982" s="143"/>
      <c r="F1982" s="145"/>
      <c r="G1982" s="145"/>
      <c r="H1982" s="146"/>
      <c r="I1982" s="146"/>
      <c r="J1982" s="146"/>
      <c r="K1982" s="145"/>
      <c r="L1982" s="146"/>
      <c r="M1982" s="146"/>
      <c r="N1982" s="146"/>
      <c r="O1982" s="146"/>
      <c r="P1982" s="146"/>
      <c r="Q1982" s="149"/>
      <c r="R1982" s="81" t="s">
        <v>76</v>
      </c>
      <c r="S1982" s="147"/>
      <c r="T1982" s="146"/>
      <c r="U1982" s="146"/>
      <c r="V1982" s="148"/>
      <c r="W1982" s="28"/>
      <c r="X1982" s="28"/>
    </row>
    <row r="1983" spans="1:24" s="23" customFormat="1" ht="39.75" customHeight="1" x14ac:dyDescent="0.2">
      <c r="A1983" s="143" t="s">
        <v>620</v>
      </c>
      <c r="B1983" s="143" t="s">
        <v>1097</v>
      </c>
      <c r="C1983" s="144">
        <v>1955</v>
      </c>
      <c r="D1983" s="144"/>
      <c r="E1983" s="143" t="s">
        <v>111</v>
      </c>
      <c r="F1983" s="145">
        <v>4</v>
      </c>
      <c r="G1983" s="145">
        <v>4</v>
      </c>
      <c r="H1983" s="146">
        <v>3645.8</v>
      </c>
      <c r="I1983" s="146">
        <v>3311</v>
      </c>
      <c r="J1983" s="146">
        <v>2571.31</v>
      </c>
      <c r="K1983" s="145">
        <v>124</v>
      </c>
      <c r="L1983" s="146">
        <f>SUM(M1983:Q1985)</f>
        <v>7967327.21</v>
      </c>
      <c r="M1983" s="146">
        <v>0</v>
      </c>
      <c r="N1983" s="146">
        <v>0</v>
      </c>
      <c r="O1983" s="146">
        <v>0</v>
      </c>
      <c r="P1983" s="146">
        <v>7967327.21</v>
      </c>
      <c r="Q1983" s="146">
        <v>0</v>
      </c>
      <c r="R1983" s="81" t="s">
        <v>99</v>
      </c>
      <c r="S1983" s="147">
        <v>3</v>
      </c>
      <c r="T1983" s="146">
        <f>L1983/I1983</f>
        <v>2406.3205104198128</v>
      </c>
      <c r="U1983" s="146">
        <f>T1983</f>
        <v>2406.3205104198128</v>
      </c>
      <c r="V1983" s="148">
        <v>46752</v>
      </c>
      <c r="W1983" s="28"/>
      <c r="X1983" s="28"/>
    </row>
    <row r="1984" spans="1:24" s="23" customFormat="1" ht="51" customHeight="1" x14ac:dyDescent="0.2">
      <c r="A1984" s="143"/>
      <c r="B1984" s="143"/>
      <c r="C1984" s="144"/>
      <c r="D1984" s="144"/>
      <c r="E1984" s="143"/>
      <c r="F1984" s="145"/>
      <c r="G1984" s="145"/>
      <c r="H1984" s="146"/>
      <c r="I1984" s="146"/>
      <c r="J1984" s="146"/>
      <c r="K1984" s="145"/>
      <c r="L1984" s="146"/>
      <c r="M1984" s="146"/>
      <c r="N1984" s="146"/>
      <c r="O1984" s="146"/>
      <c r="P1984" s="146"/>
      <c r="Q1984" s="146"/>
      <c r="R1984" s="81" t="s">
        <v>100</v>
      </c>
      <c r="S1984" s="147"/>
      <c r="T1984" s="146"/>
      <c r="U1984" s="146"/>
      <c r="V1984" s="148"/>
      <c r="W1984" s="28"/>
      <c r="X1984" s="28"/>
    </row>
    <row r="1985" spans="1:24" s="23" customFormat="1" ht="52.5" customHeight="1" x14ac:dyDescent="0.2">
      <c r="A1985" s="143"/>
      <c r="B1985" s="143"/>
      <c r="C1985" s="144"/>
      <c r="D1985" s="144"/>
      <c r="E1985" s="143"/>
      <c r="F1985" s="145"/>
      <c r="G1985" s="145"/>
      <c r="H1985" s="146"/>
      <c r="I1985" s="146"/>
      <c r="J1985" s="146"/>
      <c r="K1985" s="145"/>
      <c r="L1985" s="146"/>
      <c r="M1985" s="146"/>
      <c r="N1985" s="146"/>
      <c r="O1985" s="146"/>
      <c r="P1985" s="146"/>
      <c r="Q1985" s="146"/>
      <c r="R1985" s="81" t="s">
        <v>101</v>
      </c>
      <c r="S1985" s="147"/>
      <c r="T1985" s="146"/>
      <c r="U1985" s="146"/>
      <c r="V1985" s="148"/>
      <c r="W1985" s="28"/>
      <c r="X1985" s="28"/>
    </row>
    <row r="1986" spans="1:24" s="23" customFormat="1" ht="44.25" customHeight="1" x14ac:dyDescent="0.2">
      <c r="A1986" s="143" t="s">
        <v>622</v>
      </c>
      <c r="B1986" s="143" t="s">
        <v>1098</v>
      </c>
      <c r="C1986" s="144">
        <v>1975</v>
      </c>
      <c r="D1986" s="144"/>
      <c r="E1986" s="143" t="s">
        <v>97</v>
      </c>
      <c r="F1986" s="145">
        <v>5</v>
      </c>
      <c r="G1986" s="145">
        <v>6</v>
      </c>
      <c r="H1986" s="146">
        <v>5185.1000000000004</v>
      </c>
      <c r="I1986" s="146">
        <v>4709.6000000000004</v>
      </c>
      <c r="J1986" s="146">
        <v>4371.84</v>
      </c>
      <c r="K1986" s="145">
        <v>234</v>
      </c>
      <c r="L1986" s="146">
        <f>SUM(M1986:Q1988)</f>
        <v>10350642.75</v>
      </c>
      <c r="M1986" s="146">
        <v>0</v>
      </c>
      <c r="N1986" s="146">
        <v>0</v>
      </c>
      <c r="O1986" s="146">
        <v>0</v>
      </c>
      <c r="P1986" s="146">
        <v>10350642.75</v>
      </c>
      <c r="Q1986" s="146">
        <v>0</v>
      </c>
      <c r="R1986" s="81" t="s">
        <v>99</v>
      </c>
      <c r="S1986" s="147">
        <v>3</v>
      </c>
      <c r="T1986" s="146">
        <f>L1986/I1986</f>
        <v>2197.7753418549346</v>
      </c>
      <c r="U1986" s="146">
        <f>T1986</f>
        <v>2197.7753418549346</v>
      </c>
      <c r="V1986" s="148">
        <v>46752</v>
      </c>
      <c r="W1986" s="28"/>
      <c r="X1986" s="28"/>
    </row>
    <row r="1987" spans="1:24" s="23" customFormat="1" ht="46.5" customHeight="1" x14ac:dyDescent="0.2">
      <c r="A1987" s="143"/>
      <c r="B1987" s="143"/>
      <c r="C1987" s="144"/>
      <c r="D1987" s="144"/>
      <c r="E1987" s="143"/>
      <c r="F1987" s="145"/>
      <c r="G1987" s="145"/>
      <c r="H1987" s="146"/>
      <c r="I1987" s="146"/>
      <c r="J1987" s="146"/>
      <c r="K1987" s="145"/>
      <c r="L1987" s="146"/>
      <c r="M1987" s="146"/>
      <c r="N1987" s="146"/>
      <c r="O1987" s="146"/>
      <c r="P1987" s="146"/>
      <c r="Q1987" s="146"/>
      <c r="R1987" s="81" t="s">
        <v>100</v>
      </c>
      <c r="S1987" s="147"/>
      <c r="T1987" s="146"/>
      <c r="U1987" s="146"/>
      <c r="V1987" s="148"/>
      <c r="W1987" s="28"/>
      <c r="X1987" s="28"/>
    </row>
    <row r="1988" spans="1:24" s="23" customFormat="1" ht="48.75" customHeight="1" x14ac:dyDescent="0.2">
      <c r="A1988" s="143"/>
      <c r="B1988" s="143"/>
      <c r="C1988" s="144"/>
      <c r="D1988" s="144"/>
      <c r="E1988" s="143"/>
      <c r="F1988" s="145"/>
      <c r="G1988" s="145"/>
      <c r="H1988" s="146"/>
      <c r="I1988" s="146"/>
      <c r="J1988" s="146"/>
      <c r="K1988" s="145"/>
      <c r="L1988" s="146"/>
      <c r="M1988" s="146"/>
      <c r="N1988" s="146"/>
      <c r="O1988" s="146"/>
      <c r="P1988" s="146"/>
      <c r="Q1988" s="146"/>
      <c r="R1988" s="81" t="s">
        <v>101</v>
      </c>
      <c r="S1988" s="147"/>
      <c r="T1988" s="146"/>
      <c r="U1988" s="146"/>
      <c r="V1988" s="148"/>
      <c r="W1988" s="28"/>
      <c r="X1988" s="28"/>
    </row>
    <row r="1989" spans="1:24" s="23" customFormat="1" ht="33.75" customHeight="1" x14ac:dyDescent="0.2">
      <c r="A1989" s="143">
        <v>33</v>
      </c>
      <c r="B1989" s="143" t="s">
        <v>363</v>
      </c>
      <c r="C1989" s="144">
        <v>1970</v>
      </c>
      <c r="D1989" s="144"/>
      <c r="E1989" s="143" t="s">
        <v>97</v>
      </c>
      <c r="F1989" s="145">
        <v>5</v>
      </c>
      <c r="G1989" s="145">
        <v>6</v>
      </c>
      <c r="H1989" s="146">
        <v>5175</v>
      </c>
      <c r="I1989" s="146">
        <v>4704.8999999999996</v>
      </c>
      <c r="J1989" s="146">
        <v>4264.96</v>
      </c>
      <c r="K1989" s="145">
        <v>225</v>
      </c>
      <c r="L1989" s="146">
        <f>SUM(M1989:Q2003)</f>
        <v>51590680.060000002</v>
      </c>
      <c r="M1989" s="146">
        <v>0</v>
      </c>
      <c r="N1989" s="146">
        <v>0</v>
      </c>
      <c r="O1989" s="146">
        <v>0</v>
      </c>
      <c r="P1989" s="146">
        <v>51590680.060000002</v>
      </c>
      <c r="Q1989" s="149">
        <v>0</v>
      </c>
      <c r="R1989" s="81" t="s">
        <v>62</v>
      </c>
      <c r="S1989" s="147">
        <v>15</v>
      </c>
      <c r="T1989" s="146">
        <f>L1989/I1989</f>
        <v>10965.30852090374</v>
      </c>
      <c r="U1989" s="146">
        <f>T1989</f>
        <v>10965.30852090374</v>
      </c>
      <c r="V1989" s="148">
        <v>46752</v>
      </c>
      <c r="W1989" s="28"/>
      <c r="X1989" s="28"/>
    </row>
    <row r="1990" spans="1:24" s="23" customFormat="1" ht="42.75" customHeight="1" x14ac:dyDescent="0.2">
      <c r="A1990" s="143"/>
      <c r="B1990" s="143"/>
      <c r="C1990" s="144"/>
      <c r="D1990" s="144"/>
      <c r="E1990" s="143"/>
      <c r="F1990" s="145"/>
      <c r="G1990" s="145"/>
      <c r="H1990" s="146"/>
      <c r="I1990" s="146"/>
      <c r="J1990" s="146"/>
      <c r="K1990" s="145"/>
      <c r="L1990" s="146"/>
      <c r="M1990" s="146"/>
      <c r="N1990" s="146"/>
      <c r="O1990" s="146"/>
      <c r="P1990" s="146"/>
      <c r="Q1990" s="149"/>
      <c r="R1990" s="81" t="s">
        <v>63</v>
      </c>
      <c r="S1990" s="147"/>
      <c r="T1990" s="146"/>
      <c r="U1990" s="146"/>
      <c r="V1990" s="148"/>
      <c r="W1990" s="28"/>
      <c r="X1990" s="28"/>
    </row>
    <row r="1991" spans="1:24" s="23" customFormat="1" ht="45" customHeight="1" x14ac:dyDescent="0.2">
      <c r="A1991" s="143"/>
      <c r="B1991" s="143"/>
      <c r="C1991" s="144"/>
      <c r="D1991" s="144"/>
      <c r="E1991" s="143"/>
      <c r="F1991" s="145"/>
      <c r="G1991" s="145"/>
      <c r="H1991" s="146"/>
      <c r="I1991" s="146"/>
      <c r="J1991" s="146"/>
      <c r="K1991" s="145"/>
      <c r="L1991" s="146"/>
      <c r="M1991" s="146"/>
      <c r="N1991" s="146"/>
      <c r="O1991" s="146"/>
      <c r="P1991" s="146"/>
      <c r="Q1991" s="149"/>
      <c r="R1991" s="81" t="s">
        <v>64</v>
      </c>
      <c r="S1991" s="147"/>
      <c r="T1991" s="146"/>
      <c r="U1991" s="146"/>
      <c r="V1991" s="148"/>
      <c r="W1991" s="28"/>
      <c r="X1991" s="28"/>
    </row>
    <row r="1992" spans="1:24" s="23" customFormat="1" ht="33.75" customHeight="1" x14ac:dyDescent="0.2">
      <c r="A1992" s="143"/>
      <c r="B1992" s="143"/>
      <c r="C1992" s="144"/>
      <c r="D1992" s="144"/>
      <c r="E1992" s="143"/>
      <c r="F1992" s="145"/>
      <c r="G1992" s="145"/>
      <c r="H1992" s="146"/>
      <c r="I1992" s="146"/>
      <c r="J1992" s="146"/>
      <c r="K1992" s="145"/>
      <c r="L1992" s="146"/>
      <c r="M1992" s="146"/>
      <c r="N1992" s="146"/>
      <c r="O1992" s="146"/>
      <c r="P1992" s="146"/>
      <c r="Q1992" s="149"/>
      <c r="R1992" s="81" t="s">
        <v>65</v>
      </c>
      <c r="S1992" s="147"/>
      <c r="T1992" s="146"/>
      <c r="U1992" s="146"/>
      <c r="V1992" s="148"/>
      <c r="W1992" s="28"/>
      <c r="X1992" s="28"/>
    </row>
    <row r="1993" spans="1:24" s="23" customFormat="1" ht="43.5" customHeight="1" x14ac:dyDescent="0.2">
      <c r="A1993" s="143"/>
      <c r="B1993" s="143"/>
      <c r="C1993" s="144"/>
      <c r="D1993" s="144"/>
      <c r="E1993" s="143"/>
      <c r="F1993" s="145"/>
      <c r="G1993" s="145"/>
      <c r="H1993" s="146"/>
      <c r="I1993" s="146"/>
      <c r="J1993" s="146"/>
      <c r="K1993" s="145"/>
      <c r="L1993" s="146"/>
      <c r="M1993" s="146"/>
      <c r="N1993" s="146"/>
      <c r="O1993" s="146"/>
      <c r="P1993" s="146"/>
      <c r="Q1993" s="149"/>
      <c r="R1993" s="81" t="s">
        <v>66</v>
      </c>
      <c r="S1993" s="147"/>
      <c r="T1993" s="146"/>
      <c r="U1993" s="146"/>
      <c r="V1993" s="148"/>
      <c r="W1993" s="28"/>
      <c r="X1993" s="28"/>
    </row>
    <row r="1994" spans="1:24" s="23" customFormat="1" ht="43.5" customHeight="1" x14ac:dyDescent="0.2">
      <c r="A1994" s="143"/>
      <c r="B1994" s="143"/>
      <c r="C1994" s="144"/>
      <c r="D1994" s="144"/>
      <c r="E1994" s="143"/>
      <c r="F1994" s="145"/>
      <c r="G1994" s="145"/>
      <c r="H1994" s="146"/>
      <c r="I1994" s="146"/>
      <c r="J1994" s="146"/>
      <c r="K1994" s="145"/>
      <c r="L1994" s="146"/>
      <c r="M1994" s="146"/>
      <c r="N1994" s="146"/>
      <c r="O1994" s="146"/>
      <c r="P1994" s="146"/>
      <c r="Q1994" s="149"/>
      <c r="R1994" s="81" t="s">
        <v>67</v>
      </c>
      <c r="S1994" s="147"/>
      <c r="T1994" s="146"/>
      <c r="U1994" s="146"/>
      <c r="V1994" s="148"/>
      <c r="W1994" s="28"/>
      <c r="X1994" s="28"/>
    </row>
    <row r="1995" spans="1:24" s="23" customFormat="1" ht="37.5" customHeight="1" x14ac:dyDescent="0.2">
      <c r="A1995" s="143"/>
      <c r="B1995" s="143"/>
      <c r="C1995" s="144"/>
      <c r="D1995" s="144"/>
      <c r="E1995" s="143"/>
      <c r="F1995" s="145"/>
      <c r="G1995" s="145"/>
      <c r="H1995" s="146"/>
      <c r="I1995" s="146"/>
      <c r="J1995" s="146"/>
      <c r="K1995" s="145"/>
      <c r="L1995" s="146"/>
      <c r="M1995" s="146"/>
      <c r="N1995" s="146"/>
      <c r="O1995" s="146"/>
      <c r="P1995" s="146"/>
      <c r="Q1995" s="149"/>
      <c r="R1995" s="81" t="s">
        <v>68</v>
      </c>
      <c r="S1995" s="147"/>
      <c r="T1995" s="146"/>
      <c r="U1995" s="146"/>
      <c r="V1995" s="148"/>
      <c r="W1995" s="28"/>
      <c r="X1995" s="28"/>
    </row>
    <row r="1996" spans="1:24" s="23" customFormat="1" ht="44.25" customHeight="1" x14ac:dyDescent="0.2">
      <c r="A1996" s="143"/>
      <c r="B1996" s="143"/>
      <c r="C1996" s="144"/>
      <c r="D1996" s="144"/>
      <c r="E1996" s="143"/>
      <c r="F1996" s="145"/>
      <c r="G1996" s="145"/>
      <c r="H1996" s="146"/>
      <c r="I1996" s="146"/>
      <c r="J1996" s="146"/>
      <c r="K1996" s="145"/>
      <c r="L1996" s="146"/>
      <c r="M1996" s="146"/>
      <c r="N1996" s="146"/>
      <c r="O1996" s="146"/>
      <c r="P1996" s="146"/>
      <c r="Q1996" s="149"/>
      <c r="R1996" s="81" t="s">
        <v>69</v>
      </c>
      <c r="S1996" s="147"/>
      <c r="T1996" s="146"/>
      <c r="U1996" s="146"/>
      <c r="V1996" s="148"/>
      <c r="W1996" s="28"/>
      <c r="X1996" s="28"/>
    </row>
    <row r="1997" spans="1:24" s="23" customFormat="1" ht="45.75" customHeight="1" x14ac:dyDescent="0.2">
      <c r="A1997" s="143"/>
      <c r="B1997" s="143"/>
      <c r="C1997" s="144"/>
      <c r="D1997" s="144"/>
      <c r="E1997" s="143"/>
      <c r="F1997" s="145"/>
      <c r="G1997" s="145"/>
      <c r="H1997" s="146"/>
      <c r="I1997" s="146"/>
      <c r="J1997" s="146"/>
      <c r="K1997" s="145"/>
      <c r="L1997" s="146"/>
      <c r="M1997" s="146"/>
      <c r="N1997" s="146"/>
      <c r="O1997" s="146"/>
      <c r="P1997" s="146"/>
      <c r="Q1997" s="149"/>
      <c r="R1997" s="81" t="s">
        <v>70</v>
      </c>
      <c r="S1997" s="147"/>
      <c r="T1997" s="146"/>
      <c r="U1997" s="146"/>
      <c r="V1997" s="148"/>
      <c r="W1997" s="28"/>
      <c r="X1997" s="28"/>
    </row>
    <row r="1998" spans="1:24" s="23" customFormat="1" ht="32.25" customHeight="1" x14ac:dyDescent="0.2">
      <c r="A1998" s="143"/>
      <c r="B1998" s="143"/>
      <c r="C1998" s="144"/>
      <c r="D1998" s="144"/>
      <c r="E1998" s="143"/>
      <c r="F1998" s="145"/>
      <c r="G1998" s="145"/>
      <c r="H1998" s="146"/>
      <c r="I1998" s="146"/>
      <c r="J1998" s="146"/>
      <c r="K1998" s="145"/>
      <c r="L1998" s="146"/>
      <c r="M1998" s="146"/>
      <c r="N1998" s="146"/>
      <c r="O1998" s="146"/>
      <c r="P1998" s="146"/>
      <c r="Q1998" s="149"/>
      <c r="R1998" s="81" t="s">
        <v>71</v>
      </c>
      <c r="S1998" s="147"/>
      <c r="T1998" s="146"/>
      <c r="U1998" s="146"/>
      <c r="V1998" s="148"/>
      <c r="W1998" s="28"/>
      <c r="X1998" s="28"/>
    </row>
    <row r="1999" spans="1:24" s="23" customFormat="1" ht="49.5" customHeight="1" x14ac:dyDescent="0.2">
      <c r="A1999" s="143"/>
      <c r="B1999" s="143"/>
      <c r="C1999" s="144"/>
      <c r="D1999" s="144"/>
      <c r="E1999" s="143"/>
      <c r="F1999" s="145"/>
      <c r="G1999" s="145"/>
      <c r="H1999" s="146"/>
      <c r="I1999" s="146"/>
      <c r="J1999" s="146"/>
      <c r="K1999" s="145"/>
      <c r="L1999" s="146"/>
      <c r="M1999" s="146"/>
      <c r="N1999" s="146"/>
      <c r="O1999" s="146"/>
      <c r="P1999" s="146"/>
      <c r="Q1999" s="149"/>
      <c r="R1999" s="81" t="s">
        <v>72</v>
      </c>
      <c r="S1999" s="147"/>
      <c r="T1999" s="146"/>
      <c r="U1999" s="146"/>
      <c r="V1999" s="148"/>
      <c r="W1999" s="28"/>
      <c r="X1999" s="28"/>
    </row>
    <row r="2000" spans="1:24" s="23" customFormat="1" ht="49.5" customHeight="1" x14ac:dyDescent="0.2">
      <c r="A2000" s="143"/>
      <c r="B2000" s="143"/>
      <c r="C2000" s="144"/>
      <c r="D2000" s="144"/>
      <c r="E2000" s="143"/>
      <c r="F2000" s="145"/>
      <c r="G2000" s="145"/>
      <c r="H2000" s="146"/>
      <c r="I2000" s="146"/>
      <c r="J2000" s="146"/>
      <c r="K2000" s="145"/>
      <c r="L2000" s="146"/>
      <c r="M2000" s="146"/>
      <c r="N2000" s="146"/>
      <c r="O2000" s="146"/>
      <c r="P2000" s="146"/>
      <c r="Q2000" s="149"/>
      <c r="R2000" s="81" t="s">
        <v>73</v>
      </c>
      <c r="S2000" s="147"/>
      <c r="T2000" s="146"/>
      <c r="U2000" s="146"/>
      <c r="V2000" s="148"/>
      <c r="W2000" s="28"/>
      <c r="X2000" s="28"/>
    </row>
    <row r="2001" spans="1:24" s="23" customFormat="1" ht="21.75" customHeight="1" x14ac:dyDescent="0.2">
      <c r="A2001" s="143"/>
      <c r="B2001" s="143"/>
      <c r="C2001" s="144"/>
      <c r="D2001" s="144"/>
      <c r="E2001" s="143"/>
      <c r="F2001" s="145"/>
      <c r="G2001" s="145"/>
      <c r="H2001" s="146"/>
      <c r="I2001" s="146"/>
      <c r="J2001" s="146"/>
      <c r="K2001" s="145"/>
      <c r="L2001" s="146"/>
      <c r="M2001" s="146"/>
      <c r="N2001" s="146"/>
      <c r="O2001" s="146"/>
      <c r="P2001" s="146"/>
      <c r="Q2001" s="149"/>
      <c r="R2001" s="81" t="s">
        <v>74</v>
      </c>
      <c r="S2001" s="147"/>
      <c r="T2001" s="146"/>
      <c r="U2001" s="146"/>
      <c r="V2001" s="148"/>
      <c r="W2001" s="28"/>
      <c r="X2001" s="28"/>
    </row>
    <row r="2002" spans="1:24" s="23" customFormat="1" ht="36" customHeight="1" x14ac:dyDescent="0.2">
      <c r="A2002" s="143"/>
      <c r="B2002" s="143"/>
      <c r="C2002" s="144"/>
      <c r="D2002" s="144"/>
      <c r="E2002" s="143"/>
      <c r="F2002" s="145"/>
      <c r="G2002" s="145"/>
      <c r="H2002" s="146"/>
      <c r="I2002" s="146"/>
      <c r="J2002" s="146"/>
      <c r="K2002" s="145"/>
      <c r="L2002" s="146"/>
      <c r="M2002" s="146"/>
      <c r="N2002" s="146"/>
      <c r="O2002" s="146"/>
      <c r="P2002" s="146"/>
      <c r="Q2002" s="149"/>
      <c r="R2002" s="81" t="s">
        <v>75</v>
      </c>
      <c r="S2002" s="147"/>
      <c r="T2002" s="146"/>
      <c r="U2002" s="146"/>
      <c r="V2002" s="148"/>
      <c r="W2002" s="28"/>
      <c r="X2002" s="28"/>
    </row>
    <row r="2003" spans="1:24" s="23" customFormat="1" ht="33.75" customHeight="1" x14ac:dyDescent="0.2">
      <c r="A2003" s="143"/>
      <c r="B2003" s="143"/>
      <c r="C2003" s="144"/>
      <c r="D2003" s="144"/>
      <c r="E2003" s="143"/>
      <c r="F2003" s="145"/>
      <c r="G2003" s="145"/>
      <c r="H2003" s="146"/>
      <c r="I2003" s="146"/>
      <c r="J2003" s="146"/>
      <c r="K2003" s="145"/>
      <c r="L2003" s="146"/>
      <c r="M2003" s="146"/>
      <c r="N2003" s="146"/>
      <c r="O2003" s="146"/>
      <c r="P2003" s="146"/>
      <c r="Q2003" s="149"/>
      <c r="R2003" s="81" t="s">
        <v>76</v>
      </c>
      <c r="S2003" s="147"/>
      <c r="T2003" s="146"/>
      <c r="U2003" s="146"/>
      <c r="V2003" s="148"/>
      <c r="W2003" s="28"/>
      <c r="X2003" s="28"/>
    </row>
    <row r="2004" spans="1:24" s="23" customFormat="1" ht="39.75" customHeight="1" x14ac:dyDescent="0.2">
      <c r="A2004" s="143">
        <v>34</v>
      </c>
      <c r="B2004" s="143" t="s">
        <v>364</v>
      </c>
      <c r="C2004" s="144">
        <v>1970</v>
      </c>
      <c r="D2004" s="144">
        <v>1970</v>
      </c>
      <c r="E2004" s="143" t="s">
        <v>97</v>
      </c>
      <c r="F2004" s="145">
        <v>5</v>
      </c>
      <c r="G2004" s="145">
        <v>6</v>
      </c>
      <c r="H2004" s="146">
        <v>5525</v>
      </c>
      <c r="I2004" s="146">
        <v>4758.3</v>
      </c>
      <c r="J2004" s="146">
        <v>4617.25</v>
      </c>
      <c r="K2004" s="145">
        <v>216</v>
      </c>
      <c r="L2004" s="146">
        <f>SUM(M2004:Q2018)</f>
        <v>52175807.68</v>
      </c>
      <c r="M2004" s="146">
        <v>0</v>
      </c>
      <c r="N2004" s="146">
        <v>0</v>
      </c>
      <c r="O2004" s="146">
        <v>0</v>
      </c>
      <c r="P2004" s="146">
        <v>52175807.68</v>
      </c>
      <c r="Q2004" s="149">
        <v>0</v>
      </c>
      <c r="R2004" s="81" t="s">
        <v>62</v>
      </c>
      <c r="S2004" s="147">
        <v>15</v>
      </c>
      <c r="T2004" s="146">
        <f>L2004/I2004</f>
        <v>10965.220284555407</v>
      </c>
      <c r="U2004" s="146">
        <f>T2004</f>
        <v>10965.220284555407</v>
      </c>
      <c r="V2004" s="148">
        <v>46752</v>
      </c>
      <c r="W2004" s="28"/>
      <c r="X2004" s="28"/>
    </row>
    <row r="2005" spans="1:24" s="23" customFormat="1" ht="57" customHeight="1" x14ac:dyDescent="0.2">
      <c r="A2005" s="143"/>
      <c r="B2005" s="143"/>
      <c r="C2005" s="144"/>
      <c r="D2005" s="144"/>
      <c r="E2005" s="143"/>
      <c r="F2005" s="145"/>
      <c r="G2005" s="145"/>
      <c r="H2005" s="146"/>
      <c r="I2005" s="146"/>
      <c r="J2005" s="146"/>
      <c r="K2005" s="145"/>
      <c r="L2005" s="146"/>
      <c r="M2005" s="146"/>
      <c r="N2005" s="146"/>
      <c r="O2005" s="146"/>
      <c r="P2005" s="146"/>
      <c r="Q2005" s="149"/>
      <c r="R2005" s="81" t="s">
        <v>63</v>
      </c>
      <c r="S2005" s="147"/>
      <c r="T2005" s="146"/>
      <c r="U2005" s="146"/>
      <c r="V2005" s="148"/>
      <c r="W2005" s="28"/>
      <c r="X2005" s="28"/>
    </row>
    <row r="2006" spans="1:24" s="23" customFormat="1" ht="57" customHeight="1" x14ac:dyDescent="0.2">
      <c r="A2006" s="143"/>
      <c r="B2006" s="143"/>
      <c r="C2006" s="144"/>
      <c r="D2006" s="144"/>
      <c r="E2006" s="143"/>
      <c r="F2006" s="145"/>
      <c r="G2006" s="145"/>
      <c r="H2006" s="146"/>
      <c r="I2006" s="146"/>
      <c r="J2006" s="146"/>
      <c r="K2006" s="145"/>
      <c r="L2006" s="146"/>
      <c r="M2006" s="146"/>
      <c r="N2006" s="146"/>
      <c r="O2006" s="146"/>
      <c r="P2006" s="146"/>
      <c r="Q2006" s="149"/>
      <c r="R2006" s="81" t="s">
        <v>64</v>
      </c>
      <c r="S2006" s="147"/>
      <c r="T2006" s="146"/>
      <c r="U2006" s="146"/>
      <c r="V2006" s="148"/>
      <c r="W2006" s="28"/>
      <c r="X2006" s="28"/>
    </row>
    <row r="2007" spans="1:24" s="23" customFormat="1" ht="57" customHeight="1" x14ac:dyDescent="0.2">
      <c r="A2007" s="143"/>
      <c r="B2007" s="143"/>
      <c r="C2007" s="144"/>
      <c r="D2007" s="144"/>
      <c r="E2007" s="143"/>
      <c r="F2007" s="145"/>
      <c r="G2007" s="145"/>
      <c r="H2007" s="146"/>
      <c r="I2007" s="146"/>
      <c r="J2007" s="146"/>
      <c r="K2007" s="145"/>
      <c r="L2007" s="146"/>
      <c r="M2007" s="146"/>
      <c r="N2007" s="146"/>
      <c r="O2007" s="146"/>
      <c r="P2007" s="146"/>
      <c r="Q2007" s="149"/>
      <c r="R2007" s="81" t="s">
        <v>65</v>
      </c>
      <c r="S2007" s="147"/>
      <c r="T2007" s="146"/>
      <c r="U2007" s="146"/>
      <c r="V2007" s="148"/>
      <c r="W2007" s="28"/>
      <c r="X2007" s="28"/>
    </row>
    <row r="2008" spans="1:24" s="23" customFormat="1" ht="57" customHeight="1" x14ac:dyDescent="0.2">
      <c r="A2008" s="143"/>
      <c r="B2008" s="143"/>
      <c r="C2008" s="144"/>
      <c r="D2008" s="144"/>
      <c r="E2008" s="143"/>
      <c r="F2008" s="145"/>
      <c r="G2008" s="145"/>
      <c r="H2008" s="146"/>
      <c r="I2008" s="146"/>
      <c r="J2008" s="146"/>
      <c r="K2008" s="145"/>
      <c r="L2008" s="146"/>
      <c r="M2008" s="146"/>
      <c r="N2008" s="146"/>
      <c r="O2008" s="146"/>
      <c r="P2008" s="146"/>
      <c r="Q2008" s="149"/>
      <c r="R2008" s="81" t="s">
        <v>66</v>
      </c>
      <c r="S2008" s="147"/>
      <c r="T2008" s="146"/>
      <c r="U2008" s="146"/>
      <c r="V2008" s="148"/>
      <c r="W2008" s="28"/>
      <c r="X2008" s="28"/>
    </row>
    <row r="2009" spans="1:24" s="23" customFormat="1" ht="57" customHeight="1" x14ac:dyDescent="0.2">
      <c r="A2009" s="143"/>
      <c r="B2009" s="143"/>
      <c r="C2009" s="144"/>
      <c r="D2009" s="144"/>
      <c r="E2009" s="143"/>
      <c r="F2009" s="145"/>
      <c r="G2009" s="145"/>
      <c r="H2009" s="146"/>
      <c r="I2009" s="146"/>
      <c r="J2009" s="146"/>
      <c r="K2009" s="145"/>
      <c r="L2009" s="146"/>
      <c r="M2009" s="146"/>
      <c r="N2009" s="146"/>
      <c r="O2009" s="146"/>
      <c r="P2009" s="146"/>
      <c r="Q2009" s="149"/>
      <c r="R2009" s="81" t="s">
        <v>67</v>
      </c>
      <c r="S2009" s="147"/>
      <c r="T2009" s="146"/>
      <c r="U2009" s="146"/>
      <c r="V2009" s="148"/>
      <c r="W2009" s="28"/>
      <c r="X2009" s="28"/>
    </row>
    <row r="2010" spans="1:24" s="23" customFormat="1" ht="40.5" customHeight="1" x14ac:dyDescent="0.2">
      <c r="A2010" s="143"/>
      <c r="B2010" s="143"/>
      <c r="C2010" s="144"/>
      <c r="D2010" s="144"/>
      <c r="E2010" s="143"/>
      <c r="F2010" s="145"/>
      <c r="G2010" s="145"/>
      <c r="H2010" s="146"/>
      <c r="I2010" s="146"/>
      <c r="J2010" s="146"/>
      <c r="K2010" s="145"/>
      <c r="L2010" s="146"/>
      <c r="M2010" s="146"/>
      <c r="N2010" s="146"/>
      <c r="O2010" s="146"/>
      <c r="P2010" s="146"/>
      <c r="Q2010" s="149"/>
      <c r="R2010" s="81" t="s">
        <v>68</v>
      </c>
      <c r="S2010" s="147"/>
      <c r="T2010" s="146"/>
      <c r="U2010" s="146"/>
      <c r="V2010" s="148"/>
      <c r="W2010" s="28"/>
      <c r="X2010" s="28"/>
    </row>
    <row r="2011" spans="1:24" s="23" customFormat="1" ht="49.5" customHeight="1" x14ac:dyDescent="0.2">
      <c r="A2011" s="143"/>
      <c r="B2011" s="143"/>
      <c r="C2011" s="144"/>
      <c r="D2011" s="144"/>
      <c r="E2011" s="143"/>
      <c r="F2011" s="145"/>
      <c r="G2011" s="145"/>
      <c r="H2011" s="146"/>
      <c r="I2011" s="146"/>
      <c r="J2011" s="146"/>
      <c r="K2011" s="145"/>
      <c r="L2011" s="146"/>
      <c r="M2011" s="146"/>
      <c r="N2011" s="146"/>
      <c r="O2011" s="146"/>
      <c r="P2011" s="146"/>
      <c r="Q2011" s="149"/>
      <c r="R2011" s="81" t="s">
        <v>69</v>
      </c>
      <c r="S2011" s="147"/>
      <c r="T2011" s="146"/>
      <c r="U2011" s="146"/>
      <c r="V2011" s="148"/>
      <c r="W2011" s="28"/>
      <c r="X2011" s="28"/>
    </row>
    <row r="2012" spans="1:24" s="23" customFormat="1" ht="49.5" customHeight="1" x14ac:dyDescent="0.2">
      <c r="A2012" s="143"/>
      <c r="B2012" s="143"/>
      <c r="C2012" s="144"/>
      <c r="D2012" s="144"/>
      <c r="E2012" s="143"/>
      <c r="F2012" s="145"/>
      <c r="G2012" s="145"/>
      <c r="H2012" s="146"/>
      <c r="I2012" s="146"/>
      <c r="J2012" s="146"/>
      <c r="K2012" s="145"/>
      <c r="L2012" s="146"/>
      <c r="M2012" s="146"/>
      <c r="N2012" s="146"/>
      <c r="O2012" s="146"/>
      <c r="P2012" s="146"/>
      <c r="Q2012" s="149"/>
      <c r="R2012" s="81" t="s">
        <v>70</v>
      </c>
      <c r="S2012" s="147"/>
      <c r="T2012" s="146"/>
      <c r="U2012" s="146"/>
      <c r="V2012" s="148"/>
      <c r="W2012" s="28"/>
      <c r="X2012" s="28"/>
    </row>
    <row r="2013" spans="1:24" s="23" customFormat="1" ht="40.5" customHeight="1" x14ac:dyDescent="0.2">
      <c r="A2013" s="143"/>
      <c r="B2013" s="143"/>
      <c r="C2013" s="144"/>
      <c r="D2013" s="144"/>
      <c r="E2013" s="143"/>
      <c r="F2013" s="145"/>
      <c r="G2013" s="145"/>
      <c r="H2013" s="146"/>
      <c r="I2013" s="146"/>
      <c r="J2013" s="146"/>
      <c r="K2013" s="145"/>
      <c r="L2013" s="146"/>
      <c r="M2013" s="146"/>
      <c r="N2013" s="146"/>
      <c r="O2013" s="146"/>
      <c r="P2013" s="146"/>
      <c r="Q2013" s="149"/>
      <c r="R2013" s="81" t="s">
        <v>71</v>
      </c>
      <c r="S2013" s="147"/>
      <c r="T2013" s="146"/>
      <c r="U2013" s="146"/>
      <c r="V2013" s="148"/>
      <c r="W2013" s="28"/>
      <c r="X2013" s="28"/>
    </row>
    <row r="2014" spans="1:24" s="23" customFormat="1" ht="49.5" customHeight="1" x14ac:dyDescent="0.2">
      <c r="A2014" s="143"/>
      <c r="B2014" s="143"/>
      <c r="C2014" s="144"/>
      <c r="D2014" s="144"/>
      <c r="E2014" s="143"/>
      <c r="F2014" s="145"/>
      <c r="G2014" s="145"/>
      <c r="H2014" s="146"/>
      <c r="I2014" s="146"/>
      <c r="J2014" s="146"/>
      <c r="K2014" s="145"/>
      <c r="L2014" s="146"/>
      <c r="M2014" s="146"/>
      <c r="N2014" s="146"/>
      <c r="O2014" s="146"/>
      <c r="P2014" s="146"/>
      <c r="Q2014" s="149"/>
      <c r="R2014" s="81" t="s">
        <v>72</v>
      </c>
      <c r="S2014" s="147"/>
      <c r="T2014" s="146"/>
      <c r="U2014" s="146"/>
      <c r="V2014" s="148"/>
      <c r="W2014" s="28"/>
      <c r="X2014" s="28"/>
    </row>
    <row r="2015" spans="1:24" s="23" customFormat="1" ht="49.5" customHeight="1" x14ac:dyDescent="0.2">
      <c r="A2015" s="143"/>
      <c r="B2015" s="143"/>
      <c r="C2015" s="144"/>
      <c r="D2015" s="144"/>
      <c r="E2015" s="143"/>
      <c r="F2015" s="145"/>
      <c r="G2015" s="145"/>
      <c r="H2015" s="146"/>
      <c r="I2015" s="146"/>
      <c r="J2015" s="146"/>
      <c r="K2015" s="145"/>
      <c r="L2015" s="146"/>
      <c r="M2015" s="146"/>
      <c r="N2015" s="146"/>
      <c r="O2015" s="146"/>
      <c r="P2015" s="146"/>
      <c r="Q2015" s="149"/>
      <c r="R2015" s="81" t="s">
        <v>73</v>
      </c>
      <c r="S2015" s="147"/>
      <c r="T2015" s="146"/>
      <c r="U2015" s="146"/>
      <c r="V2015" s="148"/>
      <c r="W2015" s="28"/>
      <c r="X2015" s="28"/>
    </row>
    <row r="2016" spans="1:24" s="23" customFormat="1" ht="27.75" customHeight="1" x14ac:dyDescent="0.2">
      <c r="A2016" s="143"/>
      <c r="B2016" s="143"/>
      <c r="C2016" s="144"/>
      <c r="D2016" s="144"/>
      <c r="E2016" s="143"/>
      <c r="F2016" s="145"/>
      <c r="G2016" s="145"/>
      <c r="H2016" s="146"/>
      <c r="I2016" s="146"/>
      <c r="J2016" s="146"/>
      <c r="K2016" s="145"/>
      <c r="L2016" s="146"/>
      <c r="M2016" s="146"/>
      <c r="N2016" s="146"/>
      <c r="O2016" s="146"/>
      <c r="P2016" s="146"/>
      <c r="Q2016" s="149"/>
      <c r="R2016" s="81" t="s">
        <v>74</v>
      </c>
      <c r="S2016" s="147"/>
      <c r="T2016" s="146"/>
      <c r="U2016" s="146"/>
      <c r="V2016" s="148"/>
      <c r="W2016" s="28"/>
      <c r="X2016" s="28"/>
    </row>
    <row r="2017" spans="1:24" s="23" customFormat="1" ht="48.75" customHeight="1" x14ac:dyDescent="0.2">
      <c r="A2017" s="143"/>
      <c r="B2017" s="143"/>
      <c r="C2017" s="144"/>
      <c r="D2017" s="144"/>
      <c r="E2017" s="143"/>
      <c r="F2017" s="145"/>
      <c r="G2017" s="145"/>
      <c r="H2017" s="146"/>
      <c r="I2017" s="146"/>
      <c r="J2017" s="146"/>
      <c r="K2017" s="145"/>
      <c r="L2017" s="146"/>
      <c r="M2017" s="146"/>
      <c r="N2017" s="146"/>
      <c r="O2017" s="146"/>
      <c r="P2017" s="146"/>
      <c r="Q2017" s="149"/>
      <c r="R2017" s="81" t="s">
        <v>75</v>
      </c>
      <c r="S2017" s="147"/>
      <c r="T2017" s="146"/>
      <c r="U2017" s="146"/>
      <c r="V2017" s="148"/>
      <c r="W2017" s="28"/>
      <c r="X2017" s="28"/>
    </row>
    <row r="2018" spans="1:24" s="23" customFormat="1" ht="42" customHeight="1" x14ac:dyDescent="0.2">
      <c r="A2018" s="143"/>
      <c r="B2018" s="143"/>
      <c r="C2018" s="144"/>
      <c r="D2018" s="144"/>
      <c r="E2018" s="143"/>
      <c r="F2018" s="145"/>
      <c r="G2018" s="145"/>
      <c r="H2018" s="146"/>
      <c r="I2018" s="146"/>
      <c r="J2018" s="146"/>
      <c r="K2018" s="145"/>
      <c r="L2018" s="146"/>
      <c r="M2018" s="146"/>
      <c r="N2018" s="146"/>
      <c r="O2018" s="146"/>
      <c r="P2018" s="146"/>
      <c r="Q2018" s="149"/>
      <c r="R2018" s="81" t="s">
        <v>76</v>
      </c>
      <c r="S2018" s="147"/>
      <c r="T2018" s="146"/>
      <c r="U2018" s="146"/>
      <c r="V2018" s="148"/>
      <c r="W2018" s="28"/>
      <c r="X2018" s="28"/>
    </row>
    <row r="2019" spans="1:24" s="23" customFormat="1" ht="39" customHeight="1" x14ac:dyDescent="0.2">
      <c r="A2019" s="143">
        <v>35</v>
      </c>
      <c r="B2019" s="143" t="s">
        <v>365</v>
      </c>
      <c r="C2019" s="144">
        <v>1973</v>
      </c>
      <c r="D2019" s="144"/>
      <c r="E2019" s="143" t="s">
        <v>97</v>
      </c>
      <c r="F2019" s="145">
        <v>5</v>
      </c>
      <c r="G2019" s="145">
        <v>6</v>
      </c>
      <c r="H2019" s="146">
        <v>5224</v>
      </c>
      <c r="I2019" s="146">
        <v>4856</v>
      </c>
      <c r="J2019" s="146">
        <v>3632.52</v>
      </c>
      <c r="K2019" s="145">
        <v>196</v>
      </c>
      <c r="L2019" s="146">
        <f>SUM(M2019:Q2033)</f>
        <v>53246624.68</v>
      </c>
      <c r="M2019" s="146">
        <v>0</v>
      </c>
      <c r="N2019" s="146">
        <v>0</v>
      </c>
      <c r="O2019" s="146">
        <v>0</v>
      </c>
      <c r="P2019" s="146">
        <v>53246624.68</v>
      </c>
      <c r="Q2019" s="149">
        <v>0</v>
      </c>
      <c r="R2019" s="81" t="s">
        <v>62</v>
      </c>
      <c r="S2019" s="147">
        <v>15</v>
      </c>
      <c r="T2019" s="146">
        <f>L2019/I2019</f>
        <v>10965.120403624382</v>
      </c>
      <c r="U2019" s="146">
        <f>T2019</f>
        <v>10965.120403624382</v>
      </c>
      <c r="V2019" s="148">
        <v>46752</v>
      </c>
      <c r="W2019" s="28"/>
      <c r="X2019" s="28"/>
    </row>
    <row r="2020" spans="1:24" s="23" customFormat="1" ht="53.25" customHeight="1" x14ac:dyDescent="0.2">
      <c r="A2020" s="143"/>
      <c r="B2020" s="143"/>
      <c r="C2020" s="144"/>
      <c r="D2020" s="144"/>
      <c r="E2020" s="143"/>
      <c r="F2020" s="145"/>
      <c r="G2020" s="145"/>
      <c r="H2020" s="146"/>
      <c r="I2020" s="146"/>
      <c r="J2020" s="146"/>
      <c r="K2020" s="145"/>
      <c r="L2020" s="146"/>
      <c r="M2020" s="146"/>
      <c r="N2020" s="146"/>
      <c r="O2020" s="146"/>
      <c r="P2020" s="146"/>
      <c r="Q2020" s="149"/>
      <c r="R2020" s="81" t="s">
        <v>63</v>
      </c>
      <c r="S2020" s="147"/>
      <c r="T2020" s="146"/>
      <c r="U2020" s="146"/>
      <c r="V2020" s="148"/>
      <c r="W2020" s="28"/>
      <c r="X2020" s="28"/>
    </row>
    <row r="2021" spans="1:24" s="23" customFormat="1" ht="55.5" customHeight="1" x14ac:dyDescent="0.2">
      <c r="A2021" s="143"/>
      <c r="B2021" s="143"/>
      <c r="C2021" s="144"/>
      <c r="D2021" s="144"/>
      <c r="E2021" s="143"/>
      <c r="F2021" s="145"/>
      <c r="G2021" s="145"/>
      <c r="H2021" s="146"/>
      <c r="I2021" s="146"/>
      <c r="J2021" s="146"/>
      <c r="K2021" s="145"/>
      <c r="L2021" s="146"/>
      <c r="M2021" s="146"/>
      <c r="N2021" s="146"/>
      <c r="O2021" s="146"/>
      <c r="P2021" s="146"/>
      <c r="Q2021" s="149"/>
      <c r="R2021" s="81" t="s">
        <v>64</v>
      </c>
      <c r="S2021" s="147"/>
      <c r="T2021" s="146"/>
      <c r="U2021" s="146"/>
      <c r="V2021" s="148"/>
      <c r="W2021" s="28"/>
      <c r="X2021" s="28"/>
    </row>
    <row r="2022" spans="1:24" s="23" customFormat="1" ht="39" customHeight="1" x14ac:dyDescent="0.2">
      <c r="A2022" s="143"/>
      <c r="B2022" s="143"/>
      <c r="C2022" s="144"/>
      <c r="D2022" s="144"/>
      <c r="E2022" s="143"/>
      <c r="F2022" s="145"/>
      <c r="G2022" s="145"/>
      <c r="H2022" s="146"/>
      <c r="I2022" s="146"/>
      <c r="J2022" s="146"/>
      <c r="K2022" s="145"/>
      <c r="L2022" s="146"/>
      <c r="M2022" s="146"/>
      <c r="N2022" s="146"/>
      <c r="O2022" s="146"/>
      <c r="P2022" s="146"/>
      <c r="Q2022" s="149"/>
      <c r="R2022" s="81" t="s">
        <v>65</v>
      </c>
      <c r="S2022" s="147"/>
      <c r="T2022" s="146"/>
      <c r="U2022" s="146"/>
      <c r="V2022" s="148"/>
      <c r="W2022" s="28"/>
      <c r="X2022" s="28"/>
    </row>
    <row r="2023" spans="1:24" s="23" customFormat="1" ht="49.5" customHeight="1" x14ac:dyDescent="0.2">
      <c r="A2023" s="143"/>
      <c r="B2023" s="143"/>
      <c r="C2023" s="144"/>
      <c r="D2023" s="144"/>
      <c r="E2023" s="143"/>
      <c r="F2023" s="145"/>
      <c r="G2023" s="145"/>
      <c r="H2023" s="146"/>
      <c r="I2023" s="146"/>
      <c r="J2023" s="146"/>
      <c r="K2023" s="145"/>
      <c r="L2023" s="146"/>
      <c r="M2023" s="146"/>
      <c r="N2023" s="146"/>
      <c r="O2023" s="146"/>
      <c r="P2023" s="146"/>
      <c r="Q2023" s="149"/>
      <c r="R2023" s="81" t="s">
        <v>66</v>
      </c>
      <c r="S2023" s="147"/>
      <c r="T2023" s="146"/>
      <c r="U2023" s="146"/>
      <c r="V2023" s="148"/>
      <c r="W2023" s="28"/>
      <c r="X2023" s="28"/>
    </row>
    <row r="2024" spans="1:24" s="23" customFormat="1" ht="49.5" customHeight="1" x14ac:dyDescent="0.2">
      <c r="A2024" s="143"/>
      <c r="B2024" s="143"/>
      <c r="C2024" s="144"/>
      <c r="D2024" s="144"/>
      <c r="E2024" s="143"/>
      <c r="F2024" s="145"/>
      <c r="G2024" s="145"/>
      <c r="H2024" s="146"/>
      <c r="I2024" s="146"/>
      <c r="J2024" s="146"/>
      <c r="K2024" s="145"/>
      <c r="L2024" s="146"/>
      <c r="M2024" s="146"/>
      <c r="N2024" s="146"/>
      <c r="O2024" s="146"/>
      <c r="P2024" s="146"/>
      <c r="Q2024" s="149"/>
      <c r="R2024" s="81" t="s">
        <v>67</v>
      </c>
      <c r="S2024" s="147"/>
      <c r="T2024" s="146"/>
      <c r="U2024" s="146"/>
      <c r="V2024" s="148"/>
      <c r="W2024" s="28"/>
      <c r="X2024" s="28"/>
    </row>
    <row r="2025" spans="1:24" s="23" customFormat="1" ht="33.75" customHeight="1" x14ac:dyDescent="0.2">
      <c r="A2025" s="143"/>
      <c r="B2025" s="143"/>
      <c r="C2025" s="144"/>
      <c r="D2025" s="144"/>
      <c r="E2025" s="143"/>
      <c r="F2025" s="145"/>
      <c r="G2025" s="145"/>
      <c r="H2025" s="146"/>
      <c r="I2025" s="146"/>
      <c r="J2025" s="146"/>
      <c r="K2025" s="145"/>
      <c r="L2025" s="146"/>
      <c r="M2025" s="146"/>
      <c r="N2025" s="146"/>
      <c r="O2025" s="146"/>
      <c r="P2025" s="146"/>
      <c r="Q2025" s="149"/>
      <c r="R2025" s="81" t="s">
        <v>68</v>
      </c>
      <c r="S2025" s="147"/>
      <c r="T2025" s="146"/>
      <c r="U2025" s="146"/>
      <c r="V2025" s="148"/>
      <c r="W2025" s="28"/>
      <c r="X2025" s="28"/>
    </row>
    <row r="2026" spans="1:24" s="23" customFormat="1" ht="49.5" customHeight="1" x14ac:dyDescent="0.2">
      <c r="A2026" s="143"/>
      <c r="B2026" s="143"/>
      <c r="C2026" s="144"/>
      <c r="D2026" s="144"/>
      <c r="E2026" s="143"/>
      <c r="F2026" s="145"/>
      <c r="G2026" s="145"/>
      <c r="H2026" s="146"/>
      <c r="I2026" s="146"/>
      <c r="J2026" s="146"/>
      <c r="K2026" s="145"/>
      <c r="L2026" s="146"/>
      <c r="M2026" s="146"/>
      <c r="N2026" s="146"/>
      <c r="O2026" s="146"/>
      <c r="P2026" s="146"/>
      <c r="Q2026" s="149"/>
      <c r="R2026" s="81" t="s">
        <v>69</v>
      </c>
      <c r="S2026" s="147"/>
      <c r="T2026" s="146"/>
      <c r="U2026" s="146"/>
      <c r="V2026" s="148"/>
      <c r="W2026" s="28"/>
      <c r="X2026" s="28"/>
    </row>
    <row r="2027" spans="1:24" s="23" customFormat="1" ht="49.5" customHeight="1" x14ac:dyDescent="0.2">
      <c r="A2027" s="143"/>
      <c r="B2027" s="143"/>
      <c r="C2027" s="144"/>
      <c r="D2027" s="144"/>
      <c r="E2027" s="143"/>
      <c r="F2027" s="145"/>
      <c r="G2027" s="145"/>
      <c r="H2027" s="146"/>
      <c r="I2027" s="146"/>
      <c r="J2027" s="146"/>
      <c r="K2027" s="145"/>
      <c r="L2027" s="146"/>
      <c r="M2027" s="146"/>
      <c r="N2027" s="146"/>
      <c r="O2027" s="146"/>
      <c r="P2027" s="146"/>
      <c r="Q2027" s="149"/>
      <c r="R2027" s="81" t="s">
        <v>70</v>
      </c>
      <c r="S2027" s="147"/>
      <c r="T2027" s="146"/>
      <c r="U2027" s="146"/>
      <c r="V2027" s="148"/>
      <c r="W2027" s="28"/>
      <c r="X2027" s="28"/>
    </row>
    <row r="2028" spans="1:24" s="23" customFormat="1" ht="43.5" customHeight="1" x14ac:dyDescent="0.2">
      <c r="A2028" s="143"/>
      <c r="B2028" s="143"/>
      <c r="C2028" s="144"/>
      <c r="D2028" s="144"/>
      <c r="E2028" s="143"/>
      <c r="F2028" s="145"/>
      <c r="G2028" s="145"/>
      <c r="H2028" s="146"/>
      <c r="I2028" s="146"/>
      <c r="J2028" s="146"/>
      <c r="K2028" s="145"/>
      <c r="L2028" s="146"/>
      <c r="M2028" s="146"/>
      <c r="N2028" s="146"/>
      <c r="O2028" s="146"/>
      <c r="P2028" s="146"/>
      <c r="Q2028" s="149"/>
      <c r="R2028" s="81" t="s">
        <v>71</v>
      </c>
      <c r="S2028" s="147"/>
      <c r="T2028" s="146"/>
      <c r="U2028" s="146"/>
      <c r="V2028" s="148"/>
      <c r="W2028" s="28"/>
      <c r="X2028" s="28"/>
    </row>
    <row r="2029" spans="1:24" s="23" customFormat="1" ht="49.5" customHeight="1" x14ac:dyDescent="0.2">
      <c r="A2029" s="143"/>
      <c r="B2029" s="143"/>
      <c r="C2029" s="144"/>
      <c r="D2029" s="144"/>
      <c r="E2029" s="143"/>
      <c r="F2029" s="145"/>
      <c r="G2029" s="145"/>
      <c r="H2029" s="146"/>
      <c r="I2029" s="146"/>
      <c r="J2029" s="146"/>
      <c r="K2029" s="145"/>
      <c r="L2029" s="146"/>
      <c r="M2029" s="146"/>
      <c r="N2029" s="146"/>
      <c r="O2029" s="146"/>
      <c r="P2029" s="146"/>
      <c r="Q2029" s="149"/>
      <c r="R2029" s="81" t="s">
        <v>72</v>
      </c>
      <c r="S2029" s="147"/>
      <c r="T2029" s="146"/>
      <c r="U2029" s="146"/>
      <c r="V2029" s="148"/>
      <c r="W2029" s="28"/>
      <c r="X2029" s="28"/>
    </row>
    <row r="2030" spans="1:24" s="23" customFormat="1" ht="49.5" customHeight="1" x14ac:dyDescent="0.2">
      <c r="A2030" s="143"/>
      <c r="B2030" s="143"/>
      <c r="C2030" s="144"/>
      <c r="D2030" s="144"/>
      <c r="E2030" s="143"/>
      <c r="F2030" s="145"/>
      <c r="G2030" s="145"/>
      <c r="H2030" s="146"/>
      <c r="I2030" s="146"/>
      <c r="J2030" s="146"/>
      <c r="K2030" s="145"/>
      <c r="L2030" s="146"/>
      <c r="M2030" s="146"/>
      <c r="N2030" s="146"/>
      <c r="O2030" s="146"/>
      <c r="P2030" s="146"/>
      <c r="Q2030" s="149"/>
      <c r="R2030" s="81" t="s">
        <v>73</v>
      </c>
      <c r="S2030" s="147"/>
      <c r="T2030" s="146"/>
      <c r="U2030" s="146"/>
      <c r="V2030" s="148"/>
      <c r="W2030" s="28"/>
      <c r="X2030" s="28"/>
    </row>
    <row r="2031" spans="1:24" s="23" customFormat="1" ht="33.75" customHeight="1" x14ac:dyDescent="0.2">
      <c r="A2031" s="143"/>
      <c r="B2031" s="143"/>
      <c r="C2031" s="144"/>
      <c r="D2031" s="144"/>
      <c r="E2031" s="143"/>
      <c r="F2031" s="145"/>
      <c r="G2031" s="145"/>
      <c r="H2031" s="146"/>
      <c r="I2031" s="146"/>
      <c r="J2031" s="146"/>
      <c r="K2031" s="145"/>
      <c r="L2031" s="146"/>
      <c r="M2031" s="146"/>
      <c r="N2031" s="146"/>
      <c r="O2031" s="146"/>
      <c r="P2031" s="146"/>
      <c r="Q2031" s="149"/>
      <c r="R2031" s="81" t="s">
        <v>74</v>
      </c>
      <c r="S2031" s="147"/>
      <c r="T2031" s="146"/>
      <c r="U2031" s="146"/>
      <c r="V2031" s="148"/>
      <c r="W2031" s="28"/>
      <c r="X2031" s="28"/>
    </row>
    <row r="2032" spans="1:24" s="23" customFormat="1" ht="37.5" customHeight="1" x14ac:dyDescent="0.2">
      <c r="A2032" s="143"/>
      <c r="B2032" s="143"/>
      <c r="C2032" s="144"/>
      <c r="D2032" s="144"/>
      <c r="E2032" s="143"/>
      <c r="F2032" s="145"/>
      <c r="G2032" s="145"/>
      <c r="H2032" s="146"/>
      <c r="I2032" s="146"/>
      <c r="J2032" s="146"/>
      <c r="K2032" s="145"/>
      <c r="L2032" s="146"/>
      <c r="M2032" s="146"/>
      <c r="N2032" s="146"/>
      <c r="O2032" s="146"/>
      <c r="P2032" s="146"/>
      <c r="Q2032" s="149"/>
      <c r="R2032" s="81" t="s">
        <v>75</v>
      </c>
      <c r="S2032" s="147"/>
      <c r="T2032" s="146"/>
      <c r="U2032" s="146"/>
      <c r="V2032" s="148"/>
      <c r="W2032" s="28"/>
      <c r="X2032" s="28"/>
    </row>
    <row r="2033" spans="1:24" s="23" customFormat="1" ht="43.5" customHeight="1" x14ac:dyDescent="0.2">
      <c r="A2033" s="143"/>
      <c r="B2033" s="143"/>
      <c r="C2033" s="144"/>
      <c r="D2033" s="144"/>
      <c r="E2033" s="143"/>
      <c r="F2033" s="145"/>
      <c r="G2033" s="145"/>
      <c r="H2033" s="146"/>
      <c r="I2033" s="146"/>
      <c r="J2033" s="146"/>
      <c r="K2033" s="145"/>
      <c r="L2033" s="146"/>
      <c r="M2033" s="146"/>
      <c r="N2033" s="146"/>
      <c r="O2033" s="146"/>
      <c r="P2033" s="146"/>
      <c r="Q2033" s="149"/>
      <c r="R2033" s="81" t="s">
        <v>76</v>
      </c>
      <c r="S2033" s="147"/>
      <c r="T2033" s="146"/>
      <c r="U2033" s="146"/>
      <c r="V2033" s="148"/>
      <c r="W2033" s="28"/>
      <c r="X2033" s="28"/>
    </row>
    <row r="2034" spans="1:24" s="23" customFormat="1" ht="48.75" customHeight="1" x14ac:dyDescent="0.2">
      <c r="A2034" s="143">
        <v>36</v>
      </c>
      <c r="B2034" s="143" t="s">
        <v>366</v>
      </c>
      <c r="C2034" s="144">
        <v>1971</v>
      </c>
      <c r="D2034" s="144"/>
      <c r="E2034" s="143" t="s">
        <v>97</v>
      </c>
      <c r="F2034" s="145">
        <v>5</v>
      </c>
      <c r="G2034" s="145">
        <v>4</v>
      </c>
      <c r="H2034" s="146">
        <v>3716.3</v>
      </c>
      <c r="I2034" s="146">
        <v>3352.2</v>
      </c>
      <c r="J2034" s="146">
        <v>3105.81</v>
      </c>
      <c r="K2034" s="145">
        <v>169</v>
      </c>
      <c r="L2034" s="146">
        <f>SUM(M2034:Q2048)</f>
        <v>31263461.32</v>
      </c>
      <c r="M2034" s="146">
        <v>0</v>
      </c>
      <c r="N2034" s="146">
        <v>0</v>
      </c>
      <c r="O2034" s="146">
        <v>0</v>
      </c>
      <c r="P2034" s="146">
        <v>31263461.32</v>
      </c>
      <c r="Q2034" s="149">
        <v>0</v>
      </c>
      <c r="R2034" s="81" t="s">
        <v>62</v>
      </c>
      <c r="S2034" s="147">
        <v>15</v>
      </c>
      <c r="T2034" s="146">
        <f>L2034/I2034</f>
        <v>9326.2518107511496</v>
      </c>
      <c r="U2034" s="146">
        <f>T2034</f>
        <v>9326.2518107511496</v>
      </c>
      <c r="V2034" s="148">
        <v>46752</v>
      </c>
      <c r="W2034" s="28"/>
      <c r="X2034" s="28"/>
    </row>
    <row r="2035" spans="1:24" s="23" customFormat="1" ht="57" customHeight="1" x14ac:dyDescent="0.2">
      <c r="A2035" s="143"/>
      <c r="B2035" s="143"/>
      <c r="C2035" s="144"/>
      <c r="D2035" s="144"/>
      <c r="E2035" s="143"/>
      <c r="F2035" s="145"/>
      <c r="G2035" s="145"/>
      <c r="H2035" s="146"/>
      <c r="I2035" s="146"/>
      <c r="J2035" s="146"/>
      <c r="K2035" s="145"/>
      <c r="L2035" s="146"/>
      <c r="M2035" s="146"/>
      <c r="N2035" s="146"/>
      <c r="O2035" s="146"/>
      <c r="P2035" s="146"/>
      <c r="Q2035" s="149"/>
      <c r="R2035" s="81" t="s">
        <v>63</v>
      </c>
      <c r="S2035" s="147"/>
      <c r="T2035" s="146"/>
      <c r="U2035" s="146"/>
      <c r="V2035" s="148"/>
      <c r="W2035" s="28"/>
      <c r="X2035" s="28"/>
    </row>
    <row r="2036" spans="1:24" s="23" customFormat="1" ht="57" customHeight="1" x14ac:dyDescent="0.2">
      <c r="A2036" s="143"/>
      <c r="B2036" s="143"/>
      <c r="C2036" s="144"/>
      <c r="D2036" s="144"/>
      <c r="E2036" s="143"/>
      <c r="F2036" s="145"/>
      <c r="G2036" s="145"/>
      <c r="H2036" s="146"/>
      <c r="I2036" s="146"/>
      <c r="J2036" s="146"/>
      <c r="K2036" s="145"/>
      <c r="L2036" s="146"/>
      <c r="M2036" s="146"/>
      <c r="N2036" s="146"/>
      <c r="O2036" s="146"/>
      <c r="P2036" s="146"/>
      <c r="Q2036" s="149"/>
      <c r="R2036" s="81" t="s">
        <v>64</v>
      </c>
      <c r="S2036" s="147"/>
      <c r="T2036" s="146"/>
      <c r="U2036" s="146"/>
      <c r="V2036" s="148"/>
      <c r="W2036" s="28"/>
      <c r="X2036" s="28"/>
    </row>
    <row r="2037" spans="1:24" s="23" customFormat="1" ht="45" customHeight="1" x14ac:dyDescent="0.2">
      <c r="A2037" s="143"/>
      <c r="B2037" s="143"/>
      <c r="C2037" s="144"/>
      <c r="D2037" s="144"/>
      <c r="E2037" s="143"/>
      <c r="F2037" s="145"/>
      <c r="G2037" s="145"/>
      <c r="H2037" s="146"/>
      <c r="I2037" s="146"/>
      <c r="J2037" s="146"/>
      <c r="K2037" s="145"/>
      <c r="L2037" s="146"/>
      <c r="M2037" s="146"/>
      <c r="N2037" s="146"/>
      <c r="O2037" s="146"/>
      <c r="P2037" s="146"/>
      <c r="Q2037" s="149"/>
      <c r="R2037" s="81" t="s">
        <v>65</v>
      </c>
      <c r="S2037" s="147"/>
      <c r="T2037" s="146"/>
      <c r="U2037" s="146"/>
      <c r="V2037" s="148"/>
      <c r="W2037" s="28"/>
      <c r="X2037" s="28"/>
    </row>
    <row r="2038" spans="1:24" s="23" customFormat="1" ht="54.75" customHeight="1" x14ac:dyDescent="0.2">
      <c r="A2038" s="143"/>
      <c r="B2038" s="143"/>
      <c r="C2038" s="144"/>
      <c r="D2038" s="144"/>
      <c r="E2038" s="143"/>
      <c r="F2038" s="145"/>
      <c r="G2038" s="145"/>
      <c r="H2038" s="146"/>
      <c r="I2038" s="146"/>
      <c r="J2038" s="146"/>
      <c r="K2038" s="145"/>
      <c r="L2038" s="146"/>
      <c r="M2038" s="146"/>
      <c r="N2038" s="146"/>
      <c r="O2038" s="146"/>
      <c r="P2038" s="146"/>
      <c r="Q2038" s="149"/>
      <c r="R2038" s="81" t="s">
        <v>66</v>
      </c>
      <c r="S2038" s="147"/>
      <c r="T2038" s="146"/>
      <c r="U2038" s="146"/>
      <c r="V2038" s="148"/>
      <c r="W2038" s="28"/>
      <c r="X2038" s="28"/>
    </row>
    <row r="2039" spans="1:24" s="23" customFormat="1" ht="54.75" customHeight="1" x14ac:dyDescent="0.2">
      <c r="A2039" s="143"/>
      <c r="B2039" s="143"/>
      <c r="C2039" s="144"/>
      <c r="D2039" s="144"/>
      <c r="E2039" s="143"/>
      <c r="F2039" s="145"/>
      <c r="G2039" s="145"/>
      <c r="H2039" s="146"/>
      <c r="I2039" s="146"/>
      <c r="J2039" s="146"/>
      <c r="K2039" s="145"/>
      <c r="L2039" s="146"/>
      <c r="M2039" s="146"/>
      <c r="N2039" s="146"/>
      <c r="O2039" s="146"/>
      <c r="P2039" s="146"/>
      <c r="Q2039" s="149"/>
      <c r="R2039" s="81" t="s">
        <v>67</v>
      </c>
      <c r="S2039" s="147"/>
      <c r="T2039" s="146"/>
      <c r="U2039" s="146"/>
      <c r="V2039" s="148"/>
      <c r="W2039" s="28"/>
      <c r="X2039" s="28"/>
    </row>
    <row r="2040" spans="1:24" s="23" customFormat="1" ht="48" customHeight="1" x14ac:dyDescent="0.2">
      <c r="A2040" s="143"/>
      <c r="B2040" s="143"/>
      <c r="C2040" s="144"/>
      <c r="D2040" s="144"/>
      <c r="E2040" s="143"/>
      <c r="F2040" s="145"/>
      <c r="G2040" s="145"/>
      <c r="H2040" s="146"/>
      <c r="I2040" s="146"/>
      <c r="J2040" s="146"/>
      <c r="K2040" s="145"/>
      <c r="L2040" s="146"/>
      <c r="M2040" s="146"/>
      <c r="N2040" s="146"/>
      <c r="O2040" s="146"/>
      <c r="P2040" s="146"/>
      <c r="Q2040" s="149"/>
      <c r="R2040" s="81" t="s">
        <v>68</v>
      </c>
      <c r="S2040" s="147"/>
      <c r="T2040" s="146"/>
      <c r="U2040" s="146"/>
      <c r="V2040" s="148"/>
      <c r="W2040" s="28"/>
      <c r="X2040" s="28"/>
    </row>
    <row r="2041" spans="1:24" s="23" customFormat="1" ht="57.75" customHeight="1" x14ac:dyDescent="0.2">
      <c r="A2041" s="143"/>
      <c r="B2041" s="143"/>
      <c r="C2041" s="144"/>
      <c r="D2041" s="144"/>
      <c r="E2041" s="143"/>
      <c r="F2041" s="145"/>
      <c r="G2041" s="145"/>
      <c r="H2041" s="146"/>
      <c r="I2041" s="146"/>
      <c r="J2041" s="146"/>
      <c r="K2041" s="145"/>
      <c r="L2041" s="146"/>
      <c r="M2041" s="146"/>
      <c r="N2041" s="146"/>
      <c r="O2041" s="146"/>
      <c r="P2041" s="146"/>
      <c r="Q2041" s="149"/>
      <c r="R2041" s="81" t="s">
        <v>69</v>
      </c>
      <c r="S2041" s="147"/>
      <c r="T2041" s="146"/>
      <c r="U2041" s="146"/>
      <c r="V2041" s="148"/>
      <c r="W2041" s="28"/>
      <c r="X2041" s="28"/>
    </row>
    <row r="2042" spans="1:24" s="23" customFormat="1" ht="57.75" customHeight="1" x14ac:dyDescent="0.2">
      <c r="A2042" s="143"/>
      <c r="B2042" s="143"/>
      <c r="C2042" s="144"/>
      <c r="D2042" s="144"/>
      <c r="E2042" s="143"/>
      <c r="F2042" s="145"/>
      <c r="G2042" s="145"/>
      <c r="H2042" s="146"/>
      <c r="I2042" s="146"/>
      <c r="J2042" s="146"/>
      <c r="K2042" s="145"/>
      <c r="L2042" s="146"/>
      <c r="M2042" s="146"/>
      <c r="N2042" s="146"/>
      <c r="O2042" s="146"/>
      <c r="P2042" s="146"/>
      <c r="Q2042" s="149"/>
      <c r="R2042" s="81" t="s">
        <v>70</v>
      </c>
      <c r="S2042" s="147"/>
      <c r="T2042" s="146"/>
      <c r="U2042" s="146"/>
      <c r="V2042" s="148"/>
      <c r="W2042" s="28"/>
      <c r="X2042" s="28"/>
    </row>
    <row r="2043" spans="1:24" s="23" customFormat="1" ht="42.75" customHeight="1" x14ac:dyDescent="0.2">
      <c r="A2043" s="143"/>
      <c r="B2043" s="143"/>
      <c r="C2043" s="144"/>
      <c r="D2043" s="144"/>
      <c r="E2043" s="143"/>
      <c r="F2043" s="145"/>
      <c r="G2043" s="145"/>
      <c r="H2043" s="146"/>
      <c r="I2043" s="146"/>
      <c r="J2043" s="146"/>
      <c r="K2043" s="145"/>
      <c r="L2043" s="146"/>
      <c r="M2043" s="146"/>
      <c r="N2043" s="146"/>
      <c r="O2043" s="146"/>
      <c r="P2043" s="146"/>
      <c r="Q2043" s="149"/>
      <c r="R2043" s="81" t="s">
        <v>71</v>
      </c>
      <c r="S2043" s="147"/>
      <c r="T2043" s="146"/>
      <c r="U2043" s="146"/>
      <c r="V2043" s="148"/>
      <c r="W2043" s="28"/>
      <c r="X2043" s="28"/>
    </row>
    <row r="2044" spans="1:24" s="23" customFormat="1" ht="49.5" customHeight="1" x14ac:dyDescent="0.2">
      <c r="A2044" s="143"/>
      <c r="B2044" s="143"/>
      <c r="C2044" s="144"/>
      <c r="D2044" s="144"/>
      <c r="E2044" s="143"/>
      <c r="F2044" s="145"/>
      <c r="G2044" s="145"/>
      <c r="H2044" s="146"/>
      <c r="I2044" s="146"/>
      <c r="J2044" s="146"/>
      <c r="K2044" s="145"/>
      <c r="L2044" s="146"/>
      <c r="M2044" s="146"/>
      <c r="N2044" s="146"/>
      <c r="O2044" s="146"/>
      <c r="P2044" s="146"/>
      <c r="Q2044" s="149"/>
      <c r="R2044" s="81" t="s">
        <v>72</v>
      </c>
      <c r="S2044" s="147"/>
      <c r="T2044" s="146"/>
      <c r="U2044" s="146"/>
      <c r="V2044" s="148"/>
      <c r="W2044" s="28"/>
      <c r="X2044" s="28"/>
    </row>
    <row r="2045" spans="1:24" s="23" customFormat="1" ht="49.5" customHeight="1" x14ac:dyDescent="0.2">
      <c r="A2045" s="143"/>
      <c r="B2045" s="143"/>
      <c r="C2045" s="144"/>
      <c r="D2045" s="144"/>
      <c r="E2045" s="143"/>
      <c r="F2045" s="145"/>
      <c r="G2045" s="145"/>
      <c r="H2045" s="146"/>
      <c r="I2045" s="146"/>
      <c r="J2045" s="146"/>
      <c r="K2045" s="145"/>
      <c r="L2045" s="146"/>
      <c r="M2045" s="146"/>
      <c r="N2045" s="146"/>
      <c r="O2045" s="146"/>
      <c r="P2045" s="146"/>
      <c r="Q2045" s="149"/>
      <c r="R2045" s="81" t="s">
        <v>73</v>
      </c>
      <c r="S2045" s="147"/>
      <c r="T2045" s="146"/>
      <c r="U2045" s="146"/>
      <c r="V2045" s="148"/>
      <c r="W2045" s="28"/>
      <c r="X2045" s="28"/>
    </row>
    <row r="2046" spans="1:24" s="23" customFormat="1" ht="42.75" customHeight="1" x14ac:dyDescent="0.2">
      <c r="A2046" s="143"/>
      <c r="B2046" s="143"/>
      <c r="C2046" s="144"/>
      <c r="D2046" s="144"/>
      <c r="E2046" s="143"/>
      <c r="F2046" s="145"/>
      <c r="G2046" s="145"/>
      <c r="H2046" s="146"/>
      <c r="I2046" s="146"/>
      <c r="J2046" s="146"/>
      <c r="K2046" s="145"/>
      <c r="L2046" s="146"/>
      <c r="M2046" s="146"/>
      <c r="N2046" s="146"/>
      <c r="O2046" s="146"/>
      <c r="P2046" s="146"/>
      <c r="Q2046" s="149"/>
      <c r="R2046" s="81" t="s">
        <v>74</v>
      </c>
      <c r="S2046" s="147"/>
      <c r="T2046" s="146"/>
      <c r="U2046" s="146"/>
      <c r="V2046" s="148"/>
      <c r="W2046" s="28"/>
      <c r="X2046" s="28"/>
    </row>
    <row r="2047" spans="1:24" s="23" customFormat="1" ht="52.5" customHeight="1" x14ac:dyDescent="0.2">
      <c r="A2047" s="143"/>
      <c r="B2047" s="143"/>
      <c r="C2047" s="144"/>
      <c r="D2047" s="144"/>
      <c r="E2047" s="143"/>
      <c r="F2047" s="145"/>
      <c r="G2047" s="145"/>
      <c r="H2047" s="146"/>
      <c r="I2047" s="146"/>
      <c r="J2047" s="146"/>
      <c r="K2047" s="145"/>
      <c r="L2047" s="146"/>
      <c r="M2047" s="146"/>
      <c r="N2047" s="146"/>
      <c r="O2047" s="146"/>
      <c r="P2047" s="146"/>
      <c r="Q2047" s="149"/>
      <c r="R2047" s="81" t="s">
        <v>75</v>
      </c>
      <c r="S2047" s="147"/>
      <c r="T2047" s="146"/>
      <c r="U2047" s="146"/>
      <c r="V2047" s="148"/>
      <c r="W2047" s="28"/>
      <c r="X2047" s="28"/>
    </row>
    <row r="2048" spans="1:24" s="23" customFormat="1" ht="44.25" customHeight="1" x14ac:dyDescent="0.2">
      <c r="A2048" s="143"/>
      <c r="B2048" s="143"/>
      <c r="C2048" s="144"/>
      <c r="D2048" s="144"/>
      <c r="E2048" s="143"/>
      <c r="F2048" s="145"/>
      <c r="G2048" s="145"/>
      <c r="H2048" s="146"/>
      <c r="I2048" s="146"/>
      <c r="J2048" s="146"/>
      <c r="K2048" s="145"/>
      <c r="L2048" s="146"/>
      <c r="M2048" s="146"/>
      <c r="N2048" s="146"/>
      <c r="O2048" s="146"/>
      <c r="P2048" s="146"/>
      <c r="Q2048" s="149"/>
      <c r="R2048" s="81" t="s">
        <v>76</v>
      </c>
      <c r="S2048" s="147"/>
      <c r="T2048" s="146"/>
      <c r="U2048" s="146"/>
      <c r="V2048" s="148"/>
      <c r="W2048" s="28"/>
      <c r="X2048" s="28"/>
    </row>
    <row r="2049" spans="1:24" s="23" customFormat="1" ht="49.5" customHeight="1" x14ac:dyDescent="0.2">
      <c r="A2049" s="143">
        <v>37</v>
      </c>
      <c r="B2049" s="143" t="s">
        <v>367</v>
      </c>
      <c r="C2049" s="144">
        <v>1952</v>
      </c>
      <c r="D2049" s="144">
        <v>2008</v>
      </c>
      <c r="E2049" s="143" t="s">
        <v>111</v>
      </c>
      <c r="F2049" s="145">
        <v>5</v>
      </c>
      <c r="G2049" s="145">
        <v>10</v>
      </c>
      <c r="H2049" s="146">
        <v>11492.31</v>
      </c>
      <c r="I2049" s="146">
        <v>9904.7099999999991</v>
      </c>
      <c r="J2049" s="146">
        <v>8777.68</v>
      </c>
      <c r="K2049" s="145">
        <v>269</v>
      </c>
      <c r="L2049" s="146">
        <f>SUM(M2049:Q2060)</f>
        <v>68458912.439999998</v>
      </c>
      <c r="M2049" s="146">
        <v>0</v>
      </c>
      <c r="N2049" s="146">
        <v>0</v>
      </c>
      <c r="O2049" s="146">
        <v>0</v>
      </c>
      <c r="P2049" s="146">
        <v>68458912.439999998</v>
      </c>
      <c r="Q2049" s="149">
        <v>0</v>
      </c>
      <c r="R2049" s="81" t="s">
        <v>62</v>
      </c>
      <c r="S2049" s="147">
        <v>12</v>
      </c>
      <c r="T2049" s="146">
        <f>L2049/I2049</f>
        <v>6911.7533415920307</v>
      </c>
      <c r="U2049" s="146">
        <f>T2049</f>
        <v>6911.7533415920307</v>
      </c>
      <c r="V2049" s="148">
        <v>46752</v>
      </c>
      <c r="W2049" s="28"/>
      <c r="X2049" s="28"/>
    </row>
    <row r="2050" spans="1:24" s="23" customFormat="1" ht="53.25" customHeight="1" x14ac:dyDescent="0.2">
      <c r="A2050" s="143"/>
      <c r="B2050" s="143"/>
      <c r="C2050" s="144"/>
      <c r="D2050" s="144"/>
      <c r="E2050" s="143"/>
      <c r="F2050" s="145"/>
      <c r="G2050" s="145"/>
      <c r="H2050" s="146"/>
      <c r="I2050" s="146"/>
      <c r="J2050" s="146"/>
      <c r="K2050" s="145"/>
      <c r="L2050" s="146"/>
      <c r="M2050" s="146"/>
      <c r="N2050" s="146"/>
      <c r="O2050" s="146"/>
      <c r="P2050" s="146"/>
      <c r="Q2050" s="149"/>
      <c r="R2050" s="81" t="s">
        <v>63</v>
      </c>
      <c r="S2050" s="147"/>
      <c r="T2050" s="146"/>
      <c r="U2050" s="146"/>
      <c r="V2050" s="148"/>
      <c r="W2050" s="28"/>
      <c r="X2050" s="28"/>
    </row>
    <row r="2051" spans="1:24" s="23" customFormat="1" ht="59.25" customHeight="1" x14ac:dyDescent="0.2">
      <c r="A2051" s="143"/>
      <c r="B2051" s="143"/>
      <c r="C2051" s="144"/>
      <c r="D2051" s="144"/>
      <c r="E2051" s="143"/>
      <c r="F2051" s="145"/>
      <c r="G2051" s="145"/>
      <c r="H2051" s="146"/>
      <c r="I2051" s="146"/>
      <c r="J2051" s="146"/>
      <c r="K2051" s="145"/>
      <c r="L2051" s="146"/>
      <c r="M2051" s="146"/>
      <c r="N2051" s="146"/>
      <c r="O2051" s="146"/>
      <c r="P2051" s="146"/>
      <c r="Q2051" s="149"/>
      <c r="R2051" s="81" t="s">
        <v>64</v>
      </c>
      <c r="S2051" s="147"/>
      <c r="T2051" s="146"/>
      <c r="U2051" s="146"/>
      <c r="V2051" s="148"/>
      <c r="W2051" s="28"/>
      <c r="X2051" s="28"/>
    </row>
    <row r="2052" spans="1:24" s="23" customFormat="1" ht="49.5" customHeight="1" x14ac:dyDescent="0.2">
      <c r="A2052" s="143"/>
      <c r="B2052" s="143"/>
      <c r="C2052" s="144"/>
      <c r="D2052" s="144"/>
      <c r="E2052" s="143"/>
      <c r="F2052" s="145"/>
      <c r="G2052" s="145"/>
      <c r="H2052" s="146"/>
      <c r="I2052" s="146"/>
      <c r="J2052" s="146"/>
      <c r="K2052" s="145"/>
      <c r="L2052" s="146"/>
      <c r="M2052" s="146"/>
      <c r="N2052" s="146"/>
      <c r="O2052" s="146"/>
      <c r="P2052" s="146"/>
      <c r="Q2052" s="149"/>
      <c r="R2052" s="81" t="s">
        <v>65</v>
      </c>
      <c r="S2052" s="147"/>
      <c r="T2052" s="146"/>
      <c r="U2052" s="146"/>
      <c r="V2052" s="148"/>
      <c r="W2052" s="28"/>
      <c r="X2052" s="28"/>
    </row>
    <row r="2053" spans="1:24" s="23" customFormat="1" ht="60" customHeight="1" x14ac:dyDescent="0.2">
      <c r="A2053" s="143"/>
      <c r="B2053" s="143"/>
      <c r="C2053" s="144"/>
      <c r="D2053" s="144"/>
      <c r="E2053" s="143"/>
      <c r="F2053" s="145"/>
      <c r="G2053" s="145"/>
      <c r="H2053" s="146"/>
      <c r="I2053" s="146"/>
      <c r="J2053" s="146"/>
      <c r="K2053" s="145"/>
      <c r="L2053" s="146"/>
      <c r="M2053" s="146"/>
      <c r="N2053" s="146"/>
      <c r="O2053" s="146"/>
      <c r="P2053" s="146"/>
      <c r="Q2053" s="149"/>
      <c r="R2053" s="81" t="s">
        <v>66</v>
      </c>
      <c r="S2053" s="147"/>
      <c r="T2053" s="146"/>
      <c r="U2053" s="146"/>
      <c r="V2053" s="148"/>
      <c r="W2053" s="28"/>
      <c r="X2053" s="28"/>
    </row>
    <row r="2054" spans="1:24" s="23" customFormat="1" ht="61.5" customHeight="1" x14ac:dyDescent="0.2">
      <c r="A2054" s="143"/>
      <c r="B2054" s="143"/>
      <c r="C2054" s="144"/>
      <c r="D2054" s="144"/>
      <c r="E2054" s="143"/>
      <c r="F2054" s="145"/>
      <c r="G2054" s="145"/>
      <c r="H2054" s="146"/>
      <c r="I2054" s="146"/>
      <c r="J2054" s="146"/>
      <c r="K2054" s="145"/>
      <c r="L2054" s="146"/>
      <c r="M2054" s="146"/>
      <c r="N2054" s="146"/>
      <c r="O2054" s="146"/>
      <c r="P2054" s="146"/>
      <c r="Q2054" s="149"/>
      <c r="R2054" s="81" t="s">
        <v>67</v>
      </c>
      <c r="S2054" s="147"/>
      <c r="T2054" s="146"/>
      <c r="U2054" s="146"/>
      <c r="V2054" s="148"/>
      <c r="W2054" s="28"/>
      <c r="X2054" s="28"/>
    </row>
    <row r="2055" spans="1:24" s="23" customFormat="1" ht="49.5" customHeight="1" x14ac:dyDescent="0.2">
      <c r="A2055" s="143"/>
      <c r="B2055" s="143"/>
      <c r="C2055" s="144"/>
      <c r="D2055" s="144"/>
      <c r="E2055" s="143"/>
      <c r="F2055" s="145"/>
      <c r="G2055" s="145"/>
      <c r="H2055" s="146"/>
      <c r="I2055" s="146"/>
      <c r="J2055" s="146"/>
      <c r="K2055" s="145"/>
      <c r="L2055" s="146"/>
      <c r="M2055" s="146"/>
      <c r="N2055" s="146"/>
      <c r="O2055" s="146"/>
      <c r="P2055" s="146"/>
      <c r="Q2055" s="149"/>
      <c r="R2055" s="81" t="s">
        <v>68</v>
      </c>
      <c r="S2055" s="147"/>
      <c r="T2055" s="146"/>
      <c r="U2055" s="146"/>
      <c r="V2055" s="148"/>
      <c r="W2055" s="28"/>
      <c r="X2055" s="28"/>
    </row>
    <row r="2056" spans="1:24" s="23" customFormat="1" ht="53.25" customHeight="1" x14ac:dyDescent="0.2">
      <c r="A2056" s="143"/>
      <c r="B2056" s="143"/>
      <c r="C2056" s="144"/>
      <c r="D2056" s="144"/>
      <c r="E2056" s="143"/>
      <c r="F2056" s="145"/>
      <c r="G2056" s="145"/>
      <c r="H2056" s="146"/>
      <c r="I2056" s="146"/>
      <c r="J2056" s="146"/>
      <c r="K2056" s="145"/>
      <c r="L2056" s="146"/>
      <c r="M2056" s="146"/>
      <c r="N2056" s="146"/>
      <c r="O2056" s="146"/>
      <c r="P2056" s="146"/>
      <c r="Q2056" s="149"/>
      <c r="R2056" s="81" t="s">
        <v>69</v>
      </c>
      <c r="S2056" s="147"/>
      <c r="T2056" s="146"/>
      <c r="U2056" s="146"/>
      <c r="V2056" s="148"/>
      <c r="W2056" s="28"/>
      <c r="X2056" s="28"/>
    </row>
    <row r="2057" spans="1:24" s="23" customFormat="1" ht="59.25" customHeight="1" x14ac:dyDescent="0.2">
      <c r="A2057" s="143"/>
      <c r="B2057" s="143"/>
      <c r="C2057" s="144"/>
      <c r="D2057" s="144"/>
      <c r="E2057" s="143"/>
      <c r="F2057" s="145"/>
      <c r="G2057" s="145"/>
      <c r="H2057" s="146"/>
      <c r="I2057" s="146"/>
      <c r="J2057" s="146"/>
      <c r="K2057" s="145"/>
      <c r="L2057" s="146"/>
      <c r="M2057" s="146"/>
      <c r="N2057" s="146"/>
      <c r="O2057" s="146"/>
      <c r="P2057" s="146"/>
      <c r="Q2057" s="149"/>
      <c r="R2057" s="81" t="s">
        <v>70</v>
      </c>
      <c r="S2057" s="147"/>
      <c r="T2057" s="146"/>
      <c r="U2057" s="146"/>
      <c r="V2057" s="148"/>
      <c r="W2057" s="28"/>
      <c r="X2057" s="28"/>
    </row>
    <row r="2058" spans="1:24" s="23" customFormat="1" ht="49.5" customHeight="1" x14ac:dyDescent="0.2">
      <c r="A2058" s="143"/>
      <c r="B2058" s="143"/>
      <c r="C2058" s="144"/>
      <c r="D2058" s="144"/>
      <c r="E2058" s="143"/>
      <c r="F2058" s="145"/>
      <c r="G2058" s="145"/>
      <c r="H2058" s="146"/>
      <c r="I2058" s="146"/>
      <c r="J2058" s="146"/>
      <c r="K2058" s="145"/>
      <c r="L2058" s="146"/>
      <c r="M2058" s="146"/>
      <c r="N2058" s="146"/>
      <c r="O2058" s="146"/>
      <c r="P2058" s="146"/>
      <c r="Q2058" s="149"/>
      <c r="R2058" s="81" t="s">
        <v>71</v>
      </c>
      <c r="S2058" s="147"/>
      <c r="T2058" s="146"/>
      <c r="U2058" s="146"/>
      <c r="V2058" s="148"/>
      <c r="W2058" s="28"/>
      <c r="X2058" s="28"/>
    </row>
    <row r="2059" spans="1:24" s="23" customFormat="1" ht="55.5" customHeight="1" x14ac:dyDescent="0.2">
      <c r="A2059" s="143"/>
      <c r="B2059" s="143"/>
      <c r="C2059" s="144"/>
      <c r="D2059" s="144"/>
      <c r="E2059" s="143"/>
      <c r="F2059" s="145"/>
      <c r="G2059" s="145"/>
      <c r="H2059" s="146"/>
      <c r="I2059" s="146"/>
      <c r="J2059" s="146"/>
      <c r="K2059" s="145"/>
      <c r="L2059" s="146"/>
      <c r="M2059" s="146"/>
      <c r="N2059" s="146"/>
      <c r="O2059" s="146"/>
      <c r="P2059" s="146"/>
      <c r="Q2059" s="149"/>
      <c r="R2059" s="81" t="s">
        <v>72</v>
      </c>
      <c r="S2059" s="147"/>
      <c r="T2059" s="146"/>
      <c r="U2059" s="146"/>
      <c r="V2059" s="148"/>
      <c r="W2059" s="28"/>
      <c r="X2059" s="28"/>
    </row>
    <row r="2060" spans="1:24" s="23" customFormat="1" ht="57.75" customHeight="1" x14ac:dyDescent="0.2">
      <c r="A2060" s="143"/>
      <c r="B2060" s="143"/>
      <c r="C2060" s="144"/>
      <c r="D2060" s="144"/>
      <c r="E2060" s="143"/>
      <c r="F2060" s="145"/>
      <c r="G2060" s="145"/>
      <c r="H2060" s="146"/>
      <c r="I2060" s="146"/>
      <c r="J2060" s="146"/>
      <c r="K2060" s="145"/>
      <c r="L2060" s="146"/>
      <c r="M2060" s="146"/>
      <c r="N2060" s="146"/>
      <c r="O2060" s="146"/>
      <c r="P2060" s="146"/>
      <c r="Q2060" s="149"/>
      <c r="R2060" s="81" t="s">
        <v>73</v>
      </c>
      <c r="S2060" s="147"/>
      <c r="T2060" s="146"/>
      <c r="U2060" s="146"/>
      <c r="V2060" s="148"/>
      <c r="W2060" s="28"/>
      <c r="X2060" s="28"/>
    </row>
    <row r="2061" spans="1:24" s="23" customFormat="1" ht="45.75" customHeight="1" x14ac:dyDescent="0.2">
      <c r="A2061" s="143">
        <v>38</v>
      </c>
      <c r="B2061" s="143" t="s">
        <v>368</v>
      </c>
      <c r="C2061" s="144">
        <v>1979</v>
      </c>
      <c r="D2061" s="144"/>
      <c r="E2061" s="143" t="s">
        <v>111</v>
      </c>
      <c r="F2061" s="145">
        <v>5</v>
      </c>
      <c r="G2061" s="145">
        <v>4</v>
      </c>
      <c r="H2061" s="146">
        <v>3196</v>
      </c>
      <c r="I2061" s="146">
        <v>2877.8</v>
      </c>
      <c r="J2061" s="146">
        <v>2877.8</v>
      </c>
      <c r="K2061" s="145">
        <v>133</v>
      </c>
      <c r="L2061" s="146">
        <f>SUM(M2061:Q2075)</f>
        <v>31550663.379999999</v>
      </c>
      <c r="M2061" s="146">
        <v>0</v>
      </c>
      <c r="N2061" s="146">
        <v>0</v>
      </c>
      <c r="O2061" s="146">
        <v>0</v>
      </c>
      <c r="P2061" s="146">
        <v>31550663.379999999</v>
      </c>
      <c r="Q2061" s="149">
        <v>0</v>
      </c>
      <c r="R2061" s="81" t="s">
        <v>62</v>
      </c>
      <c r="S2061" s="147">
        <v>15</v>
      </c>
      <c r="T2061" s="146">
        <f>L2061/I2061</f>
        <v>10963.466321495585</v>
      </c>
      <c r="U2061" s="146">
        <f>T2061</f>
        <v>10963.466321495585</v>
      </c>
      <c r="V2061" s="148">
        <v>46752</v>
      </c>
      <c r="W2061" s="28"/>
      <c r="X2061" s="28"/>
    </row>
    <row r="2062" spans="1:24" s="23" customFormat="1" ht="55.5" customHeight="1" x14ac:dyDescent="0.2">
      <c r="A2062" s="143"/>
      <c r="B2062" s="143"/>
      <c r="C2062" s="144"/>
      <c r="D2062" s="144"/>
      <c r="E2062" s="143"/>
      <c r="F2062" s="145"/>
      <c r="G2062" s="145"/>
      <c r="H2062" s="146"/>
      <c r="I2062" s="146"/>
      <c r="J2062" s="146"/>
      <c r="K2062" s="145"/>
      <c r="L2062" s="146"/>
      <c r="M2062" s="146"/>
      <c r="N2062" s="146"/>
      <c r="O2062" s="146"/>
      <c r="P2062" s="146"/>
      <c r="Q2062" s="149"/>
      <c r="R2062" s="81" t="s">
        <v>63</v>
      </c>
      <c r="S2062" s="147"/>
      <c r="T2062" s="146"/>
      <c r="U2062" s="146"/>
      <c r="V2062" s="148"/>
      <c r="W2062" s="28"/>
      <c r="X2062" s="28"/>
    </row>
    <row r="2063" spans="1:24" s="23" customFormat="1" ht="57" customHeight="1" x14ac:dyDescent="0.2">
      <c r="A2063" s="143"/>
      <c r="B2063" s="143"/>
      <c r="C2063" s="144"/>
      <c r="D2063" s="144"/>
      <c r="E2063" s="143"/>
      <c r="F2063" s="145"/>
      <c r="G2063" s="145"/>
      <c r="H2063" s="146"/>
      <c r="I2063" s="146"/>
      <c r="J2063" s="146"/>
      <c r="K2063" s="145"/>
      <c r="L2063" s="146"/>
      <c r="M2063" s="146"/>
      <c r="N2063" s="146"/>
      <c r="O2063" s="146"/>
      <c r="P2063" s="146"/>
      <c r="Q2063" s="149"/>
      <c r="R2063" s="81" t="s">
        <v>64</v>
      </c>
      <c r="S2063" s="147"/>
      <c r="T2063" s="146"/>
      <c r="U2063" s="146"/>
      <c r="V2063" s="148"/>
      <c r="W2063" s="28"/>
      <c r="X2063" s="28"/>
    </row>
    <row r="2064" spans="1:24" s="23" customFormat="1" ht="49.5" customHeight="1" x14ac:dyDescent="0.2">
      <c r="A2064" s="143"/>
      <c r="B2064" s="143"/>
      <c r="C2064" s="144"/>
      <c r="D2064" s="144"/>
      <c r="E2064" s="143"/>
      <c r="F2064" s="145"/>
      <c r="G2064" s="145"/>
      <c r="H2064" s="146"/>
      <c r="I2064" s="146"/>
      <c r="J2064" s="146"/>
      <c r="K2064" s="145"/>
      <c r="L2064" s="146"/>
      <c r="M2064" s="146"/>
      <c r="N2064" s="146"/>
      <c r="O2064" s="146"/>
      <c r="P2064" s="146"/>
      <c r="Q2064" s="149"/>
      <c r="R2064" s="81" t="s">
        <v>65</v>
      </c>
      <c r="S2064" s="147"/>
      <c r="T2064" s="146"/>
      <c r="U2064" s="146"/>
      <c r="V2064" s="148"/>
      <c r="W2064" s="28"/>
      <c r="X2064" s="28"/>
    </row>
    <row r="2065" spans="1:24" s="23" customFormat="1" ht="53.25" customHeight="1" x14ac:dyDescent="0.2">
      <c r="A2065" s="143"/>
      <c r="B2065" s="143"/>
      <c r="C2065" s="144"/>
      <c r="D2065" s="144"/>
      <c r="E2065" s="143"/>
      <c r="F2065" s="145"/>
      <c r="G2065" s="145"/>
      <c r="H2065" s="146"/>
      <c r="I2065" s="146"/>
      <c r="J2065" s="146"/>
      <c r="K2065" s="145"/>
      <c r="L2065" s="146"/>
      <c r="M2065" s="146"/>
      <c r="N2065" s="146"/>
      <c r="O2065" s="146"/>
      <c r="P2065" s="146"/>
      <c r="Q2065" s="149"/>
      <c r="R2065" s="81" t="s">
        <v>66</v>
      </c>
      <c r="S2065" s="147"/>
      <c r="T2065" s="146"/>
      <c r="U2065" s="146"/>
      <c r="V2065" s="148"/>
      <c r="W2065" s="28"/>
      <c r="X2065" s="28"/>
    </row>
    <row r="2066" spans="1:24" s="23" customFormat="1" ht="54.75" customHeight="1" x14ac:dyDescent="0.2">
      <c r="A2066" s="143"/>
      <c r="B2066" s="143"/>
      <c r="C2066" s="144"/>
      <c r="D2066" s="144"/>
      <c r="E2066" s="143"/>
      <c r="F2066" s="145"/>
      <c r="G2066" s="145"/>
      <c r="H2066" s="146"/>
      <c r="I2066" s="146"/>
      <c r="J2066" s="146"/>
      <c r="K2066" s="145"/>
      <c r="L2066" s="146"/>
      <c r="M2066" s="146"/>
      <c r="N2066" s="146"/>
      <c r="O2066" s="146"/>
      <c r="P2066" s="146"/>
      <c r="Q2066" s="149"/>
      <c r="R2066" s="81" t="s">
        <v>67</v>
      </c>
      <c r="S2066" s="147"/>
      <c r="T2066" s="146"/>
      <c r="U2066" s="146"/>
      <c r="V2066" s="148"/>
      <c r="W2066" s="28"/>
      <c r="X2066" s="28"/>
    </row>
    <row r="2067" spans="1:24" s="23" customFormat="1" ht="47.25" customHeight="1" x14ac:dyDescent="0.2">
      <c r="A2067" s="143"/>
      <c r="B2067" s="143"/>
      <c r="C2067" s="144"/>
      <c r="D2067" s="144"/>
      <c r="E2067" s="143"/>
      <c r="F2067" s="145"/>
      <c r="G2067" s="145"/>
      <c r="H2067" s="146"/>
      <c r="I2067" s="146"/>
      <c r="J2067" s="146"/>
      <c r="K2067" s="145"/>
      <c r="L2067" s="146"/>
      <c r="M2067" s="146"/>
      <c r="N2067" s="146"/>
      <c r="O2067" s="146"/>
      <c r="P2067" s="146"/>
      <c r="Q2067" s="149"/>
      <c r="R2067" s="81" t="s">
        <v>68</v>
      </c>
      <c r="S2067" s="147"/>
      <c r="T2067" s="146"/>
      <c r="U2067" s="146"/>
      <c r="V2067" s="148"/>
      <c r="W2067" s="28"/>
      <c r="X2067" s="28"/>
    </row>
    <row r="2068" spans="1:24" s="23" customFormat="1" ht="61.5" customHeight="1" x14ac:dyDescent="0.2">
      <c r="A2068" s="143"/>
      <c r="B2068" s="143"/>
      <c r="C2068" s="144"/>
      <c r="D2068" s="144"/>
      <c r="E2068" s="143"/>
      <c r="F2068" s="145"/>
      <c r="G2068" s="145"/>
      <c r="H2068" s="146"/>
      <c r="I2068" s="146"/>
      <c r="J2068" s="146"/>
      <c r="K2068" s="145"/>
      <c r="L2068" s="146"/>
      <c r="M2068" s="146"/>
      <c r="N2068" s="146"/>
      <c r="O2068" s="146"/>
      <c r="P2068" s="146"/>
      <c r="Q2068" s="149"/>
      <c r="R2068" s="81" t="s">
        <v>69</v>
      </c>
      <c r="S2068" s="147"/>
      <c r="T2068" s="146"/>
      <c r="U2068" s="146"/>
      <c r="V2068" s="148"/>
      <c r="W2068" s="28"/>
      <c r="X2068" s="28"/>
    </row>
    <row r="2069" spans="1:24" s="23" customFormat="1" ht="57" customHeight="1" x14ac:dyDescent="0.2">
      <c r="A2069" s="143"/>
      <c r="B2069" s="143"/>
      <c r="C2069" s="144"/>
      <c r="D2069" s="144"/>
      <c r="E2069" s="143"/>
      <c r="F2069" s="145"/>
      <c r="G2069" s="145"/>
      <c r="H2069" s="146"/>
      <c r="I2069" s="146"/>
      <c r="J2069" s="146"/>
      <c r="K2069" s="145"/>
      <c r="L2069" s="146"/>
      <c r="M2069" s="146"/>
      <c r="N2069" s="146"/>
      <c r="O2069" s="146"/>
      <c r="P2069" s="146"/>
      <c r="Q2069" s="149"/>
      <c r="R2069" s="81" t="s">
        <v>70</v>
      </c>
      <c r="S2069" s="147"/>
      <c r="T2069" s="146"/>
      <c r="U2069" s="146"/>
      <c r="V2069" s="148"/>
      <c r="W2069" s="28"/>
      <c r="X2069" s="28"/>
    </row>
    <row r="2070" spans="1:24" s="23" customFormat="1" ht="49.5" customHeight="1" x14ac:dyDescent="0.2">
      <c r="A2070" s="143"/>
      <c r="B2070" s="143"/>
      <c r="C2070" s="144"/>
      <c r="D2070" s="144"/>
      <c r="E2070" s="143"/>
      <c r="F2070" s="145"/>
      <c r="G2070" s="145"/>
      <c r="H2070" s="146"/>
      <c r="I2070" s="146"/>
      <c r="J2070" s="146"/>
      <c r="K2070" s="145"/>
      <c r="L2070" s="146"/>
      <c r="M2070" s="146"/>
      <c r="N2070" s="146"/>
      <c r="O2070" s="146"/>
      <c r="P2070" s="146"/>
      <c r="Q2070" s="149"/>
      <c r="R2070" s="81" t="s">
        <v>71</v>
      </c>
      <c r="S2070" s="147"/>
      <c r="T2070" s="146"/>
      <c r="U2070" s="146"/>
      <c r="V2070" s="148"/>
      <c r="W2070" s="28"/>
      <c r="X2070" s="28"/>
    </row>
    <row r="2071" spans="1:24" s="23" customFormat="1" ht="57.75" customHeight="1" x14ac:dyDescent="0.2">
      <c r="A2071" s="143"/>
      <c r="B2071" s="143"/>
      <c r="C2071" s="144"/>
      <c r="D2071" s="144"/>
      <c r="E2071" s="143"/>
      <c r="F2071" s="145"/>
      <c r="G2071" s="145"/>
      <c r="H2071" s="146"/>
      <c r="I2071" s="146"/>
      <c r="J2071" s="146"/>
      <c r="K2071" s="145"/>
      <c r="L2071" s="146"/>
      <c r="M2071" s="146"/>
      <c r="N2071" s="146"/>
      <c r="O2071" s="146"/>
      <c r="P2071" s="146"/>
      <c r="Q2071" s="149"/>
      <c r="R2071" s="81" t="s">
        <v>72</v>
      </c>
      <c r="S2071" s="147"/>
      <c r="T2071" s="146"/>
      <c r="U2071" s="146"/>
      <c r="V2071" s="148"/>
      <c r="W2071" s="28"/>
      <c r="X2071" s="28"/>
    </row>
    <row r="2072" spans="1:24" s="23" customFormat="1" ht="56.25" customHeight="1" x14ac:dyDescent="0.2">
      <c r="A2072" s="143"/>
      <c r="B2072" s="143"/>
      <c r="C2072" s="144"/>
      <c r="D2072" s="144"/>
      <c r="E2072" s="143"/>
      <c r="F2072" s="145"/>
      <c r="G2072" s="145"/>
      <c r="H2072" s="146"/>
      <c r="I2072" s="146"/>
      <c r="J2072" s="146"/>
      <c r="K2072" s="145"/>
      <c r="L2072" s="146"/>
      <c r="M2072" s="146"/>
      <c r="N2072" s="146"/>
      <c r="O2072" s="146"/>
      <c r="P2072" s="146"/>
      <c r="Q2072" s="149"/>
      <c r="R2072" s="81" t="s">
        <v>73</v>
      </c>
      <c r="S2072" s="147"/>
      <c r="T2072" s="146"/>
      <c r="U2072" s="146"/>
      <c r="V2072" s="148"/>
      <c r="W2072" s="28"/>
      <c r="X2072" s="28"/>
    </row>
    <row r="2073" spans="1:24" s="23" customFormat="1" ht="32.25" customHeight="1" x14ac:dyDescent="0.2">
      <c r="A2073" s="143"/>
      <c r="B2073" s="143"/>
      <c r="C2073" s="144"/>
      <c r="D2073" s="144"/>
      <c r="E2073" s="143"/>
      <c r="F2073" s="145"/>
      <c r="G2073" s="145"/>
      <c r="H2073" s="146"/>
      <c r="I2073" s="146"/>
      <c r="J2073" s="146"/>
      <c r="K2073" s="145"/>
      <c r="L2073" s="146"/>
      <c r="M2073" s="146"/>
      <c r="N2073" s="146"/>
      <c r="O2073" s="146"/>
      <c r="P2073" s="146"/>
      <c r="Q2073" s="149"/>
      <c r="R2073" s="81" t="s">
        <v>74</v>
      </c>
      <c r="S2073" s="147"/>
      <c r="T2073" s="146"/>
      <c r="U2073" s="146"/>
      <c r="V2073" s="148"/>
      <c r="W2073" s="28"/>
      <c r="X2073" s="28"/>
    </row>
    <row r="2074" spans="1:24" s="23" customFormat="1" ht="49.5" customHeight="1" x14ac:dyDescent="0.2">
      <c r="A2074" s="143"/>
      <c r="B2074" s="143"/>
      <c r="C2074" s="144"/>
      <c r="D2074" s="144"/>
      <c r="E2074" s="143"/>
      <c r="F2074" s="145"/>
      <c r="G2074" s="145"/>
      <c r="H2074" s="146"/>
      <c r="I2074" s="146"/>
      <c r="J2074" s="146"/>
      <c r="K2074" s="145"/>
      <c r="L2074" s="146"/>
      <c r="M2074" s="146"/>
      <c r="N2074" s="146"/>
      <c r="O2074" s="146"/>
      <c r="P2074" s="146"/>
      <c r="Q2074" s="149"/>
      <c r="R2074" s="81" t="s">
        <v>75</v>
      </c>
      <c r="S2074" s="147"/>
      <c r="T2074" s="146"/>
      <c r="U2074" s="146"/>
      <c r="V2074" s="148"/>
      <c r="W2074" s="28"/>
      <c r="X2074" s="28"/>
    </row>
    <row r="2075" spans="1:24" s="23" customFormat="1" ht="49.5" customHeight="1" x14ac:dyDescent="0.2">
      <c r="A2075" s="143"/>
      <c r="B2075" s="143"/>
      <c r="C2075" s="144"/>
      <c r="D2075" s="144"/>
      <c r="E2075" s="143"/>
      <c r="F2075" s="145"/>
      <c r="G2075" s="145"/>
      <c r="H2075" s="146"/>
      <c r="I2075" s="146"/>
      <c r="J2075" s="146"/>
      <c r="K2075" s="145"/>
      <c r="L2075" s="146"/>
      <c r="M2075" s="146"/>
      <c r="N2075" s="146"/>
      <c r="O2075" s="146"/>
      <c r="P2075" s="146"/>
      <c r="Q2075" s="149"/>
      <c r="R2075" s="81" t="s">
        <v>76</v>
      </c>
      <c r="S2075" s="147"/>
      <c r="T2075" s="146"/>
      <c r="U2075" s="146"/>
      <c r="V2075" s="148"/>
      <c r="W2075" s="28"/>
      <c r="X2075" s="28"/>
    </row>
    <row r="2076" spans="1:24" s="23" customFormat="1" ht="48" customHeight="1" x14ac:dyDescent="0.2">
      <c r="A2076" s="143">
        <v>39</v>
      </c>
      <c r="B2076" s="143" t="s">
        <v>369</v>
      </c>
      <c r="C2076" s="144">
        <v>1985</v>
      </c>
      <c r="D2076" s="144"/>
      <c r="E2076" s="143" t="s">
        <v>97</v>
      </c>
      <c r="F2076" s="145">
        <v>5</v>
      </c>
      <c r="G2076" s="145">
        <v>1</v>
      </c>
      <c r="H2076" s="146">
        <v>1405</v>
      </c>
      <c r="I2076" s="146">
        <v>4280.8</v>
      </c>
      <c r="J2076" s="146">
        <v>4280.8</v>
      </c>
      <c r="K2076" s="145">
        <v>41</v>
      </c>
      <c r="L2076" s="146">
        <f>SUM(M2076:Q2090)</f>
        <v>39932871.75</v>
      </c>
      <c r="M2076" s="146">
        <v>0</v>
      </c>
      <c r="N2076" s="146">
        <v>0</v>
      </c>
      <c r="O2076" s="146">
        <v>0</v>
      </c>
      <c r="P2076" s="146">
        <v>39932871.75</v>
      </c>
      <c r="Q2076" s="149">
        <v>0</v>
      </c>
      <c r="R2076" s="81" t="s">
        <v>62</v>
      </c>
      <c r="S2076" s="147">
        <v>15</v>
      </c>
      <c r="T2076" s="146">
        <f>L2076/I2076</f>
        <v>9328.3666020370019</v>
      </c>
      <c r="U2076" s="146">
        <f>T2076</f>
        <v>9328.3666020370019</v>
      </c>
      <c r="V2076" s="148">
        <v>46752</v>
      </c>
      <c r="W2076" s="28"/>
      <c r="X2076" s="28"/>
    </row>
    <row r="2077" spans="1:24" s="23" customFormat="1" ht="57" customHeight="1" x14ac:dyDescent="0.2">
      <c r="A2077" s="143"/>
      <c r="B2077" s="143"/>
      <c r="C2077" s="144"/>
      <c r="D2077" s="144"/>
      <c r="E2077" s="143"/>
      <c r="F2077" s="145"/>
      <c r="G2077" s="145"/>
      <c r="H2077" s="146"/>
      <c r="I2077" s="146"/>
      <c r="J2077" s="146"/>
      <c r="K2077" s="145"/>
      <c r="L2077" s="146"/>
      <c r="M2077" s="146"/>
      <c r="N2077" s="146"/>
      <c r="O2077" s="146"/>
      <c r="P2077" s="146"/>
      <c r="Q2077" s="149"/>
      <c r="R2077" s="81" t="s">
        <v>63</v>
      </c>
      <c r="S2077" s="147"/>
      <c r="T2077" s="146"/>
      <c r="U2077" s="146"/>
      <c r="V2077" s="148"/>
      <c r="W2077" s="28"/>
      <c r="X2077" s="28"/>
    </row>
    <row r="2078" spans="1:24" s="23" customFormat="1" ht="61.5" customHeight="1" x14ac:dyDescent="0.2">
      <c r="A2078" s="143"/>
      <c r="B2078" s="143"/>
      <c r="C2078" s="144"/>
      <c r="D2078" s="144"/>
      <c r="E2078" s="143"/>
      <c r="F2078" s="145"/>
      <c r="G2078" s="145"/>
      <c r="H2078" s="146"/>
      <c r="I2078" s="146"/>
      <c r="J2078" s="146"/>
      <c r="K2078" s="145"/>
      <c r="L2078" s="146"/>
      <c r="M2078" s="146"/>
      <c r="N2078" s="146"/>
      <c r="O2078" s="146"/>
      <c r="P2078" s="146"/>
      <c r="Q2078" s="149"/>
      <c r="R2078" s="81" t="s">
        <v>64</v>
      </c>
      <c r="S2078" s="147"/>
      <c r="T2078" s="146"/>
      <c r="U2078" s="146"/>
      <c r="V2078" s="148"/>
      <c r="W2078" s="28"/>
      <c r="X2078" s="28"/>
    </row>
    <row r="2079" spans="1:24" s="23" customFormat="1" ht="45.75" customHeight="1" x14ac:dyDescent="0.2">
      <c r="A2079" s="143"/>
      <c r="B2079" s="143"/>
      <c r="C2079" s="144"/>
      <c r="D2079" s="144"/>
      <c r="E2079" s="143"/>
      <c r="F2079" s="145"/>
      <c r="G2079" s="145"/>
      <c r="H2079" s="146"/>
      <c r="I2079" s="146"/>
      <c r="J2079" s="146"/>
      <c r="K2079" s="145"/>
      <c r="L2079" s="146"/>
      <c r="M2079" s="146"/>
      <c r="N2079" s="146"/>
      <c r="O2079" s="146"/>
      <c r="P2079" s="146"/>
      <c r="Q2079" s="149"/>
      <c r="R2079" s="81" t="s">
        <v>65</v>
      </c>
      <c r="S2079" s="147"/>
      <c r="T2079" s="146"/>
      <c r="U2079" s="146"/>
      <c r="V2079" s="148"/>
      <c r="W2079" s="28"/>
      <c r="X2079" s="28"/>
    </row>
    <row r="2080" spans="1:24" s="23" customFormat="1" ht="60" customHeight="1" x14ac:dyDescent="0.2">
      <c r="A2080" s="143"/>
      <c r="B2080" s="143"/>
      <c r="C2080" s="144"/>
      <c r="D2080" s="144"/>
      <c r="E2080" s="143"/>
      <c r="F2080" s="145"/>
      <c r="G2080" s="145"/>
      <c r="H2080" s="146"/>
      <c r="I2080" s="146"/>
      <c r="J2080" s="146"/>
      <c r="K2080" s="145"/>
      <c r="L2080" s="146"/>
      <c r="M2080" s="146"/>
      <c r="N2080" s="146"/>
      <c r="O2080" s="146"/>
      <c r="P2080" s="146"/>
      <c r="Q2080" s="149"/>
      <c r="R2080" s="81" t="s">
        <v>66</v>
      </c>
      <c r="S2080" s="147"/>
      <c r="T2080" s="146"/>
      <c r="U2080" s="146"/>
      <c r="V2080" s="148"/>
      <c r="W2080" s="28"/>
      <c r="X2080" s="28"/>
    </row>
    <row r="2081" spans="1:24" s="23" customFormat="1" ht="57" customHeight="1" x14ac:dyDescent="0.2">
      <c r="A2081" s="143"/>
      <c r="B2081" s="143"/>
      <c r="C2081" s="144"/>
      <c r="D2081" s="144"/>
      <c r="E2081" s="143"/>
      <c r="F2081" s="145"/>
      <c r="G2081" s="145"/>
      <c r="H2081" s="146"/>
      <c r="I2081" s="146"/>
      <c r="J2081" s="146"/>
      <c r="K2081" s="145"/>
      <c r="L2081" s="146"/>
      <c r="M2081" s="146"/>
      <c r="N2081" s="146"/>
      <c r="O2081" s="146"/>
      <c r="P2081" s="146"/>
      <c r="Q2081" s="149"/>
      <c r="R2081" s="81" t="s">
        <v>67</v>
      </c>
      <c r="S2081" s="147"/>
      <c r="T2081" s="146"/>
      <c r="U2081" s="146"/>
      <c r="V2081" s="148"/>
      <c r="W2081" s="28"/>
      <c r="X2081" s="28"/>
    </row>
    <row r="2082" spans="1:24" s="23" customFormat="1" ht="46.5" customHeight="1" x14ac:dyDescent="0.2">
      <c r="A2082" s="143"/>
      <c r="B2082" s="143"/>
      <c r="C2082" s="144"/>
      <c r="D2082" s="144"/>
      <c r="E2082" s="143"/>
      <c r="F2082" s="145"/>
      <c r="G2082" s="145"/>
      <c r="H2082" s="146"/>
      <c r="I2082" s="146"/>
      <c r="J2082" s="146"/>
      <c r="K2082" s="145"/>
      <c r="L2082" s="146"/>
      <c r="M2082" s="146"/>
      <c r="N2082" s="146"/>
      <c r="O2082" s="146"/>
      <c r="P2082" s="146"/>
      <c r="Q2082" s="149"/>
      <c r="R2082" s="81" t="s">
        <v>68</v>
      </c>
      <c r="S2082" s="147"/>
      <c r="T2082" s="146"/>
      <c r="U2082" s="146"/>
      <c r="V2082" s="148"/>
      <c r="W2082" s="28"/>
      <c r="X2082" s="28"/>
    </row>
    <row r="2083" spans="1:24" s="23" customFormat="1" ht="63" customHeight="1" x14ac:dyDescent="0.2">
      <c r="A2083" s="143"/>
      <c r="B2083" s="143"/>
      <c r="C2083" s="144"/>
      <c r="D2083" s="144"/>
      <c r="E2083" s="143"/>
      <c r="F2083" s="145"/>
      <c r="G2083" s="145"/>
      <c r="H2083" s="146"/>
      <c r="I2083" s="146"/>
      <c r="J2083" s="146"/>
      <c r="K2083" s="145"/>
      <c r="L2083" s="146"/>
      <c r="M2083" s="146"/>
      <c r="N2083" s="146"/>
      <c r="O2083" s="146"/>
      <c r="P2083" s="146"/>
      <c r="Q2083" s="149"/>
      <c r="R2083" s="81" t="s">
        <v>69</v>
      </c>
      <c r="S2083" s="147"/>
      <c r="T2083" s="146"/>
      <c r="U2083" s="146"/>
      <c r="V2083" s="148"/>
      <c r="W2083" s="28"/>
      <c r="X2083" s="28"/>
    </row>
    <row r="2084" spans="1:24" s="23" customFormat="1" ht="57" customHeight="1" x14ac:dyDescent="0.2">
      <c r="A2084" s="143"/>
      <c r="B2084" s="143"/>
      <c r="C2084" s="144"/>
      <c r="D2084" s="144"/>
      <c r="E2084" s="143"/>
      <c r="F2084" s="145"/>
      <c r="G2084" s="145"/>
      <c r="H2084" s="146"/>
      <c r="I2084" s="146"/>
      <c r="J2084" s="146"/>
      <c r="K2084" s="145"/>
      <c r="L2084" s="146"/>
      <c r="M2084" s="146"/>
      <c r="N2084" s="146"/>
      <c r="O2084" s="146"/>
      <c r="P2084" s="146"/>
      <c r="Q2084" s="149"/>
      <c r="R2084" s="81" t="s">
        <v>70</v>
      </c>
      <c r="S2084" s="147"/>
      <c r="T2084" s="146"/>
      <c r="U2084" s="146"/>
      <c r="V2084" s="148"/>
      <c r="W2084" s="28"/>
      <c r="X2084" s="28"/>
    </row>
    <row r="2085" spans="1:24" s="23" customFormat="1" ht="50.25" customHeight="1" x14ac:dyDescent="0.2">
      <c r="A2085" s="143"/>
      <c r="B2085" s="143"/>
      <c r="C2085" s="144"/>
      <c r="D2085" s="144"/>
      <c r="E2085" s="143"/>
      <c r="F2085" s="145"/>
      <c r="G2085" s="145"/>
      <c r="H2085" s="146"/>
      <c r="I2085" s="146"/>
      <c r="J2085" s="146"/>
      <c r="K2085" s="145"/>
      <c r="L2085" s="146"/>
      <c r="M2085" s="146"/>
      <c r="N2085" s="146"/>
      <c r="O2085" s="146"/>
      <c r="P2085" s="146"/>
      <c r="Q2085" s="149"/>
      <c r="R2085" s="81" t="s">
        <v>71</v>
      </c>
      <c r="S2085" s="147"/>
      <c r="T2085" s="146"/>
      <c r="U2085" s="146"/>
      <c r="V2085" s="148"/>
      <c r="W2085" s="28"/>
      <c r="X2085" s="28"/>
    </row>
    <row r="2086" spans="1:24" s="23" customFormat="1" ht="57" customHeight="1" x14ac:dyDescent="0.2">
      <c r="A2086" s="143"/>
      <c r="B2086" s="143"/>
      <c r="C2086" s="144"/>
      <c r="D2086" s="144"/>
      <c r="E2086" s="143"/>
      <c r="F2086" s="145"/>
      <c r="G2086" s="145"/>
      <c r="H2086" s="146"/>
      <c r="I2086" s="146"/>
      <c r="J2086" s="146"/>
      <c r="K2086" s="145"/>
      <c r="L2086" s="146"/>
      <c r="M2086" s="146"/>
      <c r="N2086" s="146"/>
      <c r="O2086" s="146"/>
      <c r="P2086" s="146"/>
      <c r="Q2086" s="149"/>
      <c r="R2086" s="81" t="s">
        <v>72</v>
      </c>
      <c r="S2086" s="147"/>
      <c r="T2086" s="146"/>
      <c r="U2086" s="146"/>
      <c r="V2086" s="148"/>
      <c r="W2086" s="28"/>
      <c r="X2086" s="28"/>
    </row>
    <row r="2087" spans="1:24" s="23" customFormat="1" ht="57" customHeight="1" x14ac:dyDescent="0.2">
      <c r="A2087" s="143"/>
      <c r="B2087" s="143"/>
      <c r="C2087" s="144"/>
      <c r="D2087" s="144"/>
      <c r="E2087" s="143"/>
      <c r="F2087" s="145"/>
      <c r="G2087" s="145"/>
      <c r="H2087" s="146"/>
      <c r="I2087" s="146"/>
      <c r="J2087" s="146"/>
      <c r="K2087" s="145"/>
      <c r="L2087" s="146"/>
      <c r="M2087" s="146"/>
      <c r="N2087" s="146"/>
      <c r="O2087" s="146"/>
      <c r="P2087" s="146"/>
      <c r="Q2087" s="149"/>
      <c r="R2087" s="81" t="s">
        <v>73</v>
      </c>
      <c r="S2087" s="147"/>
      <c r="T2087" s="146"/>
      <c r="U2087" s="146"/>
      <c r="V2087" s="148"/>
      <c r="W2087" s="28"/>
      <c r="X2087" s="28"/>
    </row>
    <row r="2088" spans="1:24" s="23" customFormat="1" ht="40.5" customHeight="1" x14ac:dyDescent="0.2">
      <c r="A2088" s="143"/>
      <c r="B2088" s="143"/>
      <c r="C2088" s="144"/>
      <c r="D2088" s="144"/>
      <c r="E2088" s="143"/>
      <c r="F2088" s="145"/>
      <c r="G2088" s="145"/>
      <c r="H2088" s="146"/>
      <c r="I2088" s="146"/>
      <c r="J2088" s="146"/>
      <c r="K2088" s="145"/>
      <c r="L2088" s="146"/>
      <c r="M2088" s="146"/>
      <c r="N2088" s="146"/>
      <c r="O2088" s="146"/>
      <c r="P2088" s="146"/>
      <c r="Q2088" s="149"/>
      <c r="R2088" s="81" t="s">
        <v>74</v>
      </c>
      <c r="S2088" s="147"/>
      <c r="T2088" s="146"/>
      <c r="U2088" s="146"/>
      <c r="V2088" s="148"/>
      <c r="W2088" s="28"/>
      <c r="X2088" s="28"/>
    </row>
    <row r="2089" spans="1:24" s="23" customFormat="1" ht="47.25" customHeight="1" x14ac:dyDescent="0.2">
      <c r="A2089" s="143"/>
      <c r="B2089" s="143"/>
      <c r="C2089" s="144"/>
      <c r="D2089" s="144"/>
      <c r="E2089" s="143"/>
      <c r="F2089" s="145"/>
      <c r="G2089" s="145"/>
      <c r="H2089" s="146"/>
      <c r="I2089" s="146"/>
      <c r="J2089" s="146"/>
      <c r="K2089" s="145"/>
      <c r="L2089" s="146"/>
      <c r="M2089" s="146"/>
      <c r="N2089" s="146"/>
      <c r="O2089" s="146"/>
      <c r="P2089" s="146"/>
      <c r="Q2089" s="149"/>
      <c r="R2089" s="81" t="s">
        <v>75</v>
      </c>
      <c r="S2089" s="147"/>
      <c r="T2089" s="146"/>
      <c r="U2089" s="146"/>
      <c r="V2089" s="148"/>
      <c r="W2089" s="28"/>
      <c r="X2089" s="28"/>
    </row>
    <row r="2090" spans="1:24" s="23" customFormat="1" ht="42.75" customHeight="1" x14ac:dyDescent="0.2">
      <c r="A2090" s="143"/>
      <c r="B2090" s="143"/>
      <c r="C2090" s="144"/>
      <c r="D2090" s="144"/>
      <c r="E2090" s="143"/>
      <c r="F2090" s="145"/>
      <c r="G2090" s="145"/>
      <c r="H2090" s="146"/>
      <c r="I2090" s="146"/>
      <c r="J2090" s="146"/>
      <c r="K2090" s="145"/>
      <c r="L2090" s="146"/>
      <c r="M2090" s="146"/>
      <c r="N2090" s="146"/>
      <c r="O2090" s="146"/>
      <c r="P2090" s="146"/>
      <c r="Q2090" s="149"/>
      <c r="R2090" s="81" t="s">
        <v>76</v>
      </c>
      <c r="S2090" s="147"/>
      <c r="T2090" s="146"/>
      <c r="U2090" s="146"/>
      <c r="V2090" s="148"/>
      <c r="W2090" s="28"/>
      <c r="X2090" s="28"/>
    </row>
    <row r="2091" spans="1:24" s="23" customFormat="1" ht="49.5" customHeight="1" x14ac:dyDescent="0.2">
      <c r="A2091" s="143">
        <v>40</v>
      </c>
      <c r="B2091" s="143" t="s">
        <v>370</v>
      </c>
      <c r="C2091" s="144">
        <v>1957</v>
      </c>
      <c r="D2091" s="144"/>
      <c r="E2091" s="143" t="s">
        <v>111</v>
      </c>
      <c r="F2091" s="145">
        <v>4</v>
      </c>
      <c r="G2091" s="145">
        <v>3</v>
      </c>
      <c r="H2091" s="146">
        <v>3084.8</v>
      </c>
      <c r="I2091" s="146">
        <v>2285.8000000000002</v>
      </c>
      <c r="J2091" s="146">
        <v>2210.41</v>
      </c>
      <c r="K2091" s="145">
        <v>77</v>
      </c>
      <c r="L2091" s="146">
        <f>SUM(M2091:Q2102)</f>
        <v>19907878.260000002</v>
      </c>
      <c r="M2091" s="146">
        <v>0</v>
      </c>
      <c r="N2091" s="146">
        <v>0</v>
      </c>
      <c r="O2091" s="146">
        <v>0</v>
      </c>
      <c r="P2091" s="146">
        <v>19907878.260000002</v>
      </c>
      <c r="Q2091" s="149">
        <v>0</v>
      </c>
      <c r="R2091" s="81" t="s">
        <v>99</v>
      </c>
      <c r="S2091" s="147">
        <v>12</v>
      </c>
      <c r="T2091" s="146">
        <f>L2091/I2091</f>
        <v>8709.3701373698495</v>
      </c>
      <c r="U2091" s="146">
        <f>T2091</f>
        <v>8709.3701373698495</v>
      </c>
      <c r="V2091" s="148">
        <v>46752</v>
      </c>
      <c r="W2091" s="28"/>
      <c r="X2091" s="28"/>
    </row>
    <row r="2092" spans="1:24" s="23" customFormat="1" ht="59.25" customHeight="1" x14ac:dyDescent="0.2">
      <c r="A2092" s="143"/>
      <c r="B2092" s="143"/>
      <c r="C2092" s="144"/>
      <c r="D2092" s="144"/>
      <c r="E2092" s="143"/>
      <c r="F2092" s="145"/>
      <c r="G2092" s="145"/>
      <c r="H2092" s="146"/>
      <c r="I2092" s="146"/>
      <c r="J2092" s="146"/>
      <c r="K2092" s="145"/>
      <c r="L2092" s="146"/>
      <c r="M2092" s="146"/>
      <c r="N2092" s="146"/>
      <c r="O2092" s="146"/>
      <c r="P2092" s="146"/>
      <c r="Q2092" s="149"/>
      <c r="R2092" s="81" t="s">
        <v>100</v>
      </c>
      <c r="S2092" s="147"/>
      <c r="T2092" s="146"/>
      <c r="U2092" s="146"/>
      <c r="V2092" s="148"/>
      <c r="W2092" s="28"/>
      <c r="X2092" s="28"/>
    </row>
    <row r="2093" spans="1:24" s="23" customFormat="1" ht="57" customHeight="1" x14ac:dyDescent="0.2">
      <c r="A2093" s="143"/>
      <c r="B2093" s="143"/>
      <c r="C2093" s="144"/>
      <c r="D2093" s="144"/>
      <c r="E2093" s="143"/>
      <c r="F2093" s="145"/>
      <c r="G2093" s="145"/>
      <c r="H2093" s="146"/>
      <c r="I2093" s="146"/>
      <c r="J2093" s="146"/>
      <c r="K2093" s="145"/>
      <c r="L2093" s="146"/>
      <c r="M2093" s="146"/>
      <c r="N2093" s="146"/>
      <c r="O2093" s="146"/>
      <c r="P2093" s="146"/>
      <c r="Q2093" s="149"/>
      <c r="R2093" s="81" t="s">
        <v>101</v>
      </c>
      <c r="S2093" s="147"/>
      <c r="T2093" s="146"/>
      <c r="U2093" s="146"/>
      <c r="V2093" s="148"/>
      <c r="W2093" s="28"/>
      <c r="X2093" s="28"/>
    </row>
    <row r="2094" spans="1:24" s="23" customFormat="1" ht="49.5" customHeight="1" x14ac:dyDescent="0.2">
      <c r="A2094" s="143"/>
      <c r="B2094" s="143"/>
      <c r="C2094" s="144"/>
      <c r="D2094" s="144"/>
      <c r="E2094" s="143"/>
      <c r="F2094" s="145"/>
      <c r="G2094" s="145"/>
      <c r="H2094" s="146"/>
      <c r="I2094" s="146"/>
      <c r="J2094" s="146"/>
      <c r="K2094" s="145"/>
      <c r="L2094" s="146"/>
      <c r="M2094" s="146"/>
      <c r="N2094" s="146"/>
      <c r="O2094" s="146"/>
      <c r="P2094" s="146"/>
      <c r="Q2094" s="149"/>
      <c r="R2094" s="81" t="s">
        <v>68</v>
      </c>
      <c r="S2094" s="147"/>
      <c r="T2094" s="146"/>
      <c r="U2094" s="146"/>
      <c r="V2094" s="148"/>
      <c r="W2094" s="28"/>
      <c r="X2094" s="28"/>
    </row>
    <row r="2095" spans="1:24" s="23" customFormat="1" ht="56.25" customHeight="1" x14ac:dyDescent="0.2">
      <c r="A2095" s="143"/>
      <c r="B2095" s="143"/>
      <c r="C2095" s="144"/>
      <c r="D2095" s="144"/>
      <c r="E2095" s="143"/>
      <c r="F2095" s="145"/>
      <c r="G2095" s="145"/>
      <c r="H2095" s="146"/>
      <c r="I2095" s="146"/>
      <c r="J2095" s="146"/>
      <c r="K2095" s="145"/>
      <c r="L2095" s="146"/>
      <c r="M2095" s="146"/>
      <c r="N2095" s="146"/>
      <c r="O2095" s="146"/>
      <c r="P2095" s="146"/>
      <c r="Q2095" s="149"/>
      <c r="R2095" s="81" t="s">
        <v>69</v>
      </c>
      <c r="S2095" s="147"/>
      <c r="T2095" s="146"/>
      <c r="U2095" s="146"/>
      <c r="V2095" s="148"/>
      <c r="W2095" s="28"/>
      <c r="X2095" s="28"/>
    </row>
    <row r="2096" spans="1:24" s="23" customFormat="1" ht="60.75" customHeight="1" x14ac:dyDescent="0.2">
      <c r="A2096" s="143"/>
      <c r="B2096" s="143"/>
      <c r="C2096" s="144"/>
      <c r="D2096" s="144"/>
      <c r="E2096" s="143"/>
      <c r="F2096" s="145"/>
      <c r="G2096" s="145"/>
      <c r="H2096" s="146"/>
      <c r="I2096" s="146"/>
      <c r="J2096" s="146"/>
      <c r="K2096" s="145"/>
      <c r="L2096" s="146"/>
      <c r="M2096" s="146"/>
      <c r="N2096" s="146"/>
      <c r="O2096" s="146"/>
      <c r="P2096" s="146"/>
      <c r="Q2096" s="149"/>
      <c r="R2096" s="81" t="s">
        <v>70</v>
      </c>
      <c r="S2096" s="147"/>
      <c r="T2096" s="146"/>
      <c r="U2096" s="146"/>
      <c r="V2096" s="148"/>
      <c r="W2096" s="28"/>
      <c r="X2096" s="28"/>
    </row>
    <row r="2097" spans="1:24" s="23" customFormat="1" ht="49.5" customHeight="1" x14ac:dyDescent="0.2">
      <c r="A2097" s="143"/>
      <c r="B2097" s="143"/>
      <c r="C2097" s="144"/>
      <c r="D2097" s="144"/>
      <c r="E2097" s="143"/>
      <c r="F2097" s="145"/>
      <c r="G2097" s="145"/>
      <c r="H2097" s="146"/>
      <c r="I2097" s="146"/>
      <c r="J2097" s="146"/>
      <c r="K2097" s="145"/>
      <c r="L2097" s="146"/>
      <c r="M2097" s="146"/>
      <c r="N2097" s="146"/>
      <c r="O2097" s="146"/>
      <c r="P2097" s="146"/>
      <c r="Q2097" s="149"/>
      <c r="R2097" s="81" t="s">
        <v>102</v>
      </c>
      <c r="S2097" s="147"/>
      <c r="T2097" s="146"/>
      <c r="U2097" s="146"/>
      <c r="V2097" s="148"/>
      <c r="W2097" s="28"/>
      <c r="X2097" s="28"/>
    </row>
    <row r="2098" spans="1:24" s="23" customFormat="1" ht="60" customHeight="1" x14ac:dyDescent="0.2">
      <c r="A2098" s="143"/>
      <c r="B2098" s="143"/>
      <c r="C2098" s="144"/>
      <c r="D2098" s="144"/>
      <c r="E2098" s="143"/>
      <c r="F2098" s="145"/>
      <c r="G2098" s="145"/>
      <c r="H2098" s="146"/>
      <c r="I2098" s="146"/>
      <c r="J2098" s="146"/>
      <c r="K2098" s="145"/>
      <c r="L2098" s="146"/>
      <c r="M2098" s="146"/>
      <c r="N2098" s="146"/>
      <c r="O2098" s="146"/>
      <c r="P2098" s="146"/>
      <c r="Q2098" s="149"/>
      <c r="R2098" s="81" t="s">
        <v>103</v>
      </c>
      <c r="S2098" s="147"/>
      <c r="T2098" s="146"/>
      <c r="U2098" s="146"/>
      <c r="V2098" s="148"/>
      <c r="W2098" s="28"/>
      <c r="X2098" s="28"/>
    </row>
    <row r="2099" spans="1:24" s="23" customFormat="1" ht="60.75" customHeight="1" x14ac:dyDescent="0.2">
      <c r="A2099" s="143"/>
      <c r="B2099" s="143"/>
      <c r="C2099" s="144"/>
      <c r="D2099" s="144"/>
      <c r="E2099" s="143"/>
      <c r="F2099" s="145"/>
      <c r="G2099" s="145"/>
      <c r="H2099" s="146"/>
      <c r="I2099" s="146"/>
      <c r="J2099" s="146"/>
      <c r="K2099" s="145"/>
      <c r="L2099" s="146"/>
      <c r="M2099" s="146"/>
      <c r="N2099" s="146"/>
      <c r="O2099" s="146"/>
      <c r="P2099" s="146"/>
      <c r="Q2099" s="149"/>
      <c r="R2099" s="81" t="s">
        <v>104</v>
      </c>
      <c r="S2099" s="147"/>
      <c r="T2099" s="146"/>
      <c r="U2099" s="146"/>
      <c r="V2099" s="148"/>
      <c r="W2099" s="28"/>
      <c r="X2099" s="28"/>
    </row>
    <row r="2100" spans="1:24" s="23" customFormat="1" ht="37.5" customHeight="1" x14ac:dyDescent="0.2">
      <c r="A2100" s="143"/>
      <c r="B2100" s="143"/>
      <c r="C2100" s="144"/>
      <c r="D2100" s="144"/>
      <c r="E2100" s="143"/>
      <c r="F2100" s="145"/>
      <c r="G2100" s="145"/>
      <c r="H2100" s="146"/>
      <c r="I2100" s="146"/>
      <c r="J2100" s="146"/>
      <c r="K2100" s="145"/>
      <c r="L2100" s="146"/>
      <c r="M2100" s="146"/>
      <c r="N2100" s="146"/>
      <c r="O2100" s="146"/>
      <c r="P2100" s="146"/>
      <c r="Q2100" s="149"/>
      <c r="R2100" s="81" t="s">
        <v>74</v>
      </c>
      <c r="S2100" s="147"/>
      <c r="T2100" s="146"/>
      <c r="U2100" s="146"/>
      <c r="V2100" s="148"/>
      <c r="W2100" s="28"/>
      <c r="X2100" s="28"/>
    </row>
    <row r="2101" spans="1:24" s="23" customFormat="1" ht="47.25" customHeight="1" x14ac:dyDescent="0.2">
      <c r="A2101" s="143"/>
      <c r="B2101" s="143"/>
      <c r="C2101" s="144"/>
      <c r="D2101" s="144"/>
      <c r="E2101" s="143"/>
      <c r="F2101" s="145"/>
      <c r="G2101" s="145"/>
      <c r="H2101" s="146"/>
      <c r="I2101" s="146"/>
      <c r="J2101" s="146"/>
      <c r="K2101" s="145"/>
      <c r="L2101" s="146"/>
      <c r="M2101" s="146"/>
      <c r="N2101" s="146"/>
      <c r="O2101" s="146"/>
      <c r="P2101" s="146"/>
      <c r="Q2101" s="149"/>
      <c r="R2101" s="81" t="s">
        <v>75</v>
      </c>
      <c r="S2101" s="147"/>
      <c r="T2101" s="146"/>
      <c r="U2101" s="146"/>
      <c r="V2101" s="148"/>
      <c r="W2101" s="28"/>
      <c r="X2101" s="28"/>
    </row>
    <row r="2102" spans="1:24" s="23" customFormat="1" ht="50.25" customHeight="1" x14ac:dyDescent="0.2">
      <c r="A2102" s="143"/>
      <c r="B2102" s="143"/>
      <c r="C2102" s="144"/>
      <c r="D2102" s="144"/>
      <c r="E2102" s="143"/>
      <c r="F2102" s="145"/>
      <c r="G2102" s="145"/>
      <c r="H2102" s="146"/>
      <c r="I2102" s="146"/>
      <c r="J2102" s="146"/>
      <c r="K2102" s="145"/>
      <c r="L2102" s="146"/>
      <c r="M2102" s="146"/>
      <c r="N2102" s="146"/>
      <c r="O2102" s="146"/>
      <c r="P2102" s="146"/>
      <c r="Q2102" s="149"/>
      <c r="R2102" s="81" t="s">
        <v>76</v>
      </c>
      <c r="S2102" s="147"/>
      <c r="T2102" s="146"/>
      <c r="U2102" s="146"/>
      <c r="V2102" s="148"/>
      <c r="W2102" s="28"/>
      <c r="X2102" s="28"/>
    </row>
    <row r="2103" spans="1:24" s="23" customFormat="1" ht="49.5" customHeight="1" x14ac:dyDescent="0.2">
      <c r="A2103" s="143">
        <v>41</v>
      </c>
      <c r="B2103" s="143" t="s">
        <v>371</v>
      </c>
      <c r="C2103" s="144">
        <v>1991</v>
      </c>
      <c r="D2103" s="144">
        <v>1991</v>
      </c>
      <c r="E2103" s="143" t="s">
        <v>111</v>
      </c>
      <c r="F2103" s="145">
        <v>12</v>
      </c>
      <c r="G2103" s="145">
        <v>2</v>
      </c>
      <c r="H2103" s="146">
        <v>6512</v>
      </c>
      <c r="I2103" s="146">
        <v>5310.8</v>
      </c>
      <c r="J2103" s="146">
        <v>4719.0600000000004</v>
      </c>
      <c r="K2103" s="145">
        <v>264</v>
      </c>
      <c r="L2103" s="146">
        <f>SUM(M2103:Q2117)</f>
        <v>33462912.460000001</v>
      </c>
      <c r="M2103" s="146">
        <v>0</v>
      </c>
      <c r="N2103" s="146">
        <v>0</v>
      </c>
      <c r="O2103" s="146">
        <v>0</v>
      </c>
      <c r="P2103" s="146">
        <v>33462912.460000001</v>
      </c>
      <c r="Q2103" s="149">
        <v>0</v>
      </c>
      <c r="R2103" s="81" t="s">
        <v>62</v>
      </c>
      <c r="S2103" s="147">
        <v>15</v>
      </c>
      <c r="T2103" s="146">
        <f>L2103/I2103</f>
        <v>6300.9174625291862</v>
      </c>
      <c r="U2103" s="146">
        <f>T2103</f>
        <v>6300.9174625291862</v>
      </c>
      <c r="V2103" s="148">
        <v>46752</v>
      </c>
      <c r="W2103" s="28"/>
      <c r="X2103" s="28"/>
    </row>
    <row r="2104" spans="1:24" s="23" customFormat="1" ht="46.5" customHeight="1" x14ac:dyDescent="0.2">
      <c r="A2104" s="143"/>
      <c r="B2104" s="143"/>
      <c r="C2104" s="144"/>
      <c r="D2104" s="144"/>
      <c r="E2104" s="143"/>
      <c r="F2104" s="145"/>
      <c r="G2104" s="145"/>
      <c r="H2104" s="146"/>
      <c r="I2104" s="146"/>
      <c r="J2104" s="146"/>
      <c r="K2104" s="145"/>
      <c r="L2104" s="146"/>
      <c r="M2104" s="146"/>
      <c r="N2104" s="146"/>
      <c r="O2104" s="146"/>
      <c r="P2104" s="146"/>
      <c r="Q2104" s="149"/>
      <c r="R2104" s="81" t="s">
        <v>63</v>
      </c>
      <c r="S2104" s="147"/>
      <c r="T2104" s="146"/>
      <c r="U2104" s="146"/>
      <c r="V2104" s="148"/>
      <c r="W2104" s="28"/>
      <c r="X2104" s="28"/>
    </row>
    <row r="2105" spans="1:24" s="23" customFormat="1" ht="50.25" customHeight="1" x14ac:dyDescent="0.2">
      <c r="A2105" s="143"/>
      <c r="B2105" s="143"/>
      <c r="C2105" s="144"/>
      <c r="D2105" s="144"/>
      <c r="E2105" s="143"/>
      <c r="F2105" s="145"/>
      <c r="G2105" s="145"/>
      <c r="H2105" s="146"/>
      <c r="I2105" s="146"/>
      <c r="J2105" s="146"/>
      <c r="K2105" s="145"/>
      <c r="L2105" s="146"/>
      <c r="M2105" s="146"/>
      <c r="N2105" s="146"/>
      <c r="O2105" s="146"/>
      <c r="P2105" s="146"/>
      <c r="Q2105" s="149"/>
      <c r="R2105" s="81" t="s">
        <v>64</v>
      </c>
      <c r="S2105" s="147"/>
      <c r="T2105" s="146"/>
      <c r="U2105" s="146"/>
      <c r="V2105" s="148"/>
      <c r="W2105" s="28"/>
      <c r="X2105" s="28"/>
    </row>
    <row r="2106" spans="1:24" s="23" customFormat="1" ht="40.5" customHeight="1" x14ac:dyDescent="0.2">
      <c r="A2106" s="143"/>
      <c r="B2106" s="143"/>
      <c r="C2106" s="144"/>
      <c r="D2106" s="144"/>
      <c r="E2106" s="143"/>
      <c r="F2106" s="145"/>
      <c r="G2106" s="145"/>
      <c r="H2106" s="146"/>
      <c r="I2106" s="146"/>
      <c r="J2106" s="146"/>
      <c r="K2106" s="145"/>
      <c r="L2106" s="146"/>
      <c r="M2106" s="146"/>
      <c r="N2106" s="146"/>
      <c r="O2106" s="146"/>
      <c r="P2106" s="146"/>
      <c r="Q2106" s="149"/>
      <c r="R2106" s="81" t="s">
        <v>65</v>
      </c>
      <c r="S2106" s="147"/>
      <c r="T2106" s="146"/>
      <c r="U2106" s="146"/>
      <c r="V2106" s="148"/>
      <c r="W2106" s="28"/>
      <c r="X2106" s="28"/>
    </row>
    <row r="2107" spans="1:24" s="23" customFormat="1" ht="50.25" customHeight="1" x14ac:dyDescent="0.2">
      <c r="A2107" s="143"/>
      <c r="B2107" s="143"/>
      <c r="C2107" s="144"/>
      <c r="D2107" s="144"/>
      <c r="E2107" s="143"/>
      <c r="F2107" s="145"/>
      <c r="G2107" s="145"/>
      <c r="H2107" s="146"/>
      <c r="I2107" s="146"/>
      <c r="J2107" s="146"/>
      <c r="K2107" s="145"/>
      <c r="L2107" s="146"/>
      <c r="M2107" s="146"/>
      <c r="N2107" s="146"/>
      <c r="O2107" s="146"/>
      <c r="P2107" s="146"/>
      <c r="Q2107" s="149"/>
      <c r="R2107" s="81" t="s">
        <v>66</v>
      </c>
      <c r="S2107" s="147"/>
      <c r="T2107" s="146"/>
      <c r="U2107" s="146"/>
      <c r="V2107" s="148"/>
      <c r="W2107" s="28"/>
      <c r="X2107" s="28"/>
    </row>
    <row r="2108" spans="1:24" s="23" customFormat="1" ht="51" customHeight="1" x14ac:dyDescent="0.2">
      <c r="A2108" s="143"/>
      <c r="B2108" s="143"/>
      <c r="C2108" s="144"/>
      <c r="D2108" s="144"/>
      <c r="E2108" s="143"/>
      <c r="F2108" s="145"/>
      <c r="G2108" s="145"/>
      <c r="H2108" s="146"/>
      <c r="I2108" s="146"/>
      <c r="J2108" s="146"/>
      <c r="K2108" s="145"/>
      <c r="L2108" s="146"/>
      <c r="M2108" s="146"/>
      <c r="N2108" s="146"/>
      <c r="O2108" s="146"/>
      <c r="P2108" s="146"/>
      <c r="Q2108" s="149"/>
      <c r="R2108" s="81" t="s">
        <v>67</v>
      </c>
      <c r="S2108" s="147"/>
      <c r="T2108" s="146"/>
      <c r="U2108" s="146"/>
      <c r="V2108" s="148"/>
      <c r="W2108" s="28"/>
      <c r="X2108" s="28"/>
    </row>
    <row r="2109" spans="1:24" s="23" customFormat="1" ht="39" customHeight="1" x14ac:dyDescent="0.2">
      <c r="A2109" s="143"/>
      <c r="B2109" s="143"/>
      <c r="C2109" s="144"/>
      <c r="D2109" s="144"/>
      <c r="E2109" s="143"/>
      <c r="F2109" s="145"/>
      <c r="G2109" s="145"/>
      <c r="H2109" s="146"/>
      <c r="I2109" s="146"/>
      <c r="J2109" s="146"/>
      <c r="K2109" s="145"/>
      <c r="L2109" s="146"/>
      <c r="M2109" s="146"/>
      <c r="N2109" s="146"/>
      <c r="O2109" s="146"/>
      <c r="P2109" s="146"/>
      <c r="Q2109" s="149"/>
      <c r="R2109" s="81" t="s">
        <v>68</v>
      </c>
      <c r="S2109" s="147"/>
      <c r="T2109" s="146"/>
      <c r="U2109" s="146"/>
      <c r="V2109" s="148"/>
      <c r="W2109" s="28"/>
      <c r="X2109" s="28"/>
    </row>
    <row r="2110" spans="1:24" s="23" customFormat="1" ht="52.5" customHeight="1" x14ac:dyDescent="0.2">
      <c r="A2110" s="143"/>
      <c r="B2110" s="143"/>
      <c r="C2110" s="144"/>
      <c r="D2110" s="144"/>
      <c r="E2110" s="143"/>
      <c r="F2110" s="145"/>
      <c r="G2110" s="145"/>
      <c r="H2110" s="146"/>
      <c r="I2110" s="146"/>
      <c r="J2110" s="146"/>
      <c r="K2110" s="145"/>
      <c r="L2110" s="146"/>
      <c r="M2110" s="146"/>
      <c r="N2110" s="146"/>
      <c r="O2110" s="146"/>
      <c r="P2110" s="146"/>
      <c r="Q2110" s="149"/>
      <c r="R2110" s="81" t="s">
        <v>69</v>
      </c>
      <c r="S2110" s="147"/>
      <c r="T2110" s="146"/>
      <c r="U2110" s="146"/>
      <c r="V2110" s="148"/>
      <c r="W2110" s="28"/>
      <c r="X2110" s="28"/>
    </row>
    <row r="2111" spans="1:24" s="23" customFormat="1" ht="53.25" customHeight="1" x14ac:dyDescent="0.2">
      <c r="A2111" s="143"/>
      <c r="B2111" s="143"/>
      <c r="C2111" s="144"/>
      <c r="D2111" s="144"/>
      <c r="E2111" s="143"/>
      <c r="F2111" s="145"/>
      <c r="G2111" s="145"/>
      <c r="H2111" s="146"/>
      <c r="I2111" s="146"/>
      <c r="J2111" s="146"/>
      <c r="K2111" s="145"/>
      <c r="L2111" s="146"/>
      <c r="M2111" s="146"/>
      <c r="N2111" s="146"/>
      <c r="O2111" s="146"/>
      <c r="P2111" s="146"/>
      <c r="Q2111" s="149"/>
      <c r="R2111" s="81" t="s">
        <v>70</v>
      </c>
      <c r="S2111" s="147"/>
      <c r="T2111" s="146"/>
      <c r="U2111" s="146"/>
      <c r="V2111" s="148"/>
      <c r="W2111" s="28"/>
      <c r="X2111" s="28"/>
    </row>
    <row r="2112" spans="1:24" s="23" customFormat="1" ht="33.75" customHeight="1" x14ac:dyDescent="0.2">
      <c r="A2112" s="143"/>
      <c r="B2112" s="143"/>
      <c r="C2112" s="144"/>
      <c r="D2112" s="144"/>
      <c r="E2112" s="143"/>
      <c r="F2112" s="145"/>
      <c r="G2112" s="145"/>
      <c r="H2112" s="146"/>
      <c r="I2112" s="146"/>
      <c r="J2112" s="146"/>
      <c r="K2112" s="145"/>
      <c r="L2112" s="146"/>
      <c r="M2112" s="146"/>
      <c r="N2112" s="146"/>
      <c r="O2112" s="146"/>
      <c r="P2112" s="146"/>
      <c r="Q2112" s="149"/>
      <c r="R2112" s="81" t="s">
        <v>71</v>
      </c>
      <c r="S2112" s="147"/>
      <c r="T2112" s="146"/>
      <c r="U2112" s="146"/>
      <c r="V2112" s="148"/>
      <c r="W2112" s="28"/>
      <c r="X2112" s="28"/>
    </row>
    <row r="2113" spans="1:24" s="23" customFormat="1" ht="45.75" customHeight="1" x14ac:dyDescent="0.2">
      <c r="A2113" s="143"/>
      <c r="B2113" s="143"/>
      <c r="C2113" s="144"/>
      <c r="D2113" s="144"/>
      <c r="E2113" s="143"/>
      <c r="F2113" s="145"/>
      <c r="G2113" s="145"/>
      <c r="H2113" s="146"/>
      <c r="I2113" s="146"/>
      <c r="J2113" s="146"/>
      <c r="K2113" s="145"/>
      <c r="L2113" s="146"/>
      <c r="M2113" s="146"/>
      <c r="N2113" s="146"/>
      <c r="O2113" s="146"/>
      <c r="P2113" s="146"/>
      <c r="Q2113" s="149"/>
      <c r="R2113" s="81" t="s">
        <v>72</v>
      </c>
      <c r="S2113" s="147"/>
      <c r="T2113" s="146"/>
      <c r="U2113" s="146"/>
      <c r="V2113" s="148"/>
      <c r="W2113" s="28"/>
      <c r="X2113" s="28"/>
    </row>
    <row r="2114" spans="1:24" s="23" customFormat="1" ht="54.75" customHeight="1" x14ac:dyDescent="0.2">
      <c r="A2114" s="143"/>
      <c r="B2114" s="143"/>
      <c r="C2114" s="144"/>
      <c r="D2114" s="144"/>
      <c r="E2114" s="143"/>
      <c r="F2114" s="145"/>
      <c r="G2114" s="145"/>
      <c r="H2114" s="146"/>
      <c r="I2114" s="146"/>
      <c r="J2114" s="146"/>
      <c r="K2114" s="145"/>
      <c r="L2114" s="146"/>
      <c r="M2114" s="146"/>
      <c r="N2114" s="146"/>
      <c r="O2114" s="146"/>
      <c r="P2114" s="146"/>
      <c r="Q2114" s="149"/>
      <c r="R2114" s="81" t="s">
        <v>73</v>
      </c>
      <c r="S2114" s="147"/>
      <c r="T2114" s="146"/>
      <c r="U2114" s="146"/>
      <c r="V2114" s="148"/>
      <c r="W2114" s="28"/>
      <c r="X2114" s="28"/>
    </row>
    <row r="2115" spans="1:24" s="23" customFormat="1" ht="23.25" customHeight="1" x14ac:dyDescent="0.2">
      <c r="A2115" s="143"/>
      <c r="B2115" s="143"/>
      <c r="C2115" s="144"/>
      <c r="D2115" s="144"/>
      <c r="E2115" s="143"/>
      <c r="F2115" s="145"/>
      <c r="G2115" s="145"/>
      <c r="H2115" s="146"/>
      <c r="I2115" s="146"/>
      <c r="J2115" s="146"/>
      <c r="K2115" s="145"/>
      <c r="L2115" s="146"/>
      <c r="M2115" s="146"/>
      <c r="N2115" s="146"/>
      <c r="O2115" s="146"/>
      <c r="P2115" s="146"/>
      <c r="Q2115" s="149"/>
      <c r="R2115" s="81" t="s">
        <v>74</v>
      </c>
      <c r="S2115" s="147"/>
      <c r="T2115" s="146"/>
      <c r="U2115" s="146"/>
      <c r="V2115" s="148"/>
      <c r="W2115" s="28"/>
      <c r="X2115" s="28"/>
    </row>
    <row r="2116" spans="1:24" s="23" customFormat="1" ht="33.75" customHeight="1" x14ac:dyDescent="0.2">
      <c r="A2116" s="143"/>
      <c r="B2116" s="143"/>
      <c r="C2116" s="144"/>
      <c r="D2116" s="144"/>
      <c r="E2116" s="143"/>
      <c r="F2116" s="145"/>
      <c r="G2116" s="145"/>
      <c r="H2116" s="146"/>
      <c r="I2116" s="146"/>
      <c r="J2116" s="146"/>
      <c r="K2116" s="145"/>
      <c r="L2116" s="146"/>
      <c r="M2116" s="146"/>
      <c r="N2116" s="146"/>
      <c r="O2116" s="146"/>
      <c r="P2116" s="146"/>
      <c r="Q2116" s="149"/>
      <c r="R2116" s="81" t="s">
        <v>75</v>
      </c>
      <c r="S2116" s="147"/>
      <c r="T2116" s="146"/>
      <c r="U2116" s="146"/>
      <c r="V2116" s="148"/>
      <c r="W2116" s="28"/>
      <c r="X2116" s="28"/>
    </row>
    <row r="2117" spans="1:24" s="23" customFormat="1" ht="28.5" customHeight="1" x14ac:dyDescent="0.2">
      <c r="A2117" s="143"/>
      <c r="B2117" s="143"/>
      <c r="C2117" s="144"/>
      <c r="D2117" s="144"/>
      <c r="E2117" s="143"/>
      <c r="F2117" s="145"/>
      <c r="G2117" s="145"/>
      <c r="H2117" s="146"/>
      <c r="I2117" s="146"/>
      <c r="J2117" s="146"/>
      <c r="K2117" s="145"/>
      <c r="L2117" s="146"/>
      <c r="M2117" s="146"/>
      <c r="N2117" s="146"/>
      <c r="O2117" s="146"/>
      <c r="P2117" s="146"/>
      <c r="Q2117" s="149"/>
      <c r="R2117" s="81" t="s">
        <v>76</v>
      </c>
      <c r="S2117" s="147"/>
      <c r="T2117" s="146"/>
      <c r="U2117" s="146"/>
      <c r="V2117" s="148"/>
      <c r="W2117" s="28"/>
      <c r="X2117" s="28"/>
    </row>
    <row r="2118" spans="1:24" s="23" customFormat="1" ht="36" customHeight="1" x14ac:dyDescent="0.2">
      <c r="A2118" s="143">
        <v>42</v>
      </c>
      <c r="B2118" s="143" t="s">
        <v>372</v>
      </c>
      <c r="C2118" s="144">
        <v>1986</v>
      </c>
      <c r="D2118" s="144">
        <v>1986</v>
      </c>
      <c r="E2118" s="143" t="s">
        <v>111</v>
      </c>
      <c r="F2118" s="145">
        <v>9</v>
      </c>
      <c r="G2118" s="145">
        <v>3</v>
      </c>
      <c r="H2118" s="146">
        <v>6889.3</v>
      </c>
      <c r="I2118" s="146">
        <v>6158.1</v>
      </c>
      <c r="J2118" s="146">
        <v>5519.67</v>
      </c>
      <c r="K2118" s="145">
        <v>319</v>
      </c>
      <c r="L2118" s="146">
        <f>SUM(M2118:Q2120)</f>
        <v>11185510.84</v>
      </c>
      <c r="M2118" s="146">
        <v>0</v>
      </c>
      <c r="N2118" s="146">
        <v>0</v>
      </c>
      <c r="O2118" s="146">
        <v>0</v>
      </c>
      <c r="P2118" s="146">
        <v>11185510.84</v>
      </c>
      <c r="Q2118" s="149">
        <v>0</v>
      </c>
      <c r="R2118" s="81" t="s">
        <v>68</v>
      </c>
      <c r="S2118" s="147">
        <v>3</v>
      </c>
      <c r="T2118" s="146">
        <f>L2118/I2118</f>
        <v>1816.3899319595328</v>
      </c>
      <c r="U2118" s="146">
        <f>T2118</f>
        <v>1816.3899319595328</v>
      </c>
      <c r="V2118" s="148">
        <v>46752</v>
      </c>
      <c r="W2118" s="28"/>
      <c r="X2118" s="28"/>
    </row>
    <row r="2119" spans="1:24" s="23" customFormat="1" ht="45.75" customHeight="1" x14ac:dyDescent="0.2">
      <c r="A2119" s="143"/>
      <c r="B2119" s="143"/>
      <c r="C2119" s="144"/>
      <c r="D2119" s="144"/>
      <c r="E2119" s="143"/>
      <c r="F2119" s="145"/>
      <c r="G2119" s="145"/>
      <c r="H2119" s="146"/>
      <c r="I2119" s="146"/>
      <c r="J2119" s="146"/>
      <c r="K2119" s="145"/>
      <c r="L2119" s="146"/>
      <c r="M2119" s="146"/>
      <c r="N2119" s="146"/>
      <c r="O2119" s="146"/>
      <c r="P2119" s="146"/>
      <c r="Q2119" s="149"/>
      <c r="R2119" s="81" t="s">
        <v>69</v>
      </c>
      <c r="S2119" s="147"/>
      <c r="T2119" s="146"/>
      <c r="U2119" s="146"/>
      <c r="V2119" s="148"/>
      <c r="W2119" s="28"/>
      <c r="X2119" s="28"/>
    </row>
    <row r="2120" spans="1:24" s="23" customFormat="1" ht="48" customHeight="1" x14ac:dyDescent="0.2">
      <c r="A2120" s="143"/>
      <c r="B2120" s="143"/>
      <c r="C2120" s="144"/>
      <c r="D2120" s="144"/>
      <c r="E2120" s="143"/>
      <c r="F2120" s="145"/>
      <c r="G2120" s="145"/>
      <c r="H2120" s="146"/>
      <c r="I2120" s="146"/>
      <c r="J2120" s="146"/>
      <c r="K2120" s="145"/>
      <c r="L2120" s="146"/>
      <c r="M2120" s="146"/>
      <c r="N2120" s="146"/>
      <c r="O2120" s="146"/>
      <c r="P2120" s="146"/>
      <c r="Q2120" s="149"/>
      <c r="R2120" s="81" t="s">
        <v>70</v>
      </c>
      <c r="S2120" s="147"/>
      <c r="T2120" s="146"/>
      <c r="U2120" s="146"/>
      <c r="V2120" s="148"/>
      <c r="W2120" s="28"/>
      <c r="X2120" s="28"/>
    </row>
    <row r="2121" spans="1:24" s="23" customFormat="1" ht="40.5" customHeight="1" x14ac:dyDescent="0.2">
      <c r="A2121" s="143">
        <v>43</v>
      </c>
      <c r="B2121" s="143" t="s">
        <v>373</v>
      </c>
      <c r="C2121" s="144">
        <v>1984</v>
      </c>
      <c r="D2121" s="144"/>
      <c r="E2121" s="143" t="s">
        <v>111</v>
      </c>
      <c r="F2121" s="145">
        <v>5</v>
      </c>
      <c r="G2121" s="145">
        <v>5</v>
      </c>
      <c r="H2121" s="146">
        <v>4072.5</v>
      </c>
      <c r="I2121" s="146">
        <v>3643.4</v>
      </c>
      <c r="J2121" s="146">
        <v>3008.42</v>
      </c>
      <c r="K2121" s="145">
        <v>164</v>
      </c>
      <c r="L2121" s="146">
        <f>SUM(M2121:Q2135)</f>
        <v>33979728.700000003</v>
      </c>
      <c r="M2121" s="146">
        <v>0</v>
      </c>
      <c r="N2121" s="146">
        <v>0</v>
      </c>
      <c r="O2121" s="146">
        <v>0</v>
      </c>
      <c r="P2121" s="146">
        <v>33979728.700000003</v>
      </c>
      <c r="Q2121" s="149">
        <v>0</v>
      </c>
      <c r="R2121" s="81" t="s">
        <v>62</v>
      </c>
      <c r="S2121" s="147">
        <v>15</v>
      </c>
      <c r="T2121" s="146">
        <f>L2121/I2121</f>
        <v>9326.3788494263608</v>
      </c>
      <c r="U2121" s="146">
        <f>T2121</f>
        <v>9326.3788494263608</v>
      </c>
      <c r="V2121" s="148">
        <v>46752</v>
      </c>
      <c r="W2121" s="28"/>
      <c r="X2121" s="28"/>
    </row>
    <row r="2122" spans="1:24" s="23" customFormat="1" ht="45.75" customHeight="1" x14ac:dyDescent="0.2">
      <c r="A2122" s="143"/>
      <c r="B2122" s="143"/>
      <c r="C2122" s="144"/>
      <c r="D2122" s="144"/>
      <c r="E2122" s="143"/>
      <c r="F2122" s="145"/>
      <c r="G2122" s="145"/>
      <c r="H2122" s="146"/>
      <c r="I2122" s="146"/>
      <c r="J2122" s="146"/>
      <c r="K2122" s="145"/>
      <c r="L2122" s="146"/>
      <c r="M2122" s="146"/>
      <c r="N2122" s="146"/>
      <c r="O2122" s="146"/>
      <c r="P2122" s="146"/>
      <c r="Q2122" s="149"/>
      <c r="R2122" s="81" t="s">
        <v>63</v>
      </c>
      <c r="S2122" s="147"/>
      <c r="T2122" s="146"/>
      <c r="U2122" s="146"/>
      <c r="V2122" s="148"/>
      <c r="W2122" s="28"/>
      <c r="X2122" s="28"/>
    </row>
    <row r="2123" spans="1:24" s="23" customFormat="1" ht="48.75" customHeight="1" x14ac:dyDescent="0.2">
      <c r="A2123" s="143"/>
      <c r="B2123" s="143"/>
      <c r="C2123" s="144"/>
      <c r="D2123" s="144"/>
      <c r="E2123" s="143"/>
      <c r="F2123" s="145"/>
      <c r="G2123" s="145"/>
      <c r="H2123" s="146"/>
      <c r="I2123" s="146"/>
      <c r="J2123" s="146"/>
      <c r="K2123" s="145"/>
      <c r="L2123" s="146"/>
      <c r="M2123" s="146"/>
      <c r="N2123" s="146"/>
      <c r="O2123" s="146"/>
      <c r="P2123" s="146"/>
      <c r="Q2123" s="149"/>
      <c r="R2123" s="81" t="s">
        <v>64</v>
      </c>
      <c r="S2123" s="147"/>
      <c r="T2123" s="146"/>
      <c r="U2123" s="146"/>
      <c r="V2123" s="148"/>
      <c r="W2123" s="28"/>
      <c r="X2123" s="28"/>
    </row>
    <row r="2124" spans="1:24" s="23" customFormat="1" ht="34.5" customHeight="1" x14ac:dyDescent="0.2">
      <c r="A2124" s="143"/>
      <c r="B2124" s="143"/>
      <c r="C2124" s="144"/>
      <c r="D2124" s="144"/>
      <c r="E2124" s="143"/>
      <c r="F2124" s="145"/>
      <c r="G2124" s="145"/>
      <c r="H2124" s="146"/>
      <c r="I2124" s="146"/>
      <c r="J2124" s="146"/>
      <c r="K2124" s="145"/>
      <c r="L2124" s="146"/>
      <c r="M2124" s="146"/>
      <c r="N2124" s="146"/>
      <c r="O2124" s="146"/>
      <c r="P2124" s="146"/>
      <c r="Q2124" s="149"/>
      <c r="R2124" s="81" t="s">
        <v>65</v>
      </c>
      <c r="S2124" s="147"/>
      <c r="T2124" s="146"/>
      <c r="U2124" s="146"/>
      <c r="V2124" s="148"/>
      <c r="W2124" s="28"/>
      <c r="X2124" s="28"/>
    </row>
    <row r="2125" spans="1:24" s="23" customFormat="1" ht="47.25" customHeight="1" x14ac:dyDescent="0.2">
      <c r="A2125" s="143"/>
      <c r="B2125" s="143"/>
      <c r="C2125" s="144"/>
      <c r="D2125" s="144"/>
      <c r="E2125" s="143"/>
      <c r="F2125" s="145"/>
      <c r="G2125" s="145"/>
      <c r="H2125" s="146"/>
      <c r="I2125" s="146"/>
      <c r="J2125" s="146"/>
      <c r="K2125" s="145"/>
      <c r="L2125" s="146"/>
      <c r="M2125" s="146"/>
      <c r="N2125" s="146"/>
      <c r="O2125" s="146"/>
      <c r="P2125" s="146"/>
      <c r="Q2125" s="149"/>
      <c r="R2125" s="81" t="s">
        <v>66</v>
      </c>
      <c r="S2125" s="147"/>
      <c r="T2125" s="146"/>
      <c r="U2125" s="146"/>
      <c r="V2125" s="148"/>
      <c r="W2125" s="28"/>
      <c r="X2125" s="28"/>
    </row>
    <row r="2126" spans="1:24" s="23" customFormat="1" ht="49.5" customHeight="1" x14ac:dyDescent="0.2">
      <c r="A2126" s="143"/>
      <c r="B2126" s="143"/>
      <c r="C2126" s="144"/>
      <c r="D2126" s="144"/>
      <c r="E2126" s="143"/>
      <c r="F2126" s="145"/>
      <c r="G2126" s="145"/>
      <c r="H2126" s="146"/>
      <c r="I2126" s="146"/>
      <c r="J2126" s="146"/>
      <c r="K2126" s="145"/>
      <c r="L2126" s="146"/>
      <c r="M2126" s="146"/>
      <c r="N2126" s="146"/>
      <c r="O2126" s="146"/>
      <c r="P2126" s="146"/>
      <c r="Q2126" s="149"/>
      <c r="R2126" s="81" t="s">
        <v>67</v>
      </c>
      <c r="S2126" s="147"/>
      <c r="T2126" s="146"/>
      <c r="U2126" s="146"/>
      <c r="V2126" s="148"/>
      <c r="W2126" s="28"/>
      <c r="X2126" s="28"/>
    </row>
    <row r="2127" spans="1:24" s="23" customFormat="1" ht="29.25" customHeight="1" x14ac:dyDescent="0.2">
      <c r="A2127" s="143"/>
      <c r="B2127" s="143"/>
      <c r="C2127" s="144"/>
      <c r="D2127" s="144"/>
      <c r="E2127" s="143"/>
      <c r="F2127" s="145"/>
      <c r="G2127" s="145"/>
      <c r="H2127" s="146"/>
      <c r="I2127" s="146"/>
      <c r="J2127" s="146"/>
      <c r="K2127" s="145"/>
      <c r="L2127" s="146"/>
      <c r="M2127" s="146"/>
      <c r="N2127" s="146"/>
      <c r="O2127" s="146"/>
      <c r="P2127" s="146"/>
      <c r="Q2127" s="149"/>
      <c r="R2127" s="81" t="s">
        <v>68</v>
      </c>
      <c r="S2127" s="147"/>
      <c r="T2127" s="146"/>
      <c r="U2127" s="146"/>
      <c r="V2127" s="148"/>
      <c r="W2127" s="28"/>
      <c r="X2127" s="28"/>
    </row>
    <row r="2128" spans="1:24" s="23" customFormat="1" ht="49.5" customHeight="1" x14ac:dyDescent="0.2">
      <c r="A2128" s="143"/>
      <c r="B2128" s="143"/>
      <c r="C2128" s="144"/>
      <c r="D2128" s="144"/>
      <c r="E2128" s="143"/>
      <c r="F2128" s="145"/>
      <c r="G2128" s="145"/>
      <c r="H2128" s="146"/>
      <c r="I2128" s="146"/>
      <c r="J2128" s="146"/>
      <c r="K2128" s="145"/>
      <c r="L2128" s="146"/>
      <c r="M2128" s="146"/>
      <c r="N2128" s="146"/>
      <c r="O2128" s="146"/>
      <c r="P2128" s="146"/>
      <c r="Q2128" s="149"/>
      <c r="R2128" s="81" t="s">
        <v>69</v>
      </c>
      <c r="S2128" s="147"/>
      <c r="T2128" s="146"/>
      <c r="U2128" s="146"/>
      <c r="V2128" s="148"/>
      <c r="W2128" s="28"/>
      <c r="X2128" s="28"/>
    </row>
    <row r="2129" spans="1:24" s="23" customFormat="1" ht="44.25" customHeight="1" x14ac:dyDescent="0.2">
      <c r="A2129" s="143"/>
      <c r="B2129" s="143"/>
      <c r="C2129" s="144"/>
      <c r="D2129" s="144"/>
      <c r="E2129" s="143"/>
      <c r="F2129" s="145"/>
      <c r="G2129" s="145"/>
      <c r="H2129" s="146"/>
      <c r="I2129" s="146"/>
      <c r="J2129" s="146"/>
      <c r="K2129" s="145"/>
      <c r="L2129" s="146"/>
      <c r="M2129" s="146"/>
      <c r="N2129" s="146"/>
      <c r="O2129" s="146"/>
      <c r="P2129" s="146"/>
      <c r="Q2129" s="149"/>
      <c r="R2129" s="81" t="s">
        <v>70</v>
      </c>
      <c r="S2129" s="147"/>
      <c r="T2129" s="146"/>
      <c r="U2129" s="146"/>
      <c r="V2129" s="148"/>
      <c r="W2129" s="28"/>
      <c r="X2129" s="28"/>
    </row>
    <row r="2130" spans="1:24" s="23" customFormat="1" ht="30.75" customHeight="1" x14ac:dyDescent="0.2">
      <c r="A2130" s="143"/>
      <c r="B2130" s="143"/>
      <c r="C2130" s="144"/>
      <c r="D2130" s="144"/>
      <c r="E2130" s="143"/>
      <c r="F2130" s="145"/>
      <c r="G2130" s="145"/>
      <c r="H2130" s="146"/>
      <c r="I2130" s="146"/>
      <c r="J2130" s="146"/>
      <c r="K2130" s="145"/>
      <c r="L2130" s="146"/>
      <c r="M2130" s="146"/>
      <c r="N2130" s="146"/>
      <c r="O2130" s="146"/>
      <c r="P2130" s="146"/>
      <c r="Q2130" s="149"/>
      <c r="R2130" s="81" t="s">
        <v>71</v>
      </c>
      <c r="S2130" s="147"/>
      <c r="T2130" s="146"/>
      <c r="U2130" s="146"/>
      <c r="V2130" s="148"/>
      <c r="W2130" s="28"/>
      <c r="X2130" s="28"/>
    </row>
    <row r="2131" spans="1:24" s="23" customFormat="1" ht="42.75" customHeight="1" x14ac:dyDescent="0.2">
      <c r="A2131" s="143"/>
      <c r="B2131" s="143"/>
      <c r="C2131" s="144"/>
      <c r="D2131" s="144"/>
      <c r="E2131" s="143"/>
      <c r="F2131" s="145"/>
      <c r="G2131" s="145"/>
      <c r="H2131" s="146"/>
      <c r="I2131" s="146"/>
      <c r="J2131" s="146"/>
      <c r="K2131" s="145"/>
      <c r="L2131" s="146"/>
      <c r="M2131" s="146"/>
      <c r="N2131" s="146"/>
      <c r="O2131" s="146"/>
      <c r="P2131" s="146"/>
      <c r="Q2131" s="149"/>
      <c r="R2131" s="81" t="s">
        <v>72</v>
      </c>
      <c r="S2131" s="147"/>
      <c r="T2131" s="146"/>
      <c r="U2131" s="146"/>
      <c r="V2131" s="148"/>
      <c r="W2131" s="28"/>
      <c r="X2131" s="28"/>
    </row>
    <row r="2132" spans="1:24" s="23" customFormat="1" ht="46.5" customHeight="1" x14ac:dyDescent="0.2">
      <c r="A2132" s="143"/>
      <c r="B2132" s="143"/>
      <c r="C2132" s="144"/>
      <c r="D2132" s="144"/>
      <c r="E2132" s="143"/>
      <c r="F2132" s="145"/>
      <c r="G2132" s="145"/>
      <c r="H2132" s="146"/>
      <c r="I2132" s="146"/>
      <c r="J2132" s="146"/>
      <c r="K2132" s="145"/>
      <c r="L2132" s="146"/>
      <c r="M2132" s="146"/>
      <c r="N2132" s="146"/>
      <c r="O2132" s="146"/>
      <c r="P2132" s="146"/>
      <c r="Q2132" s="149"/>
      <c r="R2132" s="81" t="s">
        <v>73</v>
      </c>
      <c r="S2132" s="147"/>
      <c r="T2132" s="146"/>
      <c r="U2132" s="146"/>
      <c r="V2132" s="148"/>
      <c r="W2132" s="28"/>
      <c r="X2132" s="28"/>
    </row>
    <row r="2133" spans="1:24" s="23" customFormat="1" ht="24" customHeight="1" x14ac:dyDescent="0.2">
      <c r="A2133" s="143"/>
      <c r="B2133" s="143"/>
      <c r="C2133" s="144"/>
      <c r="D2133" s="144"/>
      <c r="E2133" s="143"/>
      <c r="F2133" s="145"/>
      <c r="G2133" s="145"/>
      <c r="H2133" s="146"/>
      <c r="I2133" s="146"/>
      <c r="J2133" s="146"/>
      <c r="K2133" s="145"/>
      <c r="L2133" s="146"/>
      <c r="M2133" s="146"/>
      <c r="N2133" s="146"/>
      <c r="O2133" s="146"/>
      <c r="P2133" s="146"/>
      <c r="Q2133" s="149"/>
      <c r="R2133" s="81" t="s">
        <v>74</v>
      </c>
      <c r="S2133" s="147"/>
      <c r="T2133" s="146"/>
      <c r="U2133" s="146"/>
      <c r="V2133" s="148"/>
      <c r="W2133" s="28"/>
      <c r="X2133" s="28"/>
    </row>
    <row r="2134" spans="1:24" s="23" customFormat="1" ht="36" customHeight="1" x14ac:dyDescent="0.2">
      <c r="A2134" s="143"/>
      <c r="B2134" s="143"/>
      <c r="C2134" s="144"/>
      <c r="D2134" s="144"/>
      <c r="E2134" s="143"/>
      <c r="F2134" s="145"/>
      <c r="G2134" s="145"/>
      <c r="H2134" s="146"/>
      <c r="I2134" s="146"/>
      <c r="J2134" s="146"/>
      <c r="K2134" s="145"/>
      <c r="L2134" s="146"/>
      <c r="M2134" s="146"/>
      <c r="N2134" s="146"/>
      <c r="O2134" s="146"/>
      <c r="P2134" s="146"/>
      <c r="Q2134" s="149"/>
      <c r="R2134" s="81" t="s">
        <v>75</v>
      </c>
      <c r="S2134" s="147"/>
      <c r="T2134" s="146"/>
      <c r="U2134" s="146"/>
      <c r="V2134" s="148"/>
      <c r="W2134" s="28"/>
      <c r="X2134" s="28"/>
    </row>
    <row r="2135" spans="1:24" s="23" customFormat="1" ht="44.25" customHeight="1" x14ac:dyDescent="0.2">
      <c r="A2135" s="143"/>
      <c r="B2135" s="143"/>
      <c r="C2135" s="144"/>
      <c r="D2135" s="144"/>
      <c r="E2135" s="143"/>
      <c r="F2135" s="145"/>
      <c r="G2135" s="145"/>
      <c r="H2135" s="146"/>
      <c r="I2135" s="146"/>
      <c r="J2135" s="146"/>
      <c r="K2135" s="145"/>
      <c r="L2135" s="146"/>
      <c r="M2135" s="146"/>
      <c r="N2135" s="146"/>
      <c r="O2135" s="146"/>
      <c r="P2135" s="146"/>
      <c r="Q2135" s="149"/>
      <c r="R2135" s="81" t="s">
        <v>76</v>
      </c>
      <c r="S2135" s="147"/>
      <c r="T2135" s="146"/>
      <c r="U2135" s="146"/>
      <c r="V2135" s="148"/>
      <c r="W2135" s="28"/>
      <c r="X2135" s="28"/>
    </row>
    <row r="2136" spans="1:24" s="22" customFormat="1" ht="48" customHeight="1" x14ac:dyDescent="0.2">
      <c r="A2136" s="152" t="s">
        <v>1099</v>
      </c>
      <c r="B2136" s="152"/>
      <c r="C2136" s="93" t="s">
        <v>80</v>
      </c>
      <c r="D2136" s="83" t="s">
        <v>80</v>
      </c>
      <c r="E2136" s="83" t="s">
        <v>80</v>
      </c>
      <c r="F2136" s="83" t="s">
        <v>80</v>
      </c>
      <c r="G2136" s="83" t="s">
        <v>80</v>
      </c>
      <c r="H2136" s="83">
        <f t="shared" ref="H2136:Q2136" si="197">SUM(H1662:H2135)</f>
        <v>178704.30999999997</v>
      </c>
      <c r="I2136" s="83">
        <f t="shared" si="197"/>
        <v>159113.28999999995</v>
      </c>
      <c r="J2136" s="83">
        <f t="shared" si="197"/>
        <v>142470.14000000001</v>
      </c>
      <c r="K2136" s="84">
        <f t="shared" si="197"/>
        <v>6690</v>
      </c>
      <c r="L2136" s="83">
        <f t="shared" si="197"/>
        <v>1098564288.02</v>
      </c>
      <c r="M2136" s="83">
        <f t="shared" si="197"/>
        <v>0</v>
      </c>
      <c r="N2136" s="83">
        <f t="shared" si="197"/>
        <v>0</v>
      </c>
      <c r="O2136" s="83">
        <f t="shared" si="197"/>
        <v>0</v>
      </c>
      <c r="P2136" s="83">
        <f t="shared" si="197"/>
        <v>1098564288.02</v>
      </c>
      <c r="Q2136" s="92">
        <f t="shared" si="197"/>
        <v>0</v>
      </c>
      <c r="R2136" s="93" t="s">
        <v>80</v>
      </c>
      <c r="S2136" s="93">
        <f>SUM(S1662:S2135)</f>
        <v>474</v>
      </c>
      <c r="T2136" s="83" t="s">
        <v>80</v>
      </c>
      <c r="U2136" s="83" t="s">
        <v>80</v>
      </c>
      <c r="V2136" s="83" t="s">
        <v>80</v>
      </c>
      <c r="W2136" s="21"/>
      <c r="X2136" s="21"/>
    </row>
    <row r="2137" spans="1:24" s="22" customFormat="1" ht="33" customHeight="1" x14ac:dyDescent="0.2">
      <c r="A2137" s="150" t="s">
        <v>1508</v>
      </c>
      <c r="B2137" s="150"/>
      <c r="C2137" s="150"/>
      <c r="D2137" s="150"/>
      <c r="E2137" s="150"/>
      <c r="F2137" s="150"/>
      <c r="G2137" s="150"/>
      <c r="H2137" s="150"/>
      <c r="I2137" s="150"/>
      <c r="J2137" s="150"/>
      <c r="K2137" s="150"/>
      <c r="L2137" s="150"/>
      <c r="M2137" s="150"/>
      <c r="N2137" s="150"/>
      <c r="O2137" s="150"/>
      <c r="P2137" s="150"/>
      <c r="Q2137" s="150"/>
      <c r="R2137" s="150"/>
      <c r="S2137" s="150"/>
      <c r="T2137" s="150"/>
      <c r="U2137" s="150"/>
      <c r="V2137" s="150"/>
      <c r="W2137" s="21"/>
      <c r="X2137" s="21"/>
    </row>
    <row r="2138" spans="1:24" s="23" customFormat="1" ht="34.5" customHeight="1" x14ac:dyDescent="0.2">
      <c r="A2138" s="143">
        <v>1</v>
      </c>
      <c r="B2138" s="143" t="s">
        <v>374</v>
      </c>
      <c r="C2138" s="144">
        <v>1971</v>
      </c>
      <c r="D2138" s="144"/>
      <c r="E2138" s="143" t="s">
        <v>84</v>
      </c>
      <c r="F2138" s="145">
        <v>2</v>
      </c>
      <c r="G2138" s="145">
        <v>2</v>
      </c>
      <c r="H2138" s="146">
        <v>612.70000000000005</v>
      </c>
      <c r="I2138" s="146">
        <v>489.5</v>
      </c>
      <c r="J2138" s="146">
        <v>328.5</v>
      </c>
      <c r="K2138" s="145">
        <v>11</v>
      </c>
      <c r="L2138" s="146">
        <f>M2138+N2138+O2138+P2138+Q2138</f>
        <v>7371563.1200000001</v>
      </c>
      <c r="M2138" s="146">
        <v>0</v>
      </c>
      <c r="N2138" s="146">
        <v>0</v>
      </c>
      <c r="O2138" s="146">
        <v>0</v>
      </c>
      <c r="P2138" s="146">
        <v>7371563.1200000001</v>
      </c>
      <c r="Q2138" s="149">
        <v>0</v>
      </c>
      <c r="R2138" s="81" t="s">
        <v>85</v>
      </c>
      <c r="S2138" s="147">
        <v>3</v>
      </c>
      <c r="T2138" s="146">
        <f>L2138/I2138</f>
        <v>15059.373074565883</v>
      </c>
      <c r="U2138" s="146">
        <f>T2138</f>
        <v>15059.373074565883</v>
      </c>
      <c r="V2138" s="148">
        <v>46752</v>
      </c>
      <c r="W2138" s="28"/>
      <c r="X2138" s="28"/>
    </row>
    <row r="2139" spans="1:24" s="23" customFormat="1" ht="30.75" customHeight="1" x14ac:dyDescent="0.2">
      <c r="A2139" s="143"/>
      <c r="B2139" s="143"/>
      <c r="C2139" s="144"/>
      <c r="D2139" s="144"/>
      <c r="E2139" s="143"/>
      <c r="F2139" s="145"/>
      <c r="G2139" s="145"/>
      <c r="H2139" s="146"/>
      <c r="I2139" s="146"/>
      <c r="J2139" s="146"/>
      <c r="K2139" s="145"/>
      <c r="L2139" s="146"/>
      <c r="M2139" s="146"/>
      <c r="N2139" s="146"/>
      <c r="O2139" s="146"/>
      <c r="P2139" s="146"/>
      <c r="Q2139" s="149"/>
      <c r="R2139" s="81" t="s">
        <v>248</v>
      </c>
      <c r="S2139" s="147"/>
      <c r="T2139" s="146"/>
      <c r="U2139" s="146"/>
      <c r="V2139" s="148"/>
      <c r="W2139" s="28"/>
      <c r="X2139" s="28"/>
    </row>
    <row r="2140" spans="1:24" s="23" customFormat="1" ht="36.75" customHeight="1" x14ac:dyDescent="0.2">
      <c r="A2140" s="143"/>
      <c r="B2140" s="143"/>
      <c r="C2140" s="144"/>
      <c r="D2140" s="144"/>
      <c r="E2140" s="143"/>
      <c r="F2140" s="145"/>
      <c r="G2140" s="145"/>
      <c r="H2140" s="146"/>
      <c r="I2140" s="146"/>
      <c r="J2140" s="146"/>
      <c r="K2140" s="145"/>
      <c r="L2140" s="146"/>
      <c r="M2140" s="146"/>
      <c r="N2140" s="146"/>
      <c r="O2140" s="146"/>
      <c r="P2140" s="146"/>
      <c r="Q2140" s="149"/>
      <c r="R2140" s="81" t="s">
        <v>86</v>
      </c>
      <c r="S2140" s="147"/>
      <c r="T2140" s="146"/>
      <c r="U2140" s="146"/>
      <c r="V2140" s="148"/>
      <c r="W2140" s="28"/>
      <c r="X2140" s="28"/>
    </row>
    <row r="2141" spans="1:24" s="23" customFormat="1" ht="30" customHeight="1" x14ac:dyDescent="0.2">
      <c r="A2141" s="143">
        <v>2</v>
      </c>
      <c r="B2141" s="143" t="s">
        <v>375</v>
      </c>
      <c r="C2141" s="144">
        <v>1917</v>
      </c>
      <c r="D2141" s="144"/>
      <c r="E2141" s="143" t="s">
        <v>84</v>
      </c>
      <c r="F2141" s="145">
        <v>1</v>
      </c>
      <c r="G2141" s="145">
        <v>2</v>
      </c>
      <c r="H2141" s="146">
        <v>138.1</v>
      </c>
      <c r="I2141" s="146">
        <v>138.1</v>
      </c>
      <c r="J2141" s="146">
        <v>127.42</v>
      </c>
      <c r="K2141" s="145">
        <v>2</v>
      </c>
      <c r="L2141" s="146">
        <f t="shared" ref="L2141" si="198">SUM(M2141:Q2143)</f>
        <v>3616705.69</v>
      </c>
      <c r="M2141" s="146">
        <v>0</v>
      </c>
      <c r="N2141" s="146">
        <v>0</v>
      </c>
      <c r="O2141" s="146">
        <v>0</v>
      </c>
      <c r="P2141" s="146">
        <v>3616705.69</v>
      </c>
      <c r="Q2141" s="149">
        <v>0</v>
      </c>
      <c r="R2141" s="81" t="s">
        <v>85</v>
      </c>
      <c r="S2141" s="147">
        <v>3</v>
      </c>
      <c r="T2141" s="146">
        <f t="shared" ref="T2141" si="199">L2141/I2141</f>
        <v>26189.034685010862</v>
      </c>
      <c r="U2141" s="146">
        <f t="shared" ref="U2141" si="200">T2141</f>
        <v>26189.034685010862</v>
      </c>
      <c r="V2141" s="148">
        <v>46752</v>
      </c>
      <c r="W2141" s="28"/>
      <c r="X2141" s="28"/>
    </row>
    <row r="2142" spans="1:24" s="23" customFormat="1" ht="33.75" customHeight="1" x14ac:dyDescent="0.2">
      <c r="A2142" s="143"/>
      <c r="B2142" s="143"/>
      <c r="C2142" s="144"/>
      <c r="D2142" s="144"/>
      <c r="E2142" s="143"/>
      <c r="F2142" s="145"/>
      <c r="G2142" s="145"/>
      <c r="H2142" s="146"/>
      <c r="I2142" s="146"/>
      <c r="J2142" s="146"/>
      <c r="K2142" s="145"/>
      <c r="L2142" s="146"/>
      <c r="M2142" s="146"/>
      <c r="N2142" s="146"/>
      <c r="O2142" s="146"/>
      <c r="P2142" s="146"/>
      <c r="Q2142" s="149"/>
      <c r="R2142" s="81" t="s">
        <v>248</v>
      </c>
      <c r="S2142" s="147"/>
      <c r="T2142" s="146"/>
      <c r="U2142" s="146"/>
      <c r="V2142" s="148"/>
      <c r="W2142" s="28"/>
      <c r="X2142" s="28"/>
    </row>
    <row r="2143" spans="1:24" s="23" customFormat="1" ht="36" customHeight="1" x14ac:dyDescent="0.2">
      <c r="A2143" s="143"/>
      <c r="B2143" s="143"/>
      <c r="C2143" s="144"/>
      <c r="D2143" s="144"/>
      <c r="E2143" s="143"/>
      <c r="F2143" s="145"/>
      <c r="G2143" s="145"/>
      <c r="H2143" s="146"/>
      <c r="I2143" s="146"/>
      <c r="J2143" s="146"/>
      <c r="K2143" s="145"/>
      <c r="L2143" s="146"/>
      <c r="M2143" s="146"/>
      <c r="N2143" s="146"/>
      <c r="O2143" s="146"/>
      <c r="P2143" s="146"/>
      <c r="Q2143" s="149"/>
      <c r="R2143" s="81" t="s">
        <v>86</v>
      </c>
      <c r="S2143" s="147"/>
      <c r="T2143" s="146"/>
      <c r="U2143" s="146"/>
      <c r="V2143" s="148"/>
      <c r="W2143" s="28"/>
      <c r="X2143" s="28"/>
    </row>
    <row r="2144" spans="1:24" s="23" customFormat="1" ht="27.75" customHeight="1" x14ac:dyDescent="0.2">
      <c r="A2144" s="143">
        <v>3</v>
      </c>
      <c r="B2144" s="143" t="s">
        <v>376</v>
      </c>
      <c r="C2144" s="144">
        <v>1980</v>
      </c>
      <c r="D2144" s="144"/>
      <c r="E2144" s="143" t="s">
        <v>111</v>
      </c>
      <c r="F2144" s="145">
        <v>2</v>
      </c>
      <c r="G2144" s="145">
        <v>3</v>
      </c>
      <c r="H2144" s="146">
        <v>780.3</v>
      </c>
      <c r="I2144" s="146">
        <v>678.7</v>
      </c>
      <c r="J2144" s="146">
        <v>495.7</v>
      </c>
      <c r="K2144" s="145">
        <v>36</v>
      </c>
      <c r="L2144" s="146">
        <f t="shared" ref="L2144" si="201">SUM(M2144:Q2146)</f>
        <v>5465609.8899999997</v>
      </c>
      <c r="M2144" s="146">
        <v>0</v>
      </c>
      <c r="N2144" s="146">
        <v>0</v>
      </c>
      <c r="O2144" s="146">
        <v>0</v>
      </c>
      <c r="P2144" s="146">
        <v>5465609.8899999997</v>
      </c>
      <c r="Q2144" s="149">
        <v>0</v>
      </c>
      <c r="R2144" s="81" t="s">
        <v>74</v>
      </c>
      <c r="S2144" s="147">
        <v>3</v>
      </c>
      <c r="T2144" s="146">
        <f t="shared" ref="T2144" si="202">L2144/I2144</f>
        <v>8053.0571533814636</v>
      </c>
      <c r="U2144" s="146">
        <f t="shared" ref="U2144" si="203">T2144</f>
        <v>8053.0571533814636</v>
      </c>
      <c r="V2144" s="148">
        <v>46752</v>
      </c>
      <c r="W2144" s="28"/>
      <c r="X2144" s="28"/>
    </row>
    <row r="2145" spans="1:24" s="23" customFormat="1" ht="32.25" customHeight="1" x14ac:dyDescent="0.2">
      <c r="A2145" s="143"/>
      <c r="B2145" s="143"/>
      <c r="C2145" s="144"/>
      <c r="D2145" s="144"/>
      <c r="E2145" s="143"/>
      <c r="F2145" s="145"/>
      <c r="G2145" s="145"/>
      <c r="H2145" s="146"/>
      <c r="I2145" s="146"/>
      <c r="J2145" s="146"/>
      <c r="K2145" s="145"/>
      <c r="L2145" s="146"/>
      <c r="M2145" s="146"/>
      <c r="N2145" s="146"/>
      <c r="O2145" s="146"/>
      <c r="P2145" s="146"/>
      <c r="Q2145" s="149"/>
      <c r="R2145" s="81" t="s">
        <v>75</v>
      </c>
      <c r="S2145" s="147"/>
      <c r="T2145" s="146"/>
      <c r="U2145" s="146"/>
      <c r="V2145" s="148"/>
      <c r="W2145" s="28"/>
      <c r="X2145" s="28"/>
    </row>
    <row r="2146" spans="1:24" s="23" customFormat="1" ht="34.5" customHeight="1" x14ac:dyDescent="0.2">
      <c r="A2146" s="143"/>
      <c r="B2146" s="143"/>
      <c r="C2146" s="144"/>
      <c r="D2146" s="144"/>
      <c r="E2146" s="143"/>
      <c r="F2146" s="145"/>
      <c r="G2146" s="145"/>
      <c r="H2146" s="146"/>
      <c r="I2146" s="146"/>
      <c r="J2146" s="146"/>
      <c r="K2146" s="145"/>
      <c r="L2146" s="146"/>
      <c r="M2146" s="146"/>
      <c r="N2146" s="146"/>
      <c r="O2146" s="146"/>
      <c r="P2146" s="146"/>
      <c r="Q2146" s="149"/>
      <c r="R2146" s="81" t="s">
        <v>76</v>
      </c>
      <c r="S2146" s="147"/>
      <c r="T2146" s="146"/>
      <c r="U2146" s="146"/>
      <c r="V2146" s="148"/>
      <c r="W2146" s="28"/>
      <c r="X2146" s="28"/>
    </row>
    <row r="2147" spans="1:24" s="23" customFormat="1" ht="24.75" customHeight="1" x14ac:dyDescent="0.2">
      <c r="A2147" s="143">
        <v>4</v>
      </c>
      <c r="B2147" s="143" t="s">
        <v>377</v>
      </c>
      <c r="C2147" s="144">
        <v>1971</v>
      </c>
      <c r="D2147" s="144"/>
      <c r="E2147" s="143" t="s">
        <v>84</v>
      </c>
      <c r="F2147" s="145">
        <v>2</v>
      </c>
      <c r="G2147" s="145">
        <v>1</v>
      </c>
      <c r="H2147" s="146">
        <v>340.8</v>
      </c>
      <c r="I2147" s="146">
        <v>315.7</v>
      </c>
      <c r="J2147" s="146">
        <v>315.60000000000002</v>
      </c>
      <c r="K2147" s="145">
        <v>17</v>
      </c>
      <c r="L2147" s="146">
        <f t="shared" ref="L2147" si="204">SUM(M2147:Q2149)</f>
        <v>4628513.74</v>
      </c>
      <c r="M2147" s="146">
        <v>0</v>
      </c>
      <c r="N2147" s="146">
        <v>0</v>
      </c>
      <c r="O2147" s="146">
        <v>0</v>
      </c>
      <c r="P2147" s="146">
        <v>4628513.74</v>
      </c>
      <c r="Q2147" s="149">
        <v>0</v>
      </c>
      <c r="R2147" s="81" t="s">
        <v>85</v>
      </c>
      <c r="S2147" s="147">
        <v>3</v>
      </c>
      <c r="T2147" s="146">
        <f t="shared" ref="T2147" si="205">L2147/I2147</f>
        <v>14661.11415901172</v>
      </c>
      <c r="U2147" s="146">
        <f t="shared" ref="U2147" si="206">T2147</f>
        <v>14661.11415901172</v>
      </c>
      <c r="V2147" s="148">
        <v>46752</v>
      </c>
      <c r="W2147" s="28"/>
      <c r="X2147" s="28"/>
    </row>
    <row r="2148" spans="1:24" s="23" customFormat="1" ht="33" customHeight="1" x14ac:dyDescent="0.2">
      <c r="A2148" s="143"/>
      <c r="B2148" s="143"/>
      <c r="C2148" s="144"/>
      <c r="D2148" s="144"/>
      <c r="E2148" s="143"/>
      <c r="F2148" s="145"/>
      <c r="G2148" s="145"/>
      <c r="H2148" s="146"/>
      <c r="I2148" s="146"/>
      <c r="J2148" s="146"/>
      <c r="K2148" s="145"/>
      <c r="L2148" s="146"/>
      <c r="M2148" s="146"/>
      <c r="N2148" s="146"/>
      <c r="O2148" s="146"/>
      <c r="P2148" s="146"/>
      <c r="Q2148" s="149"/>
      <c r="R2148" s="81" t="s">
        <v>248</v>
      </c>
      <c r="S2148" s="147"/>
      <c r="T2148" s="146"/>
      <c r="U2148" s="146"/>
      <c r="V2148" s="148"/>
      <c r="W2148" s="28"/>
      <c r="X2148" s="28"/>
    </row>
    <row r="2149" spans="1:24" s="23" customFormat="1" ht="40.5" customHeight="1" x14ac:dyDescent="0.2">
      <c r="A2149" s="143"/>
      <c r="B2149" s="143"/>
      <c r="C2149" s="144"/>
      <c r="D2149" s="144"/>
      <c r="E2149" s="143"/>
      <c r="F2149" s="145"/>
      <c r="G2149" s="145"/>
      <c r="H2149" s="146"/>
      <c r="I2149" s="146"/>
      <c r="J2149" s="146"/>
      <c r="K2149" s="145"/>
      <c r="L2149" s="146"/>
      <c r="M2149" s="146"/>
      <c r="N2149" s="146"/>
      <c r="O2149" s="146"/>
      <c r="P2149" s="146"/>
      <c r="Q2149" s="149"/>
      <c r="R2149" s="81" t="s">
        <v>86</v>
      </c>
      <c r="S2149" s="147"/>
      <c r="T2149" s="146"/>
      <c r="U2149" s="146"/>
      <c r="V2149" s="148"/>
      <c r="W2149" s="28"/>
      <c r="X2149" s="28"/>
    </row>
    <row r="2150" spans="1:24" s="23" customFormat="1" ht="28.5" customHeight="1" x14ac:dyDescent="0.2">
      <c r="A2150" s="143">
        <v>5</v>
      </c>
      <c r="B2150" s="143" t="s">
        <v>378</v>
      </c>
      <c r="C2150" s="144">
        <v>1974</v>
      </c>
      <c r="D2150" s="144"/>
      <c r="E2150" s="143" t="s">
        <v>84</v>
      </c>
      <c r="F2150" s="145">
        <v>2</v>
      </c>
      <c r="G2150" s="145">
        <v>3</v>
      </c>
      <c r="H2150" s="146">
        <v>567.6</v>
      </c>
      <c r="I2150" s="146">
        <v>505.4</v>
      </c>
      <c r="J2150" s="146">
        <v>324.7</v>
      </c>
      <c r="K2150" s="145">
        <v>34</v>
      </c>
      <c r="L2150" s="146">
        <f t="shared" ref="L2150" si="207">SUM(M2150:Q2152)</f>
        <v>7449638.4100000001</v>
      </c>
      <c r="M2150" s="146">
        <v>0</v>
      </c>
      <c r="N2150" s="146">
        <v>0</v>
      </c>
      <c r="O2150" s="146">
        <v>0</v>
      </c>
      <c r="P2150" s="146">
        <v>7449638.4100000001</v>
      </c>
      <c r="Q2150" s="149">
        <v>0</v>
      </c>
      <c r="R2150" s="81" t="s">
        <v>85</v>
      </c>
      <c r="S2150" s="147">
        <v>3</v>
      </c>
      <c r="T2150" s="146">
        <f t="shared" ref="T2150" si="208">L2150/I2150</f>
        <v>14740.083913731698</v>
      </c>
      <c r="U2150" s="146">
        <f t="shared" ref="U2150" si="209">T2150</f>
        <v>14740.083913731698</v>
      </c>
      <c r="V2150" s="148">
        <v>46752</v>
      </c>
      <c r="W2150" s="28"/>
      <c r="X2150" s="28"/>
    </row>
    <row r="2151" spans="1:24" s="23" customFormat="1" ht="32.25" customHeight="1" x14ac:dyDescent="0.2">
      <c r="A2151" s="143"/>
      <c r="B2151" s="143"/>
      <c r="C2151" s="144"/>
      <c r="D2151" s="144"/>
      <c r="E2151" s="143"/>
      <c r="F2151" s="145"/>
      <c r="G2151" s="145"/>
      <c r="H2151" s="146"/>
      <c r="I2151" s="146"/>
      <c r="J2151" s="146"/>
      <c r="K2151" s="145"/>
      <c r="L2151" s="146"/>
      <c r="M2151" s="146"/>
      <c r="N2151" s="146"/>
      <c r="O2151" s="146"/>
      <c r="P2151" s="146"/>
      <c r="Q2151" s="149"/>
      <c r="R2151" s="81" t="s">
        <v>248</v>
      </c>
      <c r="S2151" s="147"/>
      <c r="T2151" s="146"/>
      <c r="U2151" s="146"/>
      <c r="V2151" s="148"/>
      <c r="W2151" s="28"/>
      <c r="X2151" s="28"/>
    </row>
    <row r="2152" spans="1:24" s="23" customFormat="1" ht="36" customHeight="1" x14ac:dyDescent="0.2">
      <c r="A2152" s="143"/>
      <c r="B2152" s="143"/>
      <c r="C2152" s="144"/>
      <c r="D2152" s="144"/>
      <c r="E2152" s="143"/>
      <c r="F2152" s="145"/>
      <c r="G2152" s="145"/>
      <c r="H2152" s="146"/>
      <c r="I2152" s="146"/>
      <c r="J2152" s="146"/>
      <c r="K2152" s="145"/>
      <c r="L2152" s="146"/>
      <c r="M2152" s="146"/>
      <c r="N2152" s="146"/>
      <c r="O2152" s="146"/>
      <c r="P2152" s="146"/>
      <c r="Q2152" s="149"/>
      <c r="R2152" s="81" t="s">
        <v>86</v>
      </c>
      <c r="S2152" s="147"/>
      <c r="T2152" s="146"/>
      <c r="U2152" s="146"/>
      <c r="V2152" s="148"/>
      <c r="W2152" s="28"/>
      <c r="X2152" s="28"/>
    </row>
    <row r="2153" spans="1:24" s="23" customFormat="1" ht="33" customHeight="1" x14ac:dyDescent="0.2">
      <c r="A2153" s="143">
        <v>6</v>
      </c>
      <c r="B2153" s="143" t="s">
        <v>379</v>
      </c>
      <c r="C2153" s="144">
        <v>1968</v>
      </c>
      <c r="D2153" s="144"/>
      <c r="E2153" s="143" t="s">
        <v>111</v>
      </c>
      <c r="F2153" s="145">
        <v>2</v>
      </c>
      <c r="G2153" s="145">
        <v>3</v>
      </c>
      <c r="H2153" s="146">
        <v>1034.2</v>
      </c>
      <c r="I2153" s="146">
        <v>1031.8</v>
      </c>
      <c r="J2153" s="146">
        <v>668.2</v>
      </c>
      <c r="K2153" s="145">
        <v>47</v>
      </c>
      <c r="L2153" s="146">
        <f t="shared" ref="L2153" si="210">SUM(M2153:Q2155)</f>
        <v>8309997.6699999999</v>
      </c>
      <c r="M2153" s="146">
        <v>0</v>
      </c>
      <c r="N2153" s="146">
        <v>0</v>
      </c>
      <c r="O2153" s="146">
        <v>0</v>
      </c>
      <c r="P2153" s="146">
        <v>8309997.6699999999</v>
      </c>
      <c r="Q2153" s="149">
        <v>0</v>
      </c>
      <c r="R2153" s="81" t="s">
        <v>74</v>
      </c>
      <c r="S2153" s="147">
        <v>3</v>
      </c>
      <c r="T2153" s="146">
        <f t="shared" ref="T2153" si="211">L2153/I2153</f>
        <v>8053.8841539057958</v>
      </c>
      <c r="U2153" s="146">
        <f t="shared" ref="U2153" si="212">T2153</f>
        <v>8053.8841539057958</v>
      </c>
      <c r="V2153" s="148">
        <v>46752</v>
      </c>
      <c r="W2153" s="28"/>
      <c r="X2153" s="28"/>
    </row>
    <row r="2154" spans="1:24" s="23" customFormat="1" ht="37.5" customHeight="1" x14ac:dyDescent="0.2">
      <c r="A2154" s="143"/>
      <c r="B2154" s="143"/>
      <c r="C2154" s="144"/>
      <c r="D2154" s="144"/>
      <c r="E2154" s="143"/>
      <c r="F2154" s="145"/>
      <c r="G2154" s="145"/>
      <c r="H2154" s="146"/>
      <c r="I2154" s="146"/>
      <c r="J2154" s="146"/>
      <c r="K2154" s="145"/>
      <c r="L2154" s="146"/>
      <c r="M2154" s="146"/>
      <c r="N2154" s="146"/>
      <c r="O2154" s="146"/>
      <c r="P2154" s="146"/>
      <c r="Q2154" s="149"/>
      <c r="R2154" s="81" t="s">
        <v>75</v>
      </c>
      <c r="S2154" s="147"/>
      <c r="T2154" s="146"/>
      <c r="U2154" s="146"/>
      <c r="V2154" s="148"/>
      <c r="W2154" s="28"/>
      <c r="X2154" s="28"/>
    </row>
    <row r="2155" spans="1:24" s="23" customFormat="1" ht="34.5" customHeight="1" x14ac:dyDescent="0.2">
      <c r="A2155" s="143"/>
      <c r="B2155" s="143"/>
      <c r="C2155" s="144"/>
      <c r="D2155" s="144"/>
      <c r="E2155" s="143"/>
      <c r="F2155" s="145"/>
      <c r="G2155" s="145"/>
      <c r="H2155" s="146"/>
      <c r="I2155" s="146"/>
      <c r="J2155" s="146"/>
      <c r="K2155" s="145"/>
      <c r="L2155" s="146"/>
      <c r="M2155" s="146"/>
      <c r="N2155" s="146"/>
      <c r="O2155" s="146"/>
      <c r="P2155" s="146"/>
      <c r="Q2155" s="149"/>
      <c r="R2155" s="81" t="s">
        <v>76</v>
      </c>
      <c r="S2155" s="147"/>
      <c r="T2155" s="146"/>
      <c r="U2155" s="146"/>
      <c r="V2155" s="148"/>
      <c r="W2155" s="28"/>
      <c r="X2155" s="28"/>
    </row>
    <row r="2156" spans="1:24" s="23" customFormat="1" ht="24" customHeight="1" x14ac:dyDescent="0.2">
      <c r="A2156" s="143">
        <v>7</v>
      </c>
      <c r="B2156" s="143" t="s">
        <v>381</v>
      </c>
      <c r="C2156" s="144">
        <v>1963</v>
      </c>
      <c r="D2156" s="144"/>
      <c r="E2156" s="143" t="s">
        <v>111</v>
      </c>
      <c r="F2156" s="145">
        <v>2</v>
      </c>
      <c r="G2156" s="145">
        <v>3</v>
      </c>
      <c r="H2156" s="146">
        <v>506.4</v>
      </c>
      <c r="I2156" s="146">
        <v>502.8</v>
      </c>
      <c r="J2156" s="146">
        <v>402.6</v>
      </c>
      <c r="K2156" s="145">
        <v>33</v>
      </c>
      <c r="L2156" s="146">
        <f t="shared" ref="L2156" si="213">SUM(M2156:Q2158)</f>
        <v>4048652.43</v>
      </c>
      <c r="M2156" s="146">
        <v>0</v>
      </c>
      <c r="N2156" s="146">
        <v>0</v>
      </c>
      <c r="O2156" s="146">
        <v>0</v>
      </c>
      <c r="P2156" s="146">
        <v>4048652.43</v>
      </c>
      <c r="Q2156" s="149">
        <v>0</v>
      </c>
      <c r="R2156" s="81" t="s">
        <v>74</v>
      </c>
      <c r="S2156" s="147">
        <v>3</v>
      </c>
      <c r="T2156" s="146">
        <f t="shared" ref="T2156" si="214">L2156/I2156</f>
        <v>8052.2124701670646</v>
      </c>
      <c r="U2156" s="146">
        <f t="shared" ref="U2156" si="215">T2156</f>
        <v>8052.2124701670646</v>
      </c>
      <c r="V2156" s="148">
        <v>46752</v>
      </c>
      <c r="W2156" s="28"/>
      <c r="X2156" s="28"/>
    </row>
    <row r="2157" spans="1:24" s="23" customFormat="1" ht="36.75" customHeight="1" x14ac:dyDescent="0.2">
      <c r="A2157" s="143"/>
      <c r="B2157" s="143"/>
      <c r="C2157" s="144"/>
      <c r="D2157" s="144"/>
      <c r="E2157" s="143"/>
      <c r="F2157" s="145"/>
      <c r="G2157" s="145"/>
      <c r="H2157" s="146"/>
      <c r="I2157" s="146"/>
      <c r="J2157" s="146"/>
      <c r="K2157" s="145"/>
      <c r="L2157" s="146"/>
      <c r="M2157" s="146"/>
      <c r="N2157" s="146"/>
      <c r="O2157" s="146"/>
      <c r="P2157" s="146"/>
      <c r="Q2157" s="149"/>
      <c r="R2157" s="81" t="s">
        <v>75</v>
      </c>
      <c r="S2157" s="147"/>
      <c r="T2157" s="146"/>
      <c r="U2157" s="146"/>
      <c r="V2157" s="148"/>
      <c r="W2157" s="28"/>
      <c r="X2157" s="28"/>
    </row>
    <row r="2158" spans="1:24" s="23" customFormat="1" ht="40.5" customHeight="1" x14ac:dyDescent="0.2">
      <c r="A2158" s="143"/>
      <c r="B2158" s="143"/>
      <c r="C2158" s="144"/>
      <c r="D2158" s="144"/>
      <c r="E2158" s="143"/>
      <c r="F2158" s="145"/>
      <c r="G2158" s="145"/>
      <c r="H2158" s="146"/>
      <c r="I2158" s="146"/>
      <c r="J2158" s="146"/>
      <c r="K2158" s="145"/>
      <c r="L2158" s="146"/>
      <c r="M2158" s="146"/>
      <c r="N2158" s="146"/>
      <c r="O2158" s="146"/>
      <c r="P2158" s="146"/>
      <c r="Q2158" s="149"/>
      <c r="R2158" s="81" t="s">
        <v>76</v>
      </c>
      <c r="S2158" s="147"/>
      <c r="T2158" s="146"/>
      <c r="U2158" s="146"/>
      <c r="V2158" s="148"/>
      <c r="W2158" s="28"/>
      <c r="X2158" s="28"/>
    </row>
    <row r="2159" spans="1:24" s="23" customFormat="1" ht="28.5" customHeight="1" x14ac:dyDescent="0.2">
      <c r="A2159" s="143">
        <v>8</v>
      </c>
      <c r="B2159" s="143" t="s">
        <v>382</v>
      </c>
      <c r="C2159" s="144">
        <v>1971</v>
      </c>
      <c r="D2159" s="144"/>
      <c r="E2159" s="143" t="s">
        <v>111</v>
      </c>
      <c r="F2159" s="145">
        <v>2</v>
      </c>
      <c r="G2159" s="145">
        <v>3</v>
      </c>
      <c r="H2159" s="146">
        <v>554.1</v>
      </c>
      <c r="I2159" s="146">
        <v>374.9</v>
      </c>
      <c r="J2159" s="146">
        <v>240.9</v>
      </c>
      <c r="K2159" s="145">
        <v>38</v>
      </c>
      <c r="L2159" s="146">
        <f t="shared" ref="L2159" si="216">SUM(M2159:Q2161)</f>
        <v>3018438.02</v>
      </c>
      <c r="M2159" s="146">
        <v>0</v>
      </c>
      <c r="N2159" s="146">
        <v>0</v>
      </c>
      <c r="O2159" s="146">
        <v>0</v>
      </c>
      <c r="P2159" s="146">
        <v>3018438.02</v>
      </c>
      <c r="Q2159" s="149">
        <v>0</v>
      </c>
      <c r="R2159" s="81" t="s">
        <v>74</v>
      </c>
      <c r="S2159" s="147">
        <v>3</v>
      </c>
      <c r="T2159" s="146">
        <f t="shared" ref="T2159" si="217">L2159/I2159</f>
        <v>8051.3150706855167</v>
      </c>
      <c r="U2159" s="146">
        <f t="shared" ref="U2159" si="218">T2159</f>
        <v>8051.3150706855167</v>
      </c>
      <c r="V2159" s="148">
        <v>46752</v>
      </c>
      <c r="W2159" s="97"/>
      <c r="X2159" s="28"/>
    </row>
    <row r="2160" spans="1:24" s="23" customFormat="1" ht="36" customHeight="1" x14ac:dyDescent="0.2">
      <c r="A2160" s="143"/>
      <c r="B2160" s="143"/>
      <c r="C2160" s="144"/>
      <c r="D2160" s="144"/>
      <c r="E2160" s="143"/>
      <c r="F2160" s="145"/>
      <c r="G2160" s="145"/>
      <c r="H2160" s="146"/>
      <c r="I2160" s="146"/>
      <c r="J2160" s="146"/>
      <c r="K2160" s="145"/>
      <c r="L2160" s="146"/>
      <c r="M2160" s="146"/>
      <c r="N2160" s="146"/>
      <c r="O2160" s="146"/>
      <c r="P2160" s="146"/>
      <c r="Q2160" s="149"/>
      <c r="R2160" s="81" t="s">
        <v>75</v>
      </c>
      <c r="S2160" s="147"/>
      <c r="T2160" s="146"/>
      <c r="U2160" s="146"/>
      <c r="V2160" s="148"/>
      <c r="W2160" s="97"/>
      <c r="X2160" s="28"/>
    </row>
    <row r="2161" spans="1:24" s="23" customFormat="1" ht="42.75" customHeight="1" x14ac:dyDescent="0.2">
      <c r="A2161" s="143"/>
      <c r="B2161" s="143"/>
      <c r="C2161" s="144"/>
      <c r="D2161" s="144"/>
      <c r="E2161" s="143"/>
      <c r="F2161" s="145"/>
      <c r="G2161" s="145"/>
      <c r="H2161" s="146"/>
      <c r="I2161" s="146"/>
      <c r="J2161" s="146"/>
      <c r="K2161" s="145"/>
      <c r="L2161" s="146"/>
      <c r="M2161" s="146"/>
      <c r="N2161" s="146"/>
      <c r="O2161" s="146"/>
      <c r="P2161" s="146"/>
      <c r="Q2161" s="149"/>
      <c r="R2161" s="81" t="s">
        <v>76</v>
      </c>
      <c r="S2161" s="147"/>
      <c r="T2161" s="146"/>
      <c r="U2161" s="146"/>
      <c r="V2161" s="148"/>
      <c r="W2161" s="97"/>
      <c r="X2161" s="28"/>
    </row>
    <row r="2162" spans="1:24" s="23" customFormat="1" ht="31.5" customHeight="1" x14ac:dyDescent="0.2">
      <c r="A2162" s="143">
        <v>9</v>
      </c>
      <c r="B2162" s="143" t="s">
        <v>383</v>
      </c>
      <c r="C2162" s="144">
        <v>1969</v>
      </c>
      <c r="D2162" s="144">
        <v>2013</v>
      </c>
      <c r="E2162" s="143" t="s">
        <v>111</v>
      </c>
      <c r="F2162" s="145">
        <v>2</v>
      </c>
      <c r="G2162" s="145">
        <v>2</v>
      </c>
      <c r="H2162" s="146">
        <v>443.2</v>
      </c>
      <c r="I2162" s="146">
        <v>443.2</v>
      </c>
      <c r="J2162" s="146">
        <v>178.4</v>
      </c>
      <c r="K2162" s="145">
        <v>34</v>
      </c>
      <c r="L2162" s="146">
        <f t="shared" ref="L2162" si="219">SUM(M2162:Q2164)</f>
        <v>2602958.0099999998</v>
      </c>
      <c r="M2162" s="146">
        <v>0</v>
      </c>
      <c r="N2162" s="146">
        <v>0</v>
      </c>
      <c r="O2162" s="146">
        <v>0</v>
      </c>
      <c r="P2162" s="146">
        <v>2602958.0099999998</v>
      </c>
      <c r="Q2162" s="149">
        <v>0</v>
      </c>
      <c r="R2162" s="81" t="s">
        <v>105</v>
      </c>
      <c r="S2162" s="147">
        <v>3</v>
      </c>
      <c r="T2162" s="146">
        <f t="shared" ref="T2162" si="220">L2162/I2162</f>
        <v>5873.1002030685913</v>
      </c>
      <c r="U2162" s="146">
        <f t="shared" ref="U2162" si="221">T2162</f>
        <v>5873.1002030685913</v>
      </c>
      <c r="V2162" s="148">
        <v>46752</v>
      </c>
      <c r="W2162" s="28"/>
      <c r="X2162" s="28"/>
    </row>
    <row r="2163" spans="1:24" s="23" customFormat="1" ht="39" customHeight="1" x14ac:dyDescent="0.2">
      <c r="A2163" s="143"/>
      <c r="B2163" s="143"/>
      <c r="C2163" s="144"/>
      <c r="D2163" s="144"/>
      <c r="E2163" s="143"/>
      <c r="F2163" s="145"/>
      <c r="G2163" s="145"/>
      <c r="H2163" s="146"/>
      <c r="I2163" s="146"/>
      <c r="J2163" s="146"/>
      <c r="K2163" s="145"/>
      <c r="L2163" s="146"/>
      <c r="M2163" s="146"/>
      <c r="N2163" s="146"/>
      <c r="O2163" s="146"/>
      <c r="P2163" s="146"/>
      <c r="Q2163" s="149"/>
      <c r="R2163" s="81" t="s">
        <v>106</v>
      </c>
      <c r="S2163" s="147"/>
      <c r="T2163" s="146"/>
      <c r="U2163" s="146"/>
      <c r="V2163" s="148"/>
      <c r="W2163" s="28"/>
      <c r="X2163" s="28"/>
    </row>
    <row r="2164" spans="1:24" s="23" customFormat="1" ht="31.5" customHeight="1" x14ac:dyDescent="0.2">
      <c r="A2164" s="143"/>
      <c r="B2164" s="143"/>
      <c r="C2164" s="144"/>
      <c r="D2164" s="144"/>
      <c r="E2164" s="143"/>
      <c r="F2164" s="145"/>
      <c r="G2164" s="145"/>
      <c r="H2164" s="146"/>
      <c r="I2164" s="146"/>
      <c r="J2164" s="146"/>
      <c r="K2164" s="145"/>
      <c r="L2164" s="146"/>
      <c r="M2164" s="146"/>
      <c r="N2164" s="146"/>
      <c r="O2164" s="146"/>
      <c r="P2164" s="146"/>
      <c r="Q2164" s="149"/>
      <c r="R2164" s="81" t="s">
        <v>107</v>
      </c>
      <c r="S2164" s="147"/>
      <c r="T2164" s="146"/>
      <c r="U2164" s="146"/>
      <c r="V2164" s="148"/>
      <c r="W2164" s="28"/>
      <c r="X2164" s="28"/>
    </row>
    <row r="2165" spans="1:24" s="23" customFormat="1" ht="30.75" customHeight="1" x14ac:dyDescent="0.2">
      <c r="A2165" s="143">
        <v>10</v>
      </c>
      <c r="B2165" s="143" t="s">
        <v>384</v>
      </c>
      <c r="C2165" s="144">
        <v>1969</v>
      </c>
      <c r="D2165" s="144">
        <v>2013</v>
      </c>
      <c r="E2165" s="143" t="s">
        <v>111</v>
      </c>
      <c r="F2165" s="145">
        <v>2</v>
      </c>
      <c r="G2165" s="145">
        <v>2</v>
      </c>
      <c r="H2165" s="146">
        <v>513.1</v>
      </c>
      <c r="I2165" s="146">
        <v>448.3</v>
      </c>
      <c r="J2165" s="146">
        <v>253.6</v>
      </c>
      <c r="K2165" s="145">
        <v>35</v>
      </c>
      <c r="L2165" s="146">
        <f t="shared" ref="L2165" si="222">SUM(M2165:Q2167)</f>
        <v>2632932.33</v>
      </c>
      <c r="M2165" s="146">
        <v>0</v>
      </c>
      <c r="N2165" s="146">
        <v>0</v>
      </c>
      <c r="O2165" s="146">
        <v>0</v>
      </c>
      <c r="P2165" s="146">
        <v>2632932.33</v>
      </c>
      <c r="Q2165" s="149">
        <v>0</v>
      </c>
      <c r="R2165" s="81" t="s">
        <v>105</v>
      </c>
      <c r="S2165" s="147">
        <v>3</v>
      </c>
      <c r="T2165" s="146">
        <f t="shared" ref="T2165" si="223">L2165/I2165</f>
        <v>5873.1481820209683</v>
      </c>
      <c r="U2165" s="146">
        <f t="shared" ref="U2165" si="224">T2165</f>
        <v>5873.1481820209683</v>
      </c>
      <c r="V2165" s="148">
        <v>46752</v>
      </c>
      <c r="W2165" s="28"/>
      <c r="X2165" s="28"/>
    </row>
    <row r="2166" spans="1:24" s="23" customFormat="1" ht="36" customHeight="1" x14ac:dyDescent="0.2">
      <c r="A2166" s="143"/>
      <c r="B2166" s="143"/>
      <c r="C2166" s="144"/>
      <c r="D2166" s="144"/>
      <c r="E2166" s="143"/>
      <c r="F2166" s="145"/>
      <c r="G2166" s="145"/>
      <c r="H2166" s="146"/>
      <c r="I2166" s="146"/>
      <c r="J2166" s="146"/>
      <c r="K2166" s="145"/>
      <c r="L2166" s="146"/>
      <c r="M2166" s="146"/>
      <c r="N2166" s="146"/>
      <c r="O2166" s="146"/>
      <c r="P2166" s="146"/>
      <c r="Q2166" s="149"/>
      <c r="R2166" s="81" t="s">
        <v>106</v>
      </c>
      <c r="S2166" s="147"/>
      <c r="T2166" s="146"/>
      <c r="U2166" s="146"/>
      <c r="V2166" s="148"/>
      <c r="W2166" s="28"/>
      <c r="X2166" s="28"/>
    </row>
    <row r="2167" spans="1:24" s="23" customFormat="1" ht="35.25" customHeight="1" x14ac:dyDescent="0.2">
      <c r="A2167" s="143"/>
      <c r="B2167" s="143"/>
      <c r="C2167" s="144"/>
      <c r="D2167" s="144"/>
      <c r="E2167" s="143"/>
      <c r="F2167" s="145"/>
      <c r="G2167" s="145"/>
      <c r="H2167" s="146"/>
      <c r="I2167" s="146"/>
      <c r="J2167" s="146"/>
      <c r="K2167" s="145"/>
      <c r="L2167" s="146"/>
      <c r="M2167" s="146"/>
      <c r="N2167" s="146"/>
      <c r="O2167" s="146"/>
      <c r="P2167" s="146"/>
      <c r="Q2167" s="149"/>
      <c r="R2167" s="81" t="s">
        <v>107</v>
      </c>
      <c r="S2167" s="147"/>
      <c r="T2167" s="146"/>
      <c r="U2167" s="146"/>
      <c r="V2167" s="148"/>
      <c r="W2167" s="28"/>
      <c r="X2167" s="28"/>
    </row>
    <row r="2168" spans="1:24" s="23" customFormat="1" ht="39.75" customHeight="1" x14ac:dyDescent="0.2">
      <c r="A2168" s="143">
        <v>11</v>
      </c>
      <c r="B2168" s="143" t="s">
        <v>385</v>
      </c>
      <c r="C2168" s="144">
        <v>1972</v>
      </c>
      <c r="D2168" s="144"/>
      <c r="E2168" s="143" t="s">
        <v>111</v>
      </c>
      <c r="F2168" s="145">
        <v>2</v>
      </c>
      <c r="G2168" s="145">
        <v>2</v>
      </c>
      <c r="H2168" s="146">
        <v>526.70000000000005</v>
      </c>
      <c r="I2168" s="146">
        <v>518.20000000000005</v>
      </c>
      <c r="J2168" s="146">
        <v>464.9</v>
      </c>
      <c r="K2168" s="145">
        <v>32</v>
      </c>
      <c r="L2168" s="146">
        <f>SUM(M2168:Q2173)</f>
        <v>4663968.45</v>
      </c>
      <c r="M2168" s="146">
        <v>0</v>
      </c>
      <c r="N2168" s="146">
        <v>0</v>
      </c>
      <c r="O2168" s="146">
        <v>0</v>
      </c>
      <c r="P2168" s="146">
        <v>4663968.45</v>
      </c>
      <c r="Q2168" s="149">
        <v>0</v>
      </c>
      <c r="R2168" s="81" t="s">
        <v>102</v>
      </c>
      <c r="S2168" s="147">
        <v>6</v>
      </c>
      <c r="T2168" s="146">
        <f>L2168/I2168</f>
        <v>9000.3250675414893</v>
      </c>
      <c r="U2168" s="146">
        <f>T2168</f>
        <v>9000.3250675414893</v>
      </c>
      <c r="V2168" s="148">
        <v>46752</v>
      </c>
      <c r="W2168" s="28"/>
      <c r="X2168" s="28"/>
    </row>
    <row r="2169" spans="1:24" s="23" customFormat="1" ht="49.5" customHeight="1" x14ac:dyDescent="0.2">
      <c r="A2169" s="143"/>
      <c r="B2169" s="143"/>
      <c r="C2169" s="144"/>
      <c r="D2169" s="144"/>
      <c r="E2169" s="143"/>
      <c r="F2169" s="145"/>
      <c r="G2169" s="145"/>
      <c r="H2169" s="146"/>
      <c r="I2169" s="146"/>
      <c r="J2169" s="146"/>
      <c r="K2169" s="145"/>
      <c r="L2169" s="146"/>
      <c r="M2169" s="146"/>
      <c r="N2169" s="146"/>
      <c r="O2169" s="146"/>
      <c r="P2169" s="146"/>
      <c r="Q2169" s="149"/>
      <c r="R2169" s="81" t="s">
        <v>103</v>
      </c>
      <c r="S2169" s="147"/>
      <c r="T2169" s="146"/>
      <c r="U2169" s="146"/>
      <c r="V2169" s="148"/>
      <c r="W2169" s="28"/>
      <c r="X2169" s="28"/>
    </row>
    <row r="2170" spans="1:24" s="23" customFormat="1" ht="49.5" customHeight="1" x14ac:dyDescent="0.2">
      <c r="A2170" s="143"/>
      <c r="B2170" s="143"/>
      <c r="C2170" s="144"/>
      <c r="D2170" s="144"/>
      <c r="E2170" s="143"/>
      <c r="F2170" s="145"/>
      <c r="G2170" s="145"/>
      <c r="H2170" s="146"/>
      <c r="I2170" s="146"/>
      <c r="J2170" s="146"/>
      <c r="K2170" s="145"/>
      <c r="L2170" s="146"/>
      <c r="M2170" s="146"/>
      <c r="N2170" s="146"/>
      <c r="O2170" s="146"/>
      <c r="P2170" s="146"/>
      <c r="Q2170" s="149"/>
      <c r="R2170" s="81" t="s">
        <v>104</v>
      </c>
      <c r="S2170" s="147"/>
      <c r="T2170" s="146"/>
      <c r="U2170" s="146"/>
      <c r="V2170" s="148"/>
      <c r="W2170" s="28"/>
      <c r="X2170" s="28"/>
    </row>
    <row r="2171" spans="1:24" s="23" customFormat="1" ht="22.5" customHeight="1" x14ac:dyDescent="0.2">
      <c r="A2171" s="143"/>
      <c r="B2171" s="143"/>
      <c r="C2171" s="144"/>
      <c r="D2171" s="144"/>
      <c r="E2171" s="143"/>
      <c r="F2171" s="145"/>
      <c r="G2171" s="145"/>
      <c r="H2171" s="146"/>
      <c r="I2171" s="146"/>
      <c r="J2171" s="146"/>
      <c r="K2171" s="145"/>
      <c r="L2171" s="146"/>
      <c r="M2171" s="146"/>
      <c r="N2171" s="146"/>
      <c r="O2171" s="146"/>
      <c r="P2171" s="146"/>
      <c r="Q2171" s="149"/>
      <c r="R2171" s="81" t="s">
        <v>74</v>
      </c>
      <c r="S2171" s="147"/>
      <c r="T2171" s="146"/>
      <c r="U2171" s="146"/>
      <c r="V2171" s="148"/>
      <c r="W2171" s="28"/>
      <c r="X2171" s="28"/>
    </row>
    <row r="2172" spans="1:24" s="23" customFormat="1" ht="30.75" customHeight="1" x14ac:dyDescent="0.2">
      <c r="A2172" s="143"/>
      <c r="B2172" s="143"/>
      <c r="C2172" s="144"/>
      <c r="D2172" s="144"/>
      <c r="E2172" s="143"/>
      <c r="F2172" s="145"/>
      <c r="G2172" s="145"/>
      <c r="H2172" s="146"/>
      <c r="I2172" s="146"/>
      <c r="J2172" s="146"/>
      <c r="K2172" s="145"/>
      <c r="L2172" s="146"/>
      <c r="M2172" s="146"/>
      <c r="N2172" s="146"/>
      <c r="O2172" s="146"/>
      <c r="P2172" s="146"/>
      <c r="Q2172" s="149"/>
      <c r="R2172" s="81" t="s">
        <v>75</v>
      </c>
      <c r="S2172" s="147"/>
      <c r="T2172" s="146"/>
      <c r="U2172" s="146"/>
      <c r="V2172" s="148"/>
      <c r="W2172" s="28"/>
      <c r="X2172" s="28"/>
    </row>
    <row r="2173" spans="1:24" s="23" customFormat="1" ht="35.25" customHeight="1" x14ac:dyDescent="0.2">
      <c r="A2173" s="143"/>
      <c r="B2173" s="143"/>
      <c r="C2173" s="144"/>
      <c r="D2173" s="144"/>
      <c r="E2173" s="143"/>
      <c r="F2173" s="145"/>
      <c r="G2173" s="145"/>
      <c r="H2173" s="146"/>
      <c r="I2173" s="146"/>
      <c r="J2173" s="146"/>
      <c r="K2173" s="145"/>
      <c r="L2173" s="146"/>
      <c r="M2173" s="146"/>
      <c r="N2173" s="146"/>
      <c r="O2173" s="146"/>
      <c r="P2173" s="146"/>
      <c r="Q2173" s="149"/>
      <c r="R2173" s="81" t="s">
        <v>76</v>
      </c>
      <c r="S2173" s="147"/>
      <c r="T2173" s="146"/>
      <c r="U2173" s="146"/>
      <c r="V2173" s="148"/>
      <c r="W2173" s="28"/>
      <c r="X2173" s="28"/>
    </row>
    <row r="2174" spans="1:24" s="23" customFormat="1" ht="22.5" customHeight="1" x14ac:dyDescent="0.2">
      <c r="A2174" s="143">
        <v>12</v>
      </c>
      <c r="B2174" s="143" t="s">
        <v>386</v>
      </c>
      <c r="C2174" s="144">
        <v>1970</v>
      </c>
      <c r="D2174" s="144"/>
      <c r="E2174" s="143" t="s">
        <v>111</v>
      </c>
      <c r="F2174" s="145">
        <v>2</v>
      </c>
      <c r="G2174" s="145">
        <v>2</v>
      </c>
      <c r="H2174" s="146">
        <v>509.2</v>
      </c>
      <c r="I2174" s="146">
        <v>502.5</v>
      </c>
      <c r="J2174" s="146">
        <v>85.4</v>
      </c>
      <c r="K2174" s="145">
        <v>24</v>
      </c>
      <c r="L2174" s="146">
        <f>SUM(M2174:Q2176)</f>
        <v>4046312.68</v>
      </c>
      <c r="M2174" s="146">
        <v>0</v>
      </c>
      <c r="N2174" s="146">
        <v>0</v>
      </c>
      <c r="O2174" s="146">
        <v>0</v>
      </c>
      <c r="P2174" s="146">
        <v>4046312.68</v>
      </c>
      <c r="Q2174" s="149">
        <v>0</v>
      </c>
      <c r="R2174" s="81" t="s">
        <v>74</v>
      </c>
      <c r="S2174" s="147">
        <v>3</v>
      </c>
      <c r="T2174" s="146">
        <f>L2174/I2174</f>
        <v>8052.3635422885573</v>
      </c>
      <c r="U2174" s="146">
        <f>T2174</f>
        <v>8052.3635422885573</v>
      </c>
      <c r="V2174" s="148">
        <v>46752</v>
      </c>
      <c r="W2174" s="28"/>
      <c r="X2174" s="28"/>
    </row>
    <row r="2175" spans="1:24" s="23" customFormat="1" ht="39" customHeight="1" x14ac:dyDescent="0.2">
      <c r="A2175" s="143"/>
      <c r="B2175" s="143"/>
      <c r="C2175" s="144"/>
      <c r="D2175" s="144"/>
      <c r="E2175" s="143"/>
      <c r="F2175" s="145"/>
      <c r="G2175" s="145"/>
      <c r="H2175" s="146"/>
      <c r="I2175" s="146"/>
      <c r="J2175" s="146"/>
      <c r="K2175" s="145"/>
      <c r="L2175" s="146"/>
      <c r="M2175" s="146"/>
      <c r="N2175" s="146"/>
      <c r="O2175" s="146"/>
      <c r="P2175" s="146"/>
      <c r="Q2175" s="149"/>
      <c r="R2175" s="81" t="s">
        <v>75</v>
      </c>
      <c r="S2175" s="147"/>
      <c r="T2175" s="146"/>
      <c r="U2175" s="146"/>
      <c r="V2175" s="148"/>
      <c r="W2175" s="28"/>
      <c r="X2175" s="28"/>
    </row>
    <row r="2176" spans="1:24" s="23" customFormat="1" ht="32.25" customHeight="1" x14ac:dyDescent="0.2">
      <c r="A2176" s="143"/>
      <c r="B2176" s="143"/>
      <c r="C2176" s="144"/>
      <c r="D2176" s="144"/>
      <c r="E2176" s="143"/>
      <c r="F2176" s="145"/>
      <c r="G2176" s="145"/>
      <c r="H2176" s="146"/>
      <c r="I2176" s="146"/>
      <c r="J2176" s="146"/>
      <c r="K2176" s="145"/>
      <c r="L2176" s="146"/>
      <c r="M2176" s="146"/>
      <c r="N2176" s="146"/>
      <c r="O2176" s="146"/>
      <c r="P2176" s="146"/>
      <c r="Q2176" s="149"/>
      <c r="R2176" s="81" t="s">
        <v>76</v>
      </c>
      <c r="S2176" s="147"/>
      <c r="T2176" s="146"/>
      <c r="U2176" s="146"/>
      <c r="V2176" s="148"/>
      <c r="W2176" s="28"/>
      <c r="X2176" s="28"/>
    </row>
    <row r="2177" spans="1:24" s="23" customFormat="1" ht="21.75" customHeight="1" x14ac:dyDescent="0.2">
      <c r="A2177" s="138">
        <v>13</v>
      </c>
      <c r="B2177" s="138" t="s">
        <v>387</v>
      </c>
      <c r="C2177" s="139">
        <v>1971</v>
      </c>
      <c r="D2177" s="139"/>
      <c r="E2177" s="138" t="s">
        <v>111</v>
      </c>
      <c r="F2177" s="132">
        <v>2</v>
      </c>
      <c r="G2177" s="132">
        <v>2</v>
      </c>
      <c r="H2177" s="133">
        <v>570.70000000000005</v>
      </c>
      <c r="I2177" s="133">
        <v>517.5</v>
      </c>
      <c r="J2177" s="133">
        <v>139.19999999999999</v>
      </c>
      <c r="K2177" s="132">
        <v>17</v>
      </c>
      <c r="L2177" s="133">
        <f t="shared" ref="L2177" si="225">SUM(M2177:Q2179)</f>
        <v>4167082.81</v>
      </c>
      <c r="M2177" s="133">
        <v>0</v>
      </c>
      <c r="N2177" s="133">
        <v>0</v>
      </c>
      <c r="O2177" s="133">
        <v>0</v>
      </c>
      <c r="P2177" s="133">
        <v>4167082.81</v>
      </c>
      <c r="Q2177" s="154">
        <v>0</v>
      </c>
      <c r="R2177" s="66" t="s">
        <v>74</v>
      </c>
      <c r="S2177" s="135">
        <v>3</v>
      </c>
      <c r="T2177" s="133">
        <f t="shared" ref="T2177" si="226">L2177/I2177</f>
        <v>8052.3339323671498</v>
      </c>
      <c r="U2177" s="133">
        <f t="shared" ref="U2177" si="227">T2177</f>
        <v>8052.3339323671498</v>
      </c>
      <c r="V2177" s="136">
        <v>46752</v>
      </c>
      <c r="W2177" s="98"/>
      <c r="X2177" s="28"/>
    </row>
    <row r="2178" spans="1:24" s="23" customFormat="1" ht="30" customHeight="1" x14ac:dyDescent="0.2">
      <c r="A2178" s="138"/>
      <c r="B2178" s="138"/>
      <c r="C2178" s="139"/>
      <c r="D2178" s="139"/>
      <c r="E2178" s="138"/>
      <c r="F2178" s="132"/>
      <c r="G2178" s="132"/>
      <c r="H2178" s="133"/>
      <c r="I2178" s="133"/>
      <c r="J2178" s="133"/>
      <c r="K2178" s="132"/>
      <c r="L2178" s="133"/>
      <c r="M2178" s="133"/>
      <c r="N2178" s="133"/>
      <c r="O2178" s="133"/>
      <c r="P2178" s="133"/>
      <c r="Q2178" s="154"/>
      <c r="R2178" s="66" t="s">
        <v>75</v>
      </c>
      <c r="S2178" s="135"/>
      <c r="T2178" s="133"/>
      <c r="U2178" s="133"/>
      <c r="V2178" s="136"/>
      <c r="W2178" s="98"/>
      <c r="X2178" s="28"/>
    </row>
    <row r="2179" spans="1:24" s="23" customFormat="1" ht="36" customHeight="1" x14ac:dyDescent="0.2">
      <c r="A2179" s="138"/>
      <c r="B2179" s="138"/>
      <c r="C2179" s="139"/>
      <c r="D2179" s="139"/>
      <c r="E2179" s="138"/>
      <c r="F2179" s="132"/>
      <c r="G2179" s="132"/>
      <c r="H2179" s="133"/>
      <c r="I2179" s="133"/>
      <c r="J2179" s="133"/>
      <c r="K2179" s="132"/>
      <c r="L2179" s="133"/>
      <c r="M2179" s="133"/>
      <c r="N2179" s="133"/>
      <c r="O2179" s="133"/>
      <c r="P2179" s="133"/>
      <c r="Q2179" s="154"/>
      <c r="R2179" s="66" t="s">
        <v>76</v>
      </c>
      <c r="S2179" s="135"/>
      <c r="T2179" s="133"/>
      <c r="U2179" s="133"/>
      <c r="V2179" s="136"/>
      <c r="W2179" s="98"/>
      <c r="X2179" s="28"/>
    </row>
    <row r="2180" spans="1:24" s="23" customFormat="1" ht="28.5" customHeight="1" x14ac:dyDescent="0.2">
      <c r="A2180" s="138">
        <v>14</v>
      </c>
      <c r="B2180" s="138" t="s">
        <v>388</v>
      </c>
      <c r="C2180" s="139">
        <v>1986</v>
      </c>
      <c r="D2180" s="139"/>
      <c r="E2180" s="138" t="s">
        <v>111</v>
      </c>
      <c r="F2180" s="132">
        <v>2</v>
      </c>
      <c r="G2180" s="132">
        <v>3</v>
      </c>
      <c r="H2180" s="133">
        <v>842.2</v>
      </c>
      <c r="I2180" s="133">
        <v>648.5</v>
      </c>
      <c r="J2180" s="133">
        <v>199.4</v>
      </c>
      <c r="K2180" s="132">
        <v>22</v>
      </c>
      <c r="L2180" s="133">
        <f t="shared" ref="L2180" si="228">SUM(M2180:Q2182)</f>
        <v>5222326.84</v>
      </c>
      <c r="M2180" s="133">
        <v>0</v>
      </c>
      <c r="N2180" s="133">
        <v>0</v>
      </c>
      <c r="O2180" s="133">
        <v>0</v>
      </c>
      <c r="P2180" s="133">
        <v>5222326.84</v>
      </c>
      <c r="Q2180" s="154">
        <v>0</v>
      </c>
      <c r="R2180" s="66" t="s">
        <v>74</v>
      </c>
      <c r="S2180" s="135">
        <v>3</v>
      </c>
      <c r="T2180" s="133">
        <f t="shared" ref="T2180" si="229">L2180/I2180</f>
        <v>8052.9326754047797</v>
      </c>
      <c r="U2180" s="133">
        <f t="shared" ref="U2180" si="230">T2180</f>
        <v>8052.9326754047797</v>
      </c>
      <c r="V2180" s="136">
        <v>46752</v>
      </c>
      <c r="W2180" s="28"/>
      <c r="X2180" s="28"/>
    </row>
    <row r="2181" spans="1:24" s="23" customFormat="1" ht="36.75" customHeight="1" x14ac:dyDescent="0.2">
      <c r="A2181" s="138"/>
      <c r="B2181" s="138"/>
      <c r="C2181" s="139"/>
      <c r="D2181" s="139"/>
      <c r="E2181" s="138"/>
      <c r="F2181" s="132"/>
      <c r="G2181" s="132"/>
      <c r="H2181" s="133"/>
      <c r="I2181" s="133"/>
      <c r="J2181" s="133"/>
      <c r="K2181" s="132"/>
      <c r="L2181" s="133"/>
      <c r="M2181" s="133"/>
      <c r="N2181" s="133"/>
      <c r="O2181" s="133"/>
      <c r="P2181" s="133"/>
      <c r="Q2181" s="154"/>
      <c r="R2181" s="66" t="s">
        <v>75</v>
      </c>
      <c r="S2181" s="135"/>
      <c r="T2181" s="133"/>
      <c r="U2181" s="133"/>
      <c r="V2181" s="136"/>
      <c r="W2181" s="28"/>
      <c r="X2181" s="28"/>
    </row>
    <row r="2182" spans="1:24" s="23" customFormat="1" ht="33" customHeight="1" x14ac:dyDescent="0.2">
      <c r="A2182" s="138"/>
      <c r="B2182" s="138"/>
      <c r="C2182" s="139"/>
      <c r="D2182" s="139"/>
      <c r="E2182" s="138"/>
      <c r="F2182" s="132"/>
      <c r="G2182" s="132"/>
      <c r="H2182" s="133"/>
      <c r="I2182" s="133"/>
      <c r="J2182" s="133"/>
      <c r="K2182" s="132"/>
      <c r="L2182" s="133"/>
      <c r="M2182" s="133"/>
      <c r="N2182" s="133"/>
      <c r="O2182" s="133"/>
      <c r="P2182" s="133"/>
      <c r="Q2182" s="154"/>
      <c r="R2182" s="66" t="s">
        <v>76</v>
      </c>
      <c r="S2182" s="135"/>
      <c r="T2182" s="133"/>
      <c r="U2182" s="133"/>
      <c r="V2182" s="136"/>
      <c r="W2182" s="28"/>
      <c r="X2182" s="28"/>
    </row>
    <row r="2183" spans="1:24" s="22" customFormat="1" ht="39.75" customHeight="1" x14ac:dyDescent="0.2">
      <c r="A2183" s="141" t="s">
        <v>1509</v>
      </c>
      <c r="B2183" s="141"/>
      <c r="C2183" s="43" t="s">
        <v>80</v>
      </c>
      <c r="D2183" s="44" t="s">
        <v>80</v>
      </c>
      <c r="E2183" s="44" t="s">
        <v>80</v>
      </c>
      <c r="F2183" s="44" t="s">
        <v>80</v>
      </c>
      <c r="G2183" s="44" t="s">
        <v>80</v>
      </c>
      <c r="H2183" s="44">
        <f t="shared" ref="H2183:Q2183" si="231">SUM(H2138:H2182)</f>
        <v>7939.2999999999993</v>
      </c>
      <c r="I2183" s="44">
        <f t="shared" si="231"/>
        <v>7115.1</v>
      </c>
      <c r="J2183" s="44">
        <f t="shared" si="231"/>
        <v>4224.5199999999995</v>
      </c>
      <c r="K2183" s="45">
        <f t="shared" si="231"/>
        <v>382</v>
      </c>
      <c r="L2183" s="44">
        <f t="shared" si="231"/>
        <v>67244700.090000004</v>
      </c>
      <c r="M2183" s="44">
        <f t="shared" si="231"/>
        <v>0</v>
      </c>
      <c r="N2183" s="44">
        <f t="shared" si="231"/>
        <v>0</v>
      </c>
      <c r="O2183" s="44">
        <f t="shared" si="231"/>
        <v>0</v>
      </c>
      <c r="P2183" s="44">
        <f t="shared" si="231"/>
        <v>67244700.090000004</v>
      </c>
      <c r="Q2183" s="55">
        <f t="shared" si="231"/>
        <v>0</v>
      </c>
      <c r="R2183" s="43" t="s">
        <v>80</v>
      </c>
      <c r="S2183" s="43">
        <f>SUM(S2138:S2182)</f>
        <v>45</v>
      </c>
      <c r="T2183" s="44" t="s">
        <v>80</v>
      </c>
      <c r="U2183" s="44" t="s">
        <v>80</v>
      </c>
      <c r="V2183" s="44" t="s">
        <v>80</v>
      </c>
      <c r="W2183" s="21"/>
      <c r="X2183" s="21"/>
    </row>
    <row r="2184" spans="1:24" s="22" customFormat="1" ht="27.75" customHeight="1" x14ac:dyDescent="0.2">
      <c r="A2184" s="142" t="s">
        <v>219</v>
      </c>
      <c r="B2184" s="142"/>
      <c r="C2184" s="142"/>
      <c r="D2184" s="142"/>
      <c r="E2184" s="142"/>
      <c r="F2184" s="142"/>
      <c r="G2184" s="142"/>
      <c r="H2184" s="142"/>
      <c r="I2184" s="142"/>
      <c r="J2184" s="142"/>
      <c r="K2184" s="142"/>
      <c r="L2184" s="142"/>
      <c r="M2184" s="142"/>
      <c r="N2184" s="142"/>
      <c r="O2184" s="142"/>
      <c r="P2184" s="142"/>
      <c r="Q2184" s="142"/>
      <c r="R2184" s="142"/>
      <c r="S2184" s="142"/>
      <c r="T2184" s="142"/>
      <c r="U2184" s="142"/>
      <c r="V2184" s="142"/>
      <c r="W2184" s="21"/>
      <c r="X2184" s="21"/>
    </row>
    <row r="2185" spans="1:24" s="23" customFormat="1" ht="30" customHeight="1" x14ac:dyDescent="0.2">
      <c r="A2185" s="138">
        <v>1</v>
      </c>
      <c r="B2185" s="138" t="s">
        <v>389</v>
      </c>
      <c r="C2185" s="139">
        <v>1983</v>
      </c>
      <c r="D2185" s="139"/>
      <c r="E2185" s="138" t="s">
        <v>111</v>
      </c>
      <c r="F2185" s="132">
        <v>2</v>
      </c>
      <c r="G2185" s="132">
        <v>1</v>
      </c>
      <c r="H2185" s="133">
        <v>405.4</v>
      </c>
      <c r="I2185" s="133">
        <v>356.5</v>
      </c>
      <c r="J2185" s="133">
        <v>240.8</v>
      </c>
      <c r="K2185" s="132">
        <v>15</v>
      </c>
      <c r="L2185" s="133">
        <f>SUM(M2185:Q2190)</f>
        <v>1387184.74</v>
      </c>
      <c r="M2185" s="133">
        <v>0</v>
      </c>
      <c r="N2185" s="133">
        <v>0</v>
      </c>
      <c r="O2185" s="133">
        <v>0</v>
      </c>
      <c r="P2185" s="133">
        <v>1387184.74</v>
      </c>
      <c r="Q2185" s="154">
        <v>0</v>
      </c>
      <c r="R2185" s="66" t="s">
        <v>62</v>
      </c>
      <c r="S2185" s="135">
        <v>6</v>
      </c>
      <c r="T2185" s="133">
        <f>L2185/I2185</f>
        <v>3891.1212903225805</v>
      </c>
      <c r="U2185" s="133">
        <f>T2185</f>
        <v>3891.1212903225805</v>
      </c>
      <c r="V2185" s="136">
        <v>46752</v>
      </c>
      <c r="W2185" s="28"/>
      <c r="X2185" s="28"/>
    </row>
    <row r="2186" spans="1:24" s="23" customFormat="1" ht="45.75" customHeight="1" x14ac:dyDescent="0.2">
      <c r="A2186" s="138"/>
      <c r="B2186" s="138"/>
      <c r="C2186" s="139"/>
      <c r="D2186" s="139"/>
      <c r="E2186" s="138"/>
      <c r="F2186" s="132"/>
      <c r="G2186" s="132"/>
      <c r="H2186" s="133"/>
      <c r="I2186" s="133"/>
      <c r="J2186" s="133"/>
      <c r="K2186" s="132"/>
      <c r="L2186" s="133"/>
      <c r="M2186" s="133"/>
      <c r="N2186" s="133"/>
      <c r="O2186" s="133"/>
      <c r="P2186" s="133"/>
      <c r="Q2186" s="154"/>
      <c r="R2186" s="66" t="s">
        <v>63</v>
      </c>
      <c r="S2186" s="135"/>
      <c r="T2186" s="133"/>
      <c r="U2186" s="133"/>
      <c r="V2186" s="136"/>
      <c r="W2186" s="28"/>
      <c r="X2186" s="28"/>
    </row>
    <row r="2187" spans="1:24" s="23" customFormat="1" ht="49.5" customHeight="1" x14ac:dyDescent="0.2">
      <c r="A2187" s="138"/>
      <c r="B2187" s="138"/>
      <c r="C2187" s="139"/>
      <c r="D2187" s="139"/>
      <c r="E2187" s="138"/>
      <c r="F2187" s="132"/>
      <c r="G2187" s="132"/>
      <c r="H2187" s="133"/>
      <c r="I2187" s="133"/>
      <c r="J2187" s="133"/>
      <c r="K2187" s="132"/>
      <c r="L2187" s="133"/>
      <c r="M2187" s="133"/>
      <c r="N2187" s="133"/>
      <c r="O2187" s="133"/>
      <c r="P2187" s="133"/>
      <c r="Q2187" s="154"/>
      <c r="R2187" s="66" t="s">
        <v>64</v>
      </c>
      <c r="S2187" s="135"/>
      <c r="T2187" s="133"/>
      <c r="U2187" s="133"/>
      <c r="V2187" s="136"/>
      <c r="W2187" s="28"/>
      <c r="X2187" s="28"/>
    </row>
    <row r="2188" spans="1:24" s="23" customFormat="1" ht="31.5" customHeight="1" x14ac:dyDescent="0.2">
      <c r="A2188" s="138"/>
      <c r="B2188" s="138"/>
      <c r="C2188" s="139"/>
      <c r="D2188" s="139"/>
      <c r="E2188" s="138"/>
      <c r="F2188" s="132"/>
      <c r="G2188" s="132"/>
      <c r="H2188" s="133"/>
      <c r="I2188" s="133"/>
      <c r="J2188" s="133"/>
      <c r="K2188" s="132"/>
      <c r="L2188" s="133"/>
      <c r="M2188" s="133"/>
      <c r="N2188" s="133"/>
      <c r="O2188" s="133"/>
      <c r="P2188" s="133"/>
      <c r="Q2188" s="154"/>
      <c r="R2188" s="66" t="s">
        <v>71</v>
      </c>
      <c r="S2188" s="135"/>
      <c r="T2188" s="133"/>
      <c r="U2188" s="133"/>
      <c r="V2188" s="136"/>
      <c r="W2188" s="28"/>
      <c r="X2188" s="28"/>
    </row>
    <row r="2189" spans="1:24" s="23" customFormat="1" ht="47.25" customHeight="1" x14ac:dyDescent="0.2">
      <c r="A2189" s="138"/>
      <c r="B2189" s="138"/>
      <c r="C2189" s="139"/>
      <c r="D2189" s="139"/>
      <c r="E2189" s="138"/>
      <c r="F2189" s="132"/>
      <c r="G2189" s="132"/>
      <c r="H2189" s="133"/>
      <c r="I2189" s="133"/>
      <c r="J2189" s="133"/>
      <c r="K2189" s="132"/>
      <c r="L2189" s="133"/>
      <c r="M2189" s="133"/>
      <c r="N2189" s="133"/>
      <c r="O2189" s="133"/>
      <c r="P2189" s="133"/>
      <c r="Q2189" s="154"/>
      <c r="R2189" s="66" t="s">
        <v>72</v>
      </c>
      <c r="S2189" s="135"/>
      <c r="T2189" s="133"/>
      <c r="U2189" s="133"/>
      <c r="V2189" s="136"/>
      <c r="W2189" s="28"/>
      <c r="X2189" s="28"/>
    </row>
    <row r="2190" spans="1:24" s="23" customFormat="1" ht="55.5" customHeight="1" x14ac:dyDescent="0.2">
      <c r="A2190" s="138"/>
      <c r="B2190" s="138"/>
      <c r="C2190" s="139"/>
      <c r="D2190" s="139"/>
      <c r="E2190" s="138"/>
      <c r="F2190" s="132"/>
      <c r="G2190" s="132"/>
      <c r="H2190" s="133"/>
      <c r="I2190" s="133"/>
      <c r="J2190" s="133"/>
      <c r="K2190" s="132"/>
      <c r="L2190" s="133"/>
      <c r="M2190" s="133"/>
      <c r="N2190" s="133"/>
      <c r="O2190" s="133"/>
      <c r="P2190" s="133"/>
      <c r="Q2190" s="154"/>
      <c r="R2190" s="66" t="s">
        <v>73</v>
      </c>
      <c r="S2190" s="135"/>
      <c r="T2190" s="133"/>
      <c r="U2190" s="133"/>
      <c r="V2190" s="136"/>
      <c r="W2190" s="28"/>
      <c r="X2190" s="28"/>
    </row>
    <row r="2191" spans="1:24" s="23" customFormat="1" ht="28.5" customHeight="1" x14ac:dyDescent="0.2">
      <c r="A2191" s="143">
        <v>2</v>
      </c>
      <c r="B2191" s="143" t="s">
        <v>390</v>
      </c>
      <c r="C2191" s="144">
        <v>1985</v>
      </c>
      <c r="D2191" s="144"/>
      <c r="E2191" s="143" t="s">
        <v>111</v>
      </c>
      <c r="F2191" s="145">
        <v>2</v>
      </c>
      <c r="G2191" s="145">
        <v>1</v>
      </c>
      <c r="H2191" s="146">
        <v>380</v>
      </c>
      <c r="I2191" s="146">
        <v>344</v>
      </c>
      <c r="J2191" s="146">
        <v>87</v>
      </c>
      <c r="K2191" s="145">
        <v>20</v>
      </c>
      <c r="L2191" s="146">
        <f>SUM(M2191:Q2196)</f>
        <v>1338395.6499999999</v>
      </c>
      <c r="M2191" s="146">
        <v>0</v>
      </c>
      <c r="N2191" s="146">
        <v>0</v>
      </c>
      <c r="O2191" s="146">
        <v>0</v>
      </c>
      <c r="P2191" s="146">
        <v>1338395.6499999999</v>
      </c>
      <c r="Q2191" s="149">
        <v>0</v>
      </c>
      <c r="R2191" s="66" t="s">
        <v>62</v>
      </c>
      <c r="S2191" s="135">
        <v>6</v>
      </c>
      <c r="T2191" s="133">
        <f>L2191/I2191</f>
        <v>3890.6850290697671</v>
      </c>
      <c r="U2191" s="133">
        <f>T2191</f>
        <v>3890.6850290697671</v>
      </c>
      <c r="V2191" s="136">
        <v>46752</v>
      </c>
      <c r="W2191" s="28"/>
      <c r="X2191" s="28"/>
    </row>
    <row r="2192" spans="1:24" s="23" customFormat="1" ht="49.5" customHeight="1" x14ac:dyDescent="0.2">
      <c r="A2192" s="143"/>
      <c r="B2192" s="143"/>
      <c r="C2192" s="144"/>
      <c r="D2192" s="144"/>
      <c r="E2192" s="143"/>
      <c r="F2192" s="145"/>
      <c r="G2192" s="145"/>
      <c r="H2192" s="146"/>
      <c r="I2192" s="146"/>
      <c r="J2192" s="146"/>
      <c r="K2192" s="145"/>
      <c r="L2192" s="146"/>
      <c r="M2192" s="146"/>
      <c r="N2192" s="146"/>
      <c r="O2192" s="146"/>
      <c r="P2192" s="146"/>
      <c r="Q2192" s="149"/>
      <c r="R2192" s="66" t="s">
        <v>63</v>
      </c>
      <c r="S2192" s="135"/>
      <c r="T2192" s="133"/>
      <c r="U2192" s="133"/>
      <c r="V2192" s="136"/>
      <c r="W2192" s="28"/>
      <c r="X2192" s="28"/>
    </row>
    <row r="2193" spans="1:24" s="23" customFormat="1" ht="49.5" customHeight="1" x14ac:dyDescent="0.2">
      <c r="A2193" s="143"/>
      <c r="B2193" s="143"/>
      <c r="C2193" s="144"/>
      <c r="D2193" s="144"/>
      <c r="E2193" s="143"/>
      <c r="F2193" s="145"/>
      <c r="G2193" s="145"/>
      <c r="H2193" s="146"/>
      <c r="I2193" s="146"/>
      <c r="J2193" s="146"/>
      <c r="K2193" s="145"/>
      <c r="L2193" s="146"/>
      <c r="M2193" s="146"/>
      <c r="N2193" s="146"/>
      <c r="O2193" s="146"/>
      <c r="P2193" s="146"/>
      <c r="Q2193" s="149"/>
      <c r="R2193" s="66" t="s">
        <v>64</v>
      </c>
      <c r="S2193" s="135"/>
      <c r="T2193" s="133"/>
      <c r="U2193" s="133"/>
      <c r="V2193" s="136"/>
      <c r="W2193" s="28"/>
      <c r="X2193" s="28"/>
    </row>
    <row r="2194" spans="1:24" s="23" customFormat="1" ht="38.25" customHeight="1" x14ac:dyDescent="0.2">
      <c r="A2194" s="143"/>
      <c r="B2194" s="143"/>
      <c r="C2194" s="144"/>
      <c r="D2194" s="144"/>
      <c r="E2194" s="143"/>
      <c r="F2194" s="145"/>
      <c r="G2194" s="145"/>
      <c r="H2194" s="146"/>
      <c r="I2194" s="146"/>
      <c r="J2194" s="146"/>
      <c r="K2194" s="145"/>
      <c r="L2194" s="146"/>
      <c r="M2194" s="146"/>
      <c r="N2194" s="146"/>
      <c r="O2194" s="146"/>
      <c r="P2194" s="146"/>
      <c r="Q2194" s="149"/>
      <c r="R2194" s="66" t="s">
        <v>71</v>
      </c>
      <c r="S2194" s="135"/>
      <c r="T2194" s="133"/>
      <c r="U2194" s="133"/>
      <c r="V2194" s="136"/>
      <c r="W2194" s="28"/>
      <c r="X2194" s="28"/>
    </row>
    <row r="2195" spans="1:24" s="23" customFormat="1" ht="49.5" customHeight="1" x14ac:dyDescent="0.2">
      <c r="A2195" s="143"/>
      <c r="B2195" s="143"/>
      <c r="C2195" s="144"/>
      <c r="D2195" s="144"/>
      <c r="E2195" s="143"/>
      <c r="F2195" s="145"/>
      <c r="G2195" s="145"/>
      <c r="H2195" s="146"/>
      <c r="I2195" s="146"/>
      <c r="J2195" s="146"/>
      <c r="K2195" s="145"/>
      <c r="L2195" s="146"/>
      <c r="M2195" s="146"/>
      <c r="N2195" s="146"/>
      <c r="O2195" s="146"/>
      <c r="P2195" s="146"/>
      <c r="Q2195" s="149"/>
      <c r="R2195" s="66" t="s">
        <v>72</v>
      </c>
      <c r="S2195" s="135"/>
      <c r="T2195" s="133"/>
      <c r="U2195" s="133"/>
      <c r="V2195" s="136"/>
      <c r="W2195" s="28"/>
      <c r="X2195" s="28"/>
    </row>
    <row r="2196" spans="1:24" s="23" customFormat="1" ht="49.5" customHeight="1" x14ac:dyDescent="0.2">
      <c r="A2196" s="143"/>
      <c r="B2196" s="143"/>
      <c r="C2196" s="144"/>
      <c r="D2196" s="144"/>
      <c r="E2196" s="143"/>
      <c r="F2196" s="145"/>
      <c r="G2196" s="145"/>
      <c r="H2196" s="146"/>
      <c r="I2196" s="146"/>
      <c r="J2196" s="146"/>
      <c r="K2196" s="145"/>
      <c r="L2196" s="146"/>
      <c r="M2196" s="146"/>
      <c r="N2196" s="146"/>
      <c r="O2196" s="146"/>
      <c r="P2196" s="146"/>
      <c r="Q2196" s="149"/>
      <c r="R2196" s="66" t="s">
        <v>73</v>
      </c>
      <c r="S2196" s="135"/>
      <c r="T2196" s="133"/>
      <c r="U2196" s="133"/>
      <c r="V2196" s="136"/>
      <c r="W2196" s="28"/>
      <c r="X2196" s="28"/>
    </row>
    <row r="2197" spans="1:24" s="23" customFormat="1" ht="37.5" customHeight="1" x14ac:dyDescent="0.2">
      <c r="A2197" s="138">
        <v>3</v>
      </c>
      <c r="B2197" s="138" t="s">
        <v>391</v>
      </c>
      <c r="C2197" s="139">
        <v>1988</v>
      </c>
      <c r="D2197" s="139"/>
      <c r="E2197" s="138" t="s">
        <v>111</v>
      </c>
      <c r="F2197" s="132">
        <v>2</v>
      </c>
      <c r="G2197" s="132">
        <v>4</v>
      </c>
      <c r="H2197" s="133">
        <v>941</v>
      </c>
      <c r="I2197" s="133">
        <v>892.5</v>
      </c>
      <c r="J2197" s="133">
        <v>670.54</v>
      </c>
      <c r="K2197" s="132">
        <v>46</v>
      </c>
      <c r="L2197" s="133">
        <f>SUM(M2197:Q2199)</f>
        <v>3754351.88</v>
      </c>
      <c r="M2197" s="133">
        <v>0</v>
      </c>
      <c r="N2197" s="133">
        <v>0</v>
      </c>
      <c r="O2197" s="133">
        <v>0</v>
      </c>
      <c r="P2197" s="133">
        <v>3754351.88</v>
      </c>
      <c r="Q2197" s="154">
        <v>0</v>
      </c>
      <c r="R2197" s="66" t="s">
        <v>68</v>
      </c>
      <c r="S2197" s="135">
        <v>3</v>
      </c>
      <c r="T2197" s="133">
        <f>L2197/I2197</f>
        <v>4206.5567282913162</v>
      </c>
      <c r="U2197" s="133">
        <f>T2197</f>
        <v>4206.5567282913162</v>
      </c>
      <c r="V2197" s="136">
        <v>46752</v>
      </c>
      <c r="W2197" s="28"/>
      <c r="X2197" s="28"/>
    </row>
    <row r="2198" spans="1:24" s="23" customFormat="1" ht="44.25" customHeight="1" x14ac:dyDescent="0.2">
      <c r="A2198" s="138"/>
      <c r="B2198" s="138"/>
      <c r="C2198" s="139"/>
      <c r="D2198" s="139"/>
      <c r="E2198" s="138"/>
      <c r="F2198" s="132"/>
      <c r="G2198" s="132"/>
      <c r="H2198" s="133"/>
      <c r="I2198" s="133"/>
      <c r="J2198" s="133"/>
      <c r="K2198" s="132"/>
      <c r="L2198" s="133"/>
      <c r="M2198" s="133"/>
      <c r="N2198" s="133"/>
      <c r="O2198" s="133"/>
      <c r="P2198" s="133"/>
      <c r="Q2198" s="154"/>
      <c r="R2198" s="66" t="s">
        <v>69</v>
      </c>
      <c r="S2198" s="135"/>
      <c r="T2198" s="133"/>
      <c r="U2198" s="133"/>
      <c r="V2198" s="136"/>
      <c r="W2198" s="28"/>
      <c r="X2198" s="28"/>
    </row>
    <row r="2199" spans="1:24" s="23" customFormat="1" ht="49.5" customHeight="1" x14ac:dyDescent="0.2">
      <c r="A2199" s="138"/>
      <c r="B2199" s="138"/>
      <c r="C2199" s="139"/>
      <c r="D2199" s="139"/>
      <c r="E2199" s="138"/>
      <c r="F2199" s="132"/>
      <c r="G2199" s="132"/>
      <c r="H2199" s="133"/>
      <c r="I2199" s="133"/>
      <c r="J2199" s="133"/>
      <c r="K2199" s="132"/>
      <c r="L2199" s="133"/>
      <c r="M2199" s="133"/>
      <c r="N2199" s="133"/>
      <c r="O2199" s="133"/>
      <c r="P2199" s="133"/>
      <c r="Q2199" s="154"/>
      <c r="R2199" s="66" t="s">
        <v>70</v>
      </c>
      <c r="S2199" s="135"/>
      <c r="T2199" s="133"/>
      <c r="U2199" s="133"/>
      <c r="V2199" s="136"/>
      <c r="W2199" s="28"/>
      <c r="X2199" s="28"/>
    </row>
    <row r="2200" spans="1:24" s="22" customFormat="1" ht="47.25" customHeight="1" x14ac:dyDescent="0.2">
      <c r="A2200" s="141" t="s">
        <v>392</v>
      </c>
      <c r="B2200" s="141"/>
      <c r="C2200" s="43" t="s">
        <v>80</v>
      </c>
      <c r="D2200" s="44" t="s">
        <v>80</v>
      </c>
      <c r="E2200" s="44" t="s">
        <v>80</v>
      </c>
      <c r="F2200" s="44" t="s">
        <v>80</v>
      </c>
      <c r="G2200" s="44" t="s">
        <v>80</v>
      </c>
      <c r="H2200" s="44">
        <f t="shared" ref="H2200:Q2200" si="232">SUM(H2185:H2199)</f>
        <v>1726.4</v>
      </c>
      <c r="I2200" s="44">
        <f t="shared" si="232"/>
        <v>1593</v>
      </c>
      <c r="J2200" s="44">
        <f t="shared" si="232"/>
        <v>998.33999999999992</v>
      </c>
      <c r="K2200" s="45">
        <f t="shared" si="232"/>
        <v>81</v>
      </c>
      <c r="L2200" s="44">
        <f t="shared" si="232"/>
        <v>6479932.2699999996</v>
      </c>
      <c r="M2200" s="44">
        <f t="shared" si="232"/>
        <v>0</v>
      </c>
      <c r="N2200" s="44">
        <f t="shared" si="232"/>
        <v>0</v>
      </c>
      <c r="O2200" s="44">
        <f t="shared" si="232"/>
        <v>0</v>
      </c>
      <c r="P2200" s="44">
        <f t="shared" si="232"/>
        <v>6479932.2699999996</v>
      </c>
      <c r="Q2200" s="55">
        <f t="shared" si="232"/>
        <v>0</v>
      </c>
      <c r="R2200" s="43" t="s">
        <v>80</v>
      </c>
      <c r="S2200" s="43">
        <f>SUM(S2185:S2199)</f>
        <v>15</v>
      </c>
      <c r="T2200" s="44" t="s">
        <v>80</v>
      </c>
      <c r="U2200" s="44" t="s">
        <v>80</v>
      </c>
      <c r="V2200" s="44" t="s">
        <v>80</v>
      </c>
      <c r="W2200" s="21"/>
      <c r="X2200" s="21"/>
    </row>
    <row r="2201" spans="1:24" s="22" customFormat="1" ht="30.75" customHeight="1" x14ac:dyDescent="0.2">
      <c r="A2201" s="142" t="s">
        <v>222</v>
      </c>
      <c r="B2201" s="142"/>
      <c r="C2201" s="142"/>
      <c r="D2201" s="142"/>
      <c r="E2201" s="142"/>
      <c r="F2201" s="142"/>
      <c r="G2201" s="142"/>
      <c r="H2201" s="142"/>
      <c r="I2201" s="142"/>
      <c r="J2201" s="142"/>
      <c r="K2201" s="142"/>
      <c r="L2201" s="142"/>
      <c r="M2201" s="142"/>
      <c r="N2201" s="142"/>
      <c r="O2201" s="142"/>
      <c r="P2201" s="142"/>
      <c r="Q2201" s="142"/>
      <c r="R2201" s="142"/>
      <c r="S2201" s="142"/>
      <c r="T2201" s="142"/>
      <c r="U2201" s="142"/>
      <c r="V2201" s="142"/>
      <c r="W2201" s="21"/>
      <c r="X2201" s="21"/>
    </row>
    <row r="2202" spans="1:24" s="52" customFormat="1" ht="30" customHeight="1" x14ac:dyDescent="0.2">
      <c r="A2202" s="138">
        <v>1</v>
      </c>
      <c r="B2202" s="138" t="s">
        <v>393</v>
      </c>
      <c r="C2202" s="139">
        <v>1976</v>
      </c>
      <c r="D2202" s="139"/>
      <c r="E2202" s="138" t="s">
        <v>111</v>
      </c>
      <c r="F2202" s="132">
        <v>2</v>
      </c>
      <c r="G2202" s="132">
        <v>2</v>
      </c>
      <c r="H2202" s="133">
        <v>821.7</v>
      </c>
      <c r="I2202" s="133">
        <v>750.9</v>
      </c>
      <c r="J2202" s="133">
        <v>712.2</v>
      </c>
      <c r="K2202" s="132">
        <v>33</v>
      </c>
      <c r="L2202" s="133">
        <f>SUM(M2202:Q2204)</f>
        <v>6047203.5099999998</v>
      </c>
      <c r="M2202" s="133">
        <v>0</v>
      </c>
      <c r="N2202" s="133">
        <v>0</v>
      </c>
      <c r="O2202" s="133">
        <v>0</v>
      </c>
      <c r="P2202" s="133">
        <v>6047203.5099999998</v>
      </c>
      <c r="Q2202" s="154">
        <v>0</v>
      </c>
      <c r="R2202" s="66" t="s">
        <v>74</v>
      </c>
      <c r="S2202" s="135">
        <v>3</v>
      </c>
      <c r="T2202" s="133">
        <f>L2202/I2202</f>
        <v>8053.2740844320151</v>
      </c>
      <c r="U2202" s="133">
        <f>T2202</f>
        <v>8053.2740844320151</v>
      </c>
      <c r="V2202" s="136">
        <v>46752</v>
      </c>
      <c r="W2202" s="98"/>
      <c r="X2202" s="98"/>
    </row>
    <row r="2203" spans="1:24" s="52" customFormat="1" ht="34.5" customHeight="1" x14ac:dyDescent="0.2">
      <c r="A2203" s="138"/>
      <c r="B2203" s="138"/>
      <c r="C2203" s="139"/>
      <c r="D2203" s="139"/>
      <c r="E2203" s="138"/>
      <c r="F2203" s="132"/>
      <c r="G2203" s="132"/>
      <c r="H2203" s="133"/>
      <c r="I2203" s="133"/>
      <c r="J2203" s="133"/>
      <c r="K2203" s="132"/>
      <c r="L2203" s="133"/>
      <c r="M2203" s="133"/>
      <c r="N2203" s="133"/>
      <c r="O2203" s="133"/>
      <c r="P2203" s="133"/>
      <c r="Q2203" s="154"/>
      <c r="R2203" s="66" t="s">
        <v>75</v>
      </c>
      <c r="S2203" s="135"/>
      <c r="T2203" s="133"/>
      <c r="U2203" s="133"/>
      <c r="V2203" s="136"/>
      <c r="W2203" s="98"/>
      <c r="X2203" s="98"/>
    </row>
    <row r="2204" spans="1:24" s="52" customFormat="1" ht="34.5" customHeight="1" x14ac:dyDescent="0.2">
      <c r="A2204" s="138"/>
      <c r="B2204" s="138"/>
      <c r="C2204" s="139"/>
      <c r="D2204" s="139"/>
      <c r="E2204" s="138"/>
      <c r="F2204" s="132"/>
      <c r="G2204" s="132"/>
      <c r="H2204" s="133"/>
      <c r="I2204" s="133"/>
      <c r="J2204" s="133"/>
      <c r="K2204" s="132"/>
      <c r="L2204" s="133"/>
      <c r="M2204" s="133"/>
      <c r="N2204" s="133"/>
      <c r="O2204" s="133"/>
      <c r="P2204" s="133"/>
      <c r="Q2204" s="154"/>
      <c r="R2204" s="66" t="s">
        <v>76</v>
      </c>
      <c r="S2204" s="135"/>
      <c r="T2204" s="133"/>
      <c r="U2204" s="133"/>
      <c r="V2204" s="136"/>
      <c r="W2204" s="98"/>
      <c r="X2204" s="98"/>
    </row>
    <row r="2205" spans="1:24" s="52" customFormat="1" ht="27.75" customHeight="1" x14ac:dyDescent="0.2">
      <c r="A2205" s="138">
        <v>2</v>
      </c>
      <c r="B2205" s="138" t="s">
        <v>394</v>
      </c>
      <c r="C2205" s="139">
        <v>1972</v>
      </c>
      <c r="D2205" s="139"/>
      <c r="E2205" s="138" t="s">
        <v>111</v>
      </c>
      <c r="F2205" s="132">
        <v>2</v>
      </c>
      <c r="G2205" s="132">
        <v>2</v>
      </c>
      <c r="H2205" s="133">
        <v>808.3</v>
      </c>
      <c r="I2205" s="133">
        <v>705.21</v>
      </c>
      <c r="J2205" s="133">
        <v>664.81</v>
      </c>
      <c r="K2205" s="132">
        <v>33</v>
      </c>
      <c r="L2205" s="133">
        <f>SUM(M2205:Q2207)</f>
        <v>5678823.9199999999</v>
      </c>
      <c r="M2205" s="133">
        <v>0</v>
      </c>
      <c r="N2205" s="133">
        <v>0</v>
      </c>
      <c r="O2205" s="133">
        <v>0</v>
      </c>
      <c r="P2205" s="133">
        <v>5678823.9199999999</v>
      </c>
      <c r="Q2205" s="154">
        <v>0</v>
      </c>
      <c r="R2205" s="66" t="s">
        <v>74</v>
      </c>
      <c r="S2205" s="135">
        <v>3</v>
      </c>
      <c r="T2205" s="133">
        <f>L2205/I2205</f>
        <v>8052.6707221962251</v>
      </c>
      <c r="U2205" s="133">
        <f>T2205</f>
        <v>8052.6707221962251</v>
      </c>
      <c r="V2205" s="136">
        <v>46752</v>
      </c>
      <c r="W2205" s="98"/>
      <c r="X2205" s="98"/>
    </row>
    <row r="2206" spans="1:24" s="52" customFormat="1" ht="32.25" customHeight="1" x14ac:dyDescent="0.2">
      <c r="A2206" s="138"/>
      <c r="B2206" s="138"/>
      <c r="C2206" s="139"/>
      <c r="D2206" s="139"/>
      <c r="E2206" s="138"/>
      <c r="F2206" s="132"/>
      <c r="G2206" s="132"/>
      <c r="H2206" s="133"/>
      <c r="I2206" s="133"/>
      <c r="J2206" s="133"/>
      <c r="K2206" s="132"/>
      <c r="L2206" s="133"/>
      <c r="M2206" s="133"/>
      <c r="N2206" s="133"/>
      <c r="O2206" s="133"/>
      <c r="P2206" s="133"/>
      <c r="Q2206" s="154"/>
      <c r="R2206" s="66" t="s">
        <v>75</v>
      </c>
      <c r="S2206" s="135"/>
      <c r="T2206" s="133"/>
      <c r="U2206" s="133"/>
      <c r="V2206" s="136"/>
      <c r="W2206" s="98"/>
      <c r="X2206" s="98"/>
    </row>
    <row r="2207" spans="1:24" s="52" customFormat="1" ht="35.25" customHeight="1" x14ac:dyDescent="0.2">
      <c r="A2207" s="138"/>
      <c r="B2207" s="138"/>
      <c r="C2207" s="139"/>
      <c r="D2207" s="139"/>
      <c r="E2207" s="138"/>
      <c r="F2207" s="132"/>
      <c r="G2207" s="132"/>
      <c r="H2207" s="133"/>
      <c r="I2207" s="133"/>
      <c r="J2207" s="133"/>
      <c r="K2207" s="132"/>
      <c r="L2207" s="133"/>
      <c r="M2207" s="133"/>
      <c r="N2207" s="133"/>
      <c r="O2207" s="133"/>
      <c r="P2207" s="133"/>
      <c r="Q2207" s="154"/>
      <c r="R2207" s="66" t="s">
        <v>76</v>
      </c>
      <c r="S2207" s="135"/>
      <c r="T2207" s="133"/>
      <c r="U2207" s="133"/>
      <c r="V2207" s="136"/>
      <c r="W2207" s="98"/>
      <c r="X2207" s="98"/>
    </row>
    <row r="2208" spans="1:24" s="53" customFormat="1" ht="47.25" customHeight="1" x14ac:dyDescent="0.2">
      <c r="A2208" s="141" t="s">
        <v>395</v>
      </c>
      <c r="B2208" s="141"/>
      <c r="C2208" s="43" t="s">
        <v>80</v>
      </c>
      <c r="D2208" s="44" t="s">
        <v>80</v>
      </c>
      <c r="E2208" s="44" t="s">
        <v>80</v>
      </c>
      <c r="F2208" s="44" t="s">
        <v>80</v>
      </c>
      <c r="G2208" s="44" t="s">
        <v>80</v>
      </c>
      <c r="H2208" s="44">
        <f t="shared" ref="H2208:Q2208" si="233">SUM(H2202:H2207)</f>
        <v>1630</v>
      </c>
      <c r="I2208" s="44">
        <f t="shared" si="233"/>
        <v>1456.1100000000001</v>
      </c>
      <c r="J2208" s="44">
        <f t="shared" si="233"/>
        <v>1377.01</v>
      </c>
      <c r="K2208" s="45">
        <f t="shared" si="233"/>
        <v>66</v>
      </c>
      <c r="L2208" s="44">
        <f t="shared" si="233"/>
        <v>11726027.43</v>
      </c>
      <c r="M2208" s="44">
        <f t="shared" si="233"/>
        <v>0</v>
      </c>
      <c r="N2208" s="44">
        <f t="shared" si="233"/>
        <v>0</v>
      </c>
      <c r="O2208" s="44">
        <f t="shared" si="233"/>
        <v>0</v>
      </c>
      <c r="P2208" s="44">
        <f t="shared" si="233"/>
        <v>11726027.43</v>
      </c>
      <c r="Q2208" s="55">
        <f t="shared" si="233"/>
        <v>0</v>
      </c>
      <c r="R2208" s="43" t="s">
        <v>80</v>
      </c>
      <c r="S2208" s="43">
        <f>SUM(S2202:S2207)</f>
        <v>6</v>
      </c>
      <c r="T2208" s="44" t="s">
        <v>80</v>
      </c>
      <c r="U2208" s="44" t="s">
        <v>80</v>
      </c>
      <c r="V2208" s="44" t="s">
        <v>80</v>
      </c>
      <c r="W2208" s="54"/>
      <c r="X2208" s="54"/>
    </row>
    <row r="2209" spans="1:24" s="53" customFormat="1" ht="30" customHeight="1" x14ac:dyDescent="0.2">
      <c r="A2209" s="142" t="s">
        <v>229</v>
      </c>
      <c r="B2209" s="142"/>
      <c r="C2209" s="142"/>
      <c r="D2209" s="142"/>
      <c r="E2209" s="142"/>
      <c r="F2209" s="142"/>
      <c r="G2209" s="142"/>
      <c r="H2209" s="142"/>
      <c r="I2209" s="142"/>
      <c r="J2209" s="142"/>
      <c r="K2209" s="142"/>
      <c r="L2209" s="142"/>
      <c r="M2209" s="142"/>
      <c r="N2209" s="142"/>
      <c r="O2209" s="142"/>
      <c r="P2209" s="142"/>
      <c r="Q2209" s="142"/>
      <c r="R2209" s="142"/>
      <c r="S2209" s="142"/>
      <c r="T2209" s="142"/>
      <c r="U2209" s="142"/>
      <c r="V2209" s="142"/>
      <c r="W2209" s="54"/>
      <c r="X2209" s="54"/>
    </row>
    <row r="2210" spans="1:24" s="52" customFormat="1" ht="41.25" customHeight="1" x14ac:dyDescent="0.2">
      <c r="A2210" s="138">
        <v>1</v>
      </c>
      <c r="B2210" s="138" t="s">
        <v>397</v>
      </c>
      <c r="C2210" s="139">
        <v>1982</v>
      </c>
      <c r="D2210" s="139"/>
      <c r="E2210" s="138" t="s">
        <v>84</v>
      </c>
      <c r="F2210" s="132">
        <v>2</v>
      </c>
      <c r="G2210" s="132">
        <v>2</v>
      </c>
      <c r="H2210" s="133">
        <v>550.29999999999995</v>
      </c>
      <c r="I2210" s="133">
        <v>479.5</v>
      </c>
      <c r="J2210" s="133">
        <v>293.41000000000003</v>
      </c>
      <c r="K2210" s="132">
        <v>18</v>
      </c>
      <c r="L2210" s="133">
        <f>SUM(M2210:Q2215)</f>
        <v>5783767.0099999998</v>
      </c>
      <c r="M2210" s="133">
        <v>0</v>
      </c>
      <c r="N2210" s="133">
        <v>0</v>
      </c>
      <c r="O2210" s="133">
        <v>0</v>
      </c>
      <c r="P2210" s="133">
        <v>5783767.0099999998</v>
      </c>
      <c r="Q2210" s="154">
        <v>0</v>
      </c>
      <c r="R2210" s="66" t="s">
        <v>68</v>
      </c>
      <c r="S2210" s="135">
        <v>6</v>
      </c>
      <c r="T2210" s="133">
        <f>L2210/I2210</f>
        <v>12062.079270072993</v>
      </c>
      <c r="U2210" s="133">
        <f>T2210</f>
        <v>12062.079270072993</v>
      </c>
      <c r="V2210" s="136">
        <v>46752</v>
      </c>
      <c r="W2210" s="98"/>
      <c r="X2210" s="98"/>
    </row>
    <row r="2211" spans="1:24" s="52" customFormat="1" ht="49.5" customHeight="1" x14ac:dyDescent="0.2">
      <c r="A2211" s="138"/>
      <c r="B2211" s="138"/>
      <c r="C2211" s="139"/>
      <c r="D2211" s="139"/>
      <c r="E2211" s="138"/>
      <c r="F2211" s="132"/>
      <c r="G2211" s="132"/>
      <c r="H2211" s="133"/>
      <c r="I2211" s="133"/>
      <c r="J2211" s="133"/>
      <c r="K2211" s="132"/>
      <c r="L2211" s="133"/>
      <c r="M2211" s="133"/>
      <c r="N2211" s="133"/>
      <c r="O2211" s="133"/>
      <c r="P2211" s="133"/>
      <c r="Q2211" s="154"/>
      <c r="R2211" s="66" t="s">
        <v>1479</v>
      </c>
      <c r="S2211" s="135"/>
      <c r="T2211" s="133"/>
      <c r="U2211" s="133"/>
      <c r="V2211" s="136"/>
      <c r="W2211" s="98"/>
      <c r="X2211" s="98"/>
    </row>
    <row r="2212" spans="1:24" s="52" customFormat="1" ht="49.5" customHeight="1" x14ac:dyDescent="0.2">
      <c r="A2212" s="138"/>
      <c r="B2212" s="138"/>
      <c r="C2212" s="139"/>
      <c r="D2212" s="139"/>
      <c r="E2212" s="138"/>
      <c r="F2212" s="132"/>
      <c r="G2212" s="132"/>
      <c r="H2212" s="133"/>
      <c r="I2212" s="133"/>
      <c r="J2212" s="133"/>
      <c r="K2212" s="132"/>
      <c r="L2212" s="133"/>
      <c r="M2212" s="133"/>
      <c r="N2212" s="133"/>
      <c r="O2212" s="133"/>
      <c r="P2212" s="133"/>
      <c r="Q2212" s="154"/>
      <c r="R2212" s="66" t="s">
        <v>70</v>
      </c>
      <c r="S2212" s="135"/>
      <c r="T2212" s="133"/>
      <c r="U2212" s="133"/>
      <c r="V2212" s="136"/>
      <c r="W2212" s="98"/>
      <c r="X2212" s="98"/>
    </row>
    <row r="2213" spans="1:24" s="52" customFormat="1" ht="21.75" customHeight="1" x14ac:dyDescent="0.2">
      <c r="A2213" s="138"/>
      <c r="B2213" s="138"/>
      <c r="C2213" s="139"/>
      <c r="D2213" s="139"/>
      <c r="E2213" s="138"/>
      <c r="F2213" s="132"/>
      <c r="G2213" s="132"/>
      <c r="H2213" s="133"/>
      <c r="I2213" s="133"/>
      <c r="J2213" s="133"/>
      <c r="K2213" s="132"/>
      <c r="L2213" s="133"/>
      <c r="M2213" s="133"/>
      <c r="N2213" s="133"/>
      <c r="O2213" s="133"/>
      <c r="P2213" s="133"/>
      <c r="Q2213" s="154"/>
      <c r="R2213" s="66" t="s">
        <v>74</v>
      </c>
      <c r="S2213" s="135"/>
      <c r="T2213" s="133"/>
      <c r="U2213" s="133"/>
      <c r="V2213" s="136"/>
      <c r="W2213" s="98"/>
      <c r="X2213" s="98"/>
    </row>
    <row r="2214" spans="1:24" s="52" customFormat="1" ht="34.5" customHeight="1" x14ac:dyDescent="0.2">
      <c r="A2214" s="138"/>
      <c r="B2214" s="138"/>
      <c r="C2214" s="139"/>
      <c r="D2214" s="139"/>
      <c r="E2214" s="138"/>
      <c r="F2214" s="132"/>
      <c r="G2214" s="132"/>
      <c r="H2214" s="133"/>
      <c r="I2214" s="133"/>
      <c r="J2214" s="133"/>
      <c r="K2214" s="132"/>
      <c r="L2214" s="133"/>
      <c r="M2214" s="133"/>
      <c r="N2214" s="133"/>
      <c r="O2214" s="133"/>
      <c r="P2214" s="133"/>
      <c r="Q2214" s="154"/>
      <c r="R2214" s="66" t="s">
        <v>75</v>
      </c>
      <c r="S2214" s="135"/>
      <c r="T2214" s="133"/>
      <c r="U2214" s="133"/>
      <c r="V2214" s="136"/>
      <c r="W2214" s="98"/>
      <c r="X2214" s="98"/>
    </row>
    <row r="2215" spans="1:24" s="52" customFormat="1" ht="33" customHeight="1" x14ac:dyDescent="0.2">
      <c r="A2215" s="138"/>
      <c r="B2215" s="138"/>
      <c r="C2215" s="139"/>
      <c r="D2215" s="139"/>
      <c r="E2215" s="138"/>
      <c r="F2215" s="132"/>
      <c r="G2215" s="132"/>
      <c r="H2215" s="133"/>
      <c r="I2215" s="133"/>
      <c r="J2215" s="133"/>
      <c r="K2215" s="132"/>
      <c r="L2215" s="133"/>
      <c r="M2215" s="133"/>
      <c r="N2215" s="133"/>
      <c r="O2215" s="133"/>
      <c r="P2215" s="133"/>
      <c r="Q2215" s="154"/>
      <c r="R2215" s="66" t="s">
        <v>76</v>
      </c>
      <c r="S2215" s="135"/>
      <c r="T2215" s="133"/>
      <c r="U2215" s="133"/>
      <c r="V2215" s="136"/>
      <c r="W2215" s="98"/>
      <c r="X2215" s="98"/>
    </row>
    <row r="2216" spans="1:24" s="53" customFormat="1" ht="49.5" customHeight="1" x14ac:dyDescent="0.2">
      <c r="A2216" s="141" t="s">
        <v>1480</v>
      </c>
      <c r="B2216" s="141"/>
      <c r="C2216" s="43" t="s">
        <v>80</v>
      </c>
      <c r="D2216" s="44" t="s">
        <v>80</v>
      </c>
      <c r="E2216" s="44" t="s">
        <v>80</v>
      </c>
      <c r="F2216" s="44" t="s">
        <v>80</v>
      </c>
      <c r="G2216" s="44" t="s">
        <v>80</v>
      </c>
      <c r="H2216" s="44">
        <f t="shared" ref="H2216:Q2216" si="234">SUM(H2210:H2215)</f>
        <v>550.29999999999995</v>
      </c>
      <c r="I2216" s="44">
        <f t="shared" si="234"/>
        <v>479.5</v>
      </c>
      <c r="J2216" s="44">
        <f t="shared" si="234"/>
        <v>293.41000000000003</v>
      </c>
      <c r="K2216" s="45">
        <f t="shared" si="234"/>
        <v>18</v>
      </c>
      <c r="L2216" s="44">
        <f t="shared" si="234"/>
        <v>5783767.0099999998</v>
      </c>
      <c r="M2216" s="44">
        <f t="shared" si="234"/>
        <v>0</v>
      </c>
      <c r="N2216" s="44">
        <f t="shared" si="234"/>
        <v>0</v>
      </c>
      <c r="O2216" s="44">
        <f t="shared" si="234"/>
        <v>0</v>
      </c>
      <c r="P2216" s="44">
        <f t="shared" si="234"/>
        <v>5783767.0099999998</v>
      </c>
      <c r="Q2216" s="55">
        <f t="shared" si="234"/>
        <v>0</v>
      </c>
      <c r="R2216" s="43" t="s">
        <v>80</v>
      </c>
      <c r="S2216" s="43">
        <f>SUM(S2210:S2215)</f>
        <v>6</v>
      </c>
      <c r="T2216" s="44" t="s">
        <v>80</v>
      </c>
      <c r="U2216" s="44" t="s">
        <v>80</v>
      </c>
      <c r="V2216" s="44" t="s">
        <v>80</v>
      </c>
      <c r="W2216" s="54"/>
      <c r="X2216" s="54"/>
    </row>
    <row r="2217" spans="1:24" s="53" customFormat="1" ht="29.25" customHeight="1" x14ac:dyDescent="0.2">
      <c r="A2217" s="142" t="s">
        <v>236</v>
      </c>
      <c r="B2217" s="142"/>
      <c r="C2217" s="142"/>
      <c r="D2217" s="142"/>
      <c r="E2217" s="142"/>
      <c r="F2217" s="142"/>
      <c r="G2217" s="142"/>
      <c r="H2217" s="142"/>
      <c r="I2217" s="142"/>
      <c r="J2217" s="142"/>
      <c r="K2217" s="142"/>
      <c r="L2217" s="142"/>
      <c r="M2217" s="142"/>
      <c r="N2217" s="142"/>
      <c r="O2217" s="142"/>
      <c r="P2217" s="142"/>
      <c r="Q2217" s="142"/>
      <c r="R2217" s="142"/>
      <c r="S2217" s="142"/>
      <c r="T2217" s="142"/>
      <c r="U2217" s="142"/>
      <c r="V2217" s="142"/>
      <c r="W2217" s="54"/>
      <c r="X2217" s="54"/>
    </row>
    <row r="2218" spans="1:24" s="52" customFormat="1" ht="23.25" customHeight="1" x14ac:dyDescent="0.2">
      <c r="A2218" s="138">
        <v>1</v>
      </c>
      <c r="B2218" s="138" t="s">
        <v>398</v>
      </c>
      <c r="C2218" s="139">
        <v>1963</v>
      </c>
      <c r="D2218" s="139"/>
      <c r="E2218" s="138" t="s">
        <v>84</v>
      </c>
      <c r="F2218" s="132">
        <v>2</v>
      </c>
      <c r="G2218" s="132">
        <v>1</v>
      </c>
      <c r="H2218" s="133">
        <v>367.1</v>
      </c>
      <c r="I2218" s="133">
        <v>339.9</v>
      </c>
      <c r="J2218" s="133">
        <v>261.01</v>
      </c>
      <c r="K2218" s="132">
        <v>22</v>
      </c>
      <c r="L2218" s="133">
        <f>SUM(M2218:Q2220)</f>
        <v>2858264.39</v>
      </c>
      <c r="M2218" s="133">
        <v>0</v>
      </c>
      <c r="N2218" s="133">
        <v>0</v>
      </c>
      <c r="O2218" s="133">
        <v>0</v>
      </c>
      <c r="P2218" s="133">
        <v>2858264.39</v>
      </c>
      <c r="Q2218" s="154">
        <v>0</v>
      </c>
      <c r="R2218" s="66" t="s">
        <v>74</v>
      </c>
      <c r="S2218" s="135">
        <v>3</v>
      </c>
      <c r="T2218" s="133">
        <f>L2218/I2218</f>
        <v>8409.1332450720802</v>
      </c>
      <c r="U2218" s="133">
        <f>T2218</f>
        <v>8409.1332450720802</v>
      </c>
      <c r="V2218" s="136">
        <v>46752</v>
      </c>
      <c r="W2218" s="98"/>
      <c r="X2218" s="98"/>
    </row>
    <row r="2219" spans="1:24" s="52" customFormat="1" ht="33" customHeight="1" x14ac:dyDescent="0.2">
      <c r="A2219" s="138"/>
      <c r="B2219" s="138"/>
      <c r="C2219" s="139"/>
      <c r="D2219" s="139"/>
      <c r="E2219" s="138"/>
      <c r="F2219" s="132"/>
      <c r="G2219" s="132"/>
      <c r="H2219" s="133"/>
      <c r="I2219" s="133"/>
      <c r="J2219" s="133"/>
      <c r="K2219" s="132"/>
      <c r="L2219" s="133"/>
      <c r="M2219" s="133"/>
      <c r="N2219" s="133"/>
      <c r="O2219" s="133"/>
      <c r="P2219" s="133"/>
      <c r="Q2219" s="154"/>
      <c r="R2219" s="66" t="s">
        <v>75</v>
      </c>
      <c r="S2219" s="135"/>
      <c r="T2219" s="133"/>
      <c r="U2219" s="133"/>
      <c r="V2219" s="136"/>
      <c r="W2219" s="98"/>
      <c r="X2219" s="98"/>
    </row>
    <row r="2220" spans="1:24" s="52" customFormat="1" ht="30" customHeight="1" x14ac:dyDescent="0.2">
      <c r="A2220" s="138"/>
      <c r="B2220" s="138"/>
      <c r="C2220" s="139"/>
      <c r="D2220" s="139"/>
      <c r="E2220" s="138"/>
      <c r="F2220" s="132"/>
      <c r="G2220" s="132"/>
      <c r="H2220" s="133"/>
      <c r="I2220" s="133"/>
      <c r="J2220" s="133"/>
      <c r="K2220" s="132"/>
      <c r="L2220" s="133"/>
      <c r="M2220" s="133"/>
      <c r="N2220" s="133"/>
      <c r="O2220" s="133"/>
      <c r="P2220" s="133"/>
      <c r="Q2220" s="154"/>
      <c r="R2220" s="66" t="s">
        <v>76</v>
      </c>
      <c r="S2220" s="135"/>
      <c r="T2220" s="133"/>
      <c r="U2220" s="133"/>
      <c r="V2220" s="136"/>
      <c r="W2220" s="98"/>
      <c r="X2220" s="98"/>
    </row>
    <row r="2221" spans="1:24" s="52" customFormat="1" ht="16.5" customHeight="1" x14ac:dyDescent="0.2">
      <c r="A2221" s="138">
        <v>2</v>
      </c>
      <c r="B2221" s="138" t="s">
        <v>399</v>
      </c>
      <c r="C2221" s="139">
        <v>1964</v>
      </c>
      <c r="D2221" s="139"/>
      <c r="E2221" s="138" t="s">
        <v>84</v>
      </c>
      <c r="F2221" s="132">
        <v>2</v>
      </c>
      <c r="G2221" s="132">
        <v>2</v>
      </c>
      <c r="H2221" s="133">
        <v>255.1</v>
      </c>
      <c r="I2221" s="133">
        <v>175.32</v>
      </c>
      <c r="J2221" s="133">
        <v>175.32</v>
      </c>
      <c r="K2221" s="132">
        <v>10</v>
      </c>
      <c r="L2221" s="133">
        <f t="shared" ref="L2221" si="235">SUM(M2221:Q2223)</f>
        <v>1532393.39</v>
      </c>
      <c r="M2221" s="133">
        <v>0</v>
      </c>
      <c r="N2221" s="133">
        <v>0</v>
      </c>
      <c r="O2221" s="133">
        <v>0</v>
      </c>
      <c r="P2221" s="133">
        <v>1532393.39</v>
      </c>
      <c r="Q2221" s="154">
        <v>0</v>
      </c>
      <c r="R2221" s="66" t="s">
        <v>74</v>
      </c>
      <c r="S2221" s="135">
        <v>3</v>
      </c>
      <c r="T2221" s="133">
        <f t="shared" ref="T2221" si="236">L2221/I2221</f>
        <v>8740.5509354323513</v>
      </c>
      <c r="U2221" s="133">
        <f t="shared" ref="U2221" si="237">T2221</f>
        <v>8740.5509354323513</v>
      </c>
      <c r="V2221" s="136">
        <v>46752</v>
      </c>
      <c r="W2221" s="98"/>
      <c r="X2221" s="98"/>
    </row>
    <row r="2222" spans="1:24" s="52" customFormat="1" ht="31.5" customHeight="1" x14ac:dyDescent="0.2">
      <c r="A2222" s="138"/>
      <c r="B2222" s="138"/>
      <c r="C2222" s="139"/>
      <c r="D2222" s="139"/>
      <c r="E2222" s="138"/>
      <c r="F2222" s="132"/>
      <c r="G2222" s="132"/>
      <c r="H2222" s="133"/>
      <c r="I2222" s="133"/>
      <c r="J2222" s="133"/>
      <c r="K2222" s="132"/>
      <c r="L2222" s="133"/>
      <c r="M2222" s="133"/>
      <c r="N2222" s="133"/>
      <c r="O2222" s="133"/>
      <c r="P2222" s="133"/>
      <c r="Q2222" s="154"/>
      <c r="R2222" s="66" t="s">
        <v>75</v>
      </c>
      <c r="S2222" s="135"/>
      <c r="T2222" s="133"/>
      <c r="U2222" s="133"/>
      <c r="V2222" s="136"/>
      <c r="W2222" s="98"/>
      <c r="X2222" s="98"/>
    </row>
    <row r="2223" spans="1:24" s="52" customFormat="1" ht="27.75" customHeight="1" x14ac:dyDescent="0.2">
      <c r="A2223" s="138"/>
      <c r="B2223" s="138"/>
      <c r="C2223" s="139"/>
      <c r="D2223" s="139"/>
      <c r="E2223" s="138"/>
      <c r="F2223" s="132"/>
      <c r="G2223" s="132"/>
      <c r="H2223" s="133"/>
      <c r="I2223" s="133"/>
      <c r="J2223" s="133"/>
      <c r="K2223" s="132"/>
      <c r="L2223" s="133"/>
      <c r="M2223" s="133"/>
      <c r="N2223" s="133"/>
      <c r="O2223" s="133"/>
      <c r="P2223" s="133"/>
      <c r="Q2223" s="154"/>
      <c r="R2223" s="66" t="s">
        <v>76</v>
      </c>
      <c r="S2223" s="135"/>
      <c r="T2223" s="133"/>
      <c r="U2223" s="133"/>
      <c r="V2223" s="136"/>
      <c r="W2223" s="98"/>
      <c r="X2223" s="98"/>
    </row>
    <row r="2224" spans="1:24" s="52" customFormat="1" ht="22.5" customHeight="1" x14ac:dyDescent="0.2">
      <c r="A2224" s="138">
        <v>3</v>
      </c>
      <c r="B2224" s="138" t="s">
        <v>400</v>
      </c>
      <c r="C2224" s="139">
        <v>1983</v>
      </c>
      <c r="D2224" s="139"/>
      <c r="E2224" s="138" t="s">
        <v>111</v>
      </c>
      <c r="F2224" s="132">
        <v>2</v>
      </c>
      <c r="G2224" s="132">
        <v>2</v>
      </c>
      <c r="H2224" s="133">
        <v>691</v>
      </c>
      <c r="I2224" s="133">
        <v>588.20000000000005</v>
      </c>
      <c r="J2224" s="133">
        <v>592.29999999999995</v>
      </c>
      <c r="K2224" s="132">
        <v>26</v>
      </c>
      <c r="L2224" s="133">
        <f t="shared" ref="L2224" si="238">SUM(M2224:Q2226)</f>
        <v>4736381.5</v>
      </c>
      <c r="M2224" s="133">
        <v>0</v>
      </c>
      <c r="N2224" s="133">
        <v>0</v>
      </c>
      <c r="O2224" s="133">
        <v>0</v>
      </c>
      <c r="P2224" s="133">
        <v>4736381.5</v>
      </c>
      <c r="Q2224" s="154">
        <v>0</v>
      </c>
      <c r="R2224" s="66" t="s">
        <v>74</v>
      </c>
      <c r="S2224" s="135">
        <v>3</v>
      </c>
      <c r="T2224" s="133">
        <f t="shared" ref="T2224" si="239">L2224/I2224</f>
        <v>8052.3316899013935</v>
      </c>
      <c r="U2224" s="133">
        <f t="shared" ref="U2224" si="240">T2224</f>
        <v>8052.3316899013935</v>
      </c>
      <c r="V2224" s="136">
        <v>46752</v>
      </c>
      <c r="W2224" s="98"/>
      <c r="X2224" s="98"/>
    </row>
    <row r="2225" spans="1:24" s="52" customFormat="1" ht="27.75" customHeight="1" x14ac:dyDescent="0.2">
      <c r="A2225" s="138"/>
      <c r="B2225" s="138"/>
      <c r="C2225" s="139"/>
      <c r="D2225" s="139"/>
      <c r="E2225" s="138"/>
      <c r="F2225" s="132"/>
      <c r="G2225" s="132"/>
      <c r="H2225" s="133"/>
      <c r="I2225" s="133"/>
      <c r="J2225" s="133"/>
      <c r="K2225" s="132"/>
      <c r="L2225" s="133"/>
      <c r="M2225" s="133"/>
      <c r="N2225" s="133"/>
      <c r="O2225" s="133"/>
      <c r="P2225" s="133"/>
      <c r="Q2225" s="154"/>
      <c r="R2225" s="66" t="s">
        <v>75</v>
      </c>
      <c r="S2225" s="135"/>
      <c r="T2225" s="133"/>
      <c r="U2225" s="133"/>
      <c r="V2225" s="136"/>
      <c r="W2225" s="98"/>
      <c r="X2225" s="98"/>
    </row>
    <row r="2226" spans="1:24" s="52" customFormat="1" ht="35.25" customHeight="1" x14ac:dyDescent="0.2">
      <c r="A2226" s="138"/>
      <c r="B2226" s="138"/>
      <c r="C2226" s="139"/>
      <c r="D2226" s="139"/>
      <c r="E2226" s="138"/>
      <c r="F2226" s="132"/>
      <c r="G2226" s="132"/>
      <c r="H2226" s="133"/>
      <c r="I2226" s="133"/>
      <c r="J2226" s="133"/>
      <c r="K2226" s="132"/>
      <c r="L2226" s="133"/>
      <c r="M2226" s="133"/>
      <c r="N2226" s="133"/>
      <c r="O2226" s="133"/>
      <c r="P2226" s="133"/>
      <c r="Q2226" s="154"/>
      <c r="R2226" s="66" t="s">
        <v>76</v>
      </c>
      <c r="S2226" s="135"/>
      <c r="T2226" s="133"/>
      <c r="U2226" s="133"/>
      <c r="V2226" s="136"/>
      <c r="W2226" s="98"/>
      <c r="X2226" s="98"/>
    </row>
    <row r="2227" spans="1:24" s="53" customFormat="1" ht="49.5" customHeight="1" x14ac:dyDescent="0.2">
      <c r="A2227" s="141" t="s">
        <v>401</v>
      </c>
      <c r="B2227" s="141"/>
      <c r="C2227" s="43" t="s">
        <v>80</v>
      </c>
      <c r="D2227" s="44" t="s">
        <v>80</v>
      </c>
      <c r="E2227" s="44" t="s">
        <v>80</v>
      </c>
      <c r="F2227" s="44" t="s">
        <v>80</v>
      </c>
      <c r="G2227" s="44" t="s">
        <v>80</v>
      </c>
      <c r="H2227" s="44">
        <f t="shared" ref="H2227:Q2227" si="241">SUM(H2218:H2226)</f>
        <v>1313.2</v>
      </c>
      <c r="I2227" s="44">
        <f t="shared" si="241"/>
        <v>1103.42</v>
      </c>
      <c r="J2227" s="44">
        <f t="shared" si="241"/>
        <v>1028.6299999999999</v>
      </c>
      <c r="K2227" s="45">
        <f t="shared" si="241"/>
        <v>58</v>
      </c>
      <c r="L2227" s="44">
        <f t="shared" si="241"/>
        <v>9127039.2800000012</v>
      </c>
      <c r="M2227" s="44">
        <f t="shared" si="241"/>
        <v>0</v>
      </c>
      <c r="N2227" s="44">
        <f t="shared" si="241"/>
        <v>0</v>
      </c>
      <c r="O2227" s="44">
        <f t="shared" si="241"/>
        <v>0</v>
      </c>
      <c r="P2227" s="44">
        <f t="shared" si="241"/>
        <v>9127039.2800000012</v>
      </c>
      <c r="Q2227" s="55">
        <f t="shared" si="241"/>
        <v>0</v>
      </c>
      <c r="R2227" s="43" t="s">
        <v>80</v>
      </c>
      <c r="S2227" s="43">
        <f>SUM(S2218:S2226)</f>
        <v>9</v>
      </c>
      <c r="T2227" s="44" t="s">
        <v>80</v>
      </c>
      <c r="U2227" s="44" t="s">
        <v>80</v>
      </c>
      <c r="V2227" s="44" t="s">
        <v>80</v>
      </c>
      <c r="W2227" s="54"/>
      <c r="X2227" s="54"/>
    </row>
    <row r="2228" spans="1:24" s="53" customFormat="1" ht="26.25" customHeight="1" x14ac:dyDescent="0.2">
      <c r="A2228" s="142" t="s">
        <v>243</v>
      </c>
      <c r="B2228" s="142"/>
      <c r="C2228" s="142"/>
      <c r="D2228" s="142"/>
      <c r="E2228" s="142"/>
      <c r="F2228" s="142"/>
      <c r="G2228" s="142"/>
      <c r="H2228" s="142"/>
      <c r="I2228" s="142"/>
      <c r="J2228" s="142"/>
      <c r="K2228" s="142"/>
      <c r="L2228" s="142"/>
      <c r="M2228" s="142"/>
      <c r="N2228" s="142"/>
      <c r="O2228" s="142"/>
      <c r="P2228" s="142"/>
      <c r="Q2228" s="142"/>
      <c r="R2228" s="142"/>
      <c r="S2228" s="142"/>
      <c r="T2228" s="142"/>
      <c r="U2228" s="142"/>
      <c r="V2228" s="142"/>
      <c r="W2228" s="54"/>
      <c r="X2228" s="54"/>
    </row>
    <row r="2229" spans="1:24" s="23" customFormat="1" ht="34.5" customHeight="1" x14ac:dyDescent="0.2">
      <c r="A2229" s="138">
        <v>1</v>
      </c>
      <c r="B2229" s="138" t="s">
        <v>402</v>
      </c>
      <c r="C2229" s="139">
        <v>1984</v>
      </c>
      <c r="D2229" s="139"/>
      <c r="E2229" s="138" t="s">
        <v>111</v>
      </c>
      <c r="F2229" s="132">
        <v>3</v>
      </c>
      <c r="G2229" s="132">
        <v>1</v>
      </c>
      <c r="H2229" s="133">
        <v>1920.1</v>
      </c>
      <c r="I2229" s="133">
        <v>1476.31</v>
      </c>
      <c r="J2229" s="133">
        <v>1196.2</v>
      </c>
      <c r="K2229" s="132">
        <v>46</v>
      </c>
      <c r="L2229" s="133">
        <f>SUM(M2229:Q2243)</f>
        <v>12117943.470000001</v>
      </c>
      <c r="M2229" s="133">
        <v>0</v>
      </c>
      <c r="N2229" s="133">
        <v>0</v>
      </c>
      <c r="O2229" s="133">
        <v>0</v>
      </c>
      <c r="P2229" s="133">
        <v>12117943.470000001</v>
      </c>
      <c r="Q2229" s="154">
        <v>0</v>
      </c>
      <c r="R2229" s="66" t="s">
        <v>62</v>
      </c>
      <c r="S2229" s="135">
        <v>15</v>
      </c>
      <c r="T2229" s="133">
        <f>L2229/I2229</f>
        <v>8208.2648427498298</v>
      </c>
      <c r="U2229" s="133">
        <f>T2229</f>
        <v>8208.2648427498298</v>
      </c>
      <c r="V2229" s="136">
        <v>46752</v>
      </c>
      <c r="W2229" s="28"/>
      <c r="X2229" s="28"/>
    </row>
    <row r="2230" spans="1:24" s="23" customFormat="1" ht="43.5" customHeight="1" x14ac:dyDescent="0.2">
      <c r="A2230" s="138"/>
      <c r="B2230" s="138"/>
      <c r="C2230" s="139"/>
      <c r="D2230" s="139"/>
      <c r="E2230" s="138"/>
      <c r="F2230" s="132"/>
      <c r="G2230" s="132"/>
      <c r="H2230" s="133"/>
      <c r="I2230" s="133"/>
      <c r="J2230" s="133"/>
      <c r="K2230" s="132"/>
      <c r="L2230" s="133"/>
      <c r="M2230" s="133"/>
      <c r="N2230" s="133"/>
      <c r="O2230" s="133"/>
      <c r="P2230" s="133"/>
      <c r="Q2230" s="154"/>
      <c r="R2230" s="66" t="s">
        <v>63</v>
      </c>
      <c r="S2230" s="135"/>
      <c r="T2230" s="133"/>
      <c r="U2230" s="133"/>
      <c r="V2230" s="136"/>
      <c r="W2230" s="28"/>
      <c r="X2230" s="28"/>
    </row>
    <row r="2231" spans="1:24" s="23" customFormat="1" ht="46.5" customHeight="1" x14ac:dyDescent="0.2">
      <c r="A2231" s="138"/>
      <c r="B2231" s="138"/>
      <c r="C2231" s="139"/>
      <c r="D2231" s="139"/>
      <c r="E2231" s="138"/>
      <c r="F2231" s="132"/>
      <c r="G2231" s="132"/>
      <c r="H2231" s="133"/>
      <c r="I2231" s="133"/>
      <c r="J2231" s="133"/>
      <c r="K2231" s="132"/>
      <c r="L2231" s="133"/>
      <c r="M2231" s="133"/>
      <c r="N2231" s="133"/>
      <c r="O2231" s="133"/>
      <c r="P2231" s="133"/>
      <c r="Q2231" s="154"/>
      <c r="R2231" s="66" t="s">
        <v>64</v>
      </c>
      <c r="S2231" s="135"/>
      <c r="T2231" s="133"/>
      <c r="U2231" s="133"/>
      <c r="V2231" s="136"/>
      <c r="W2231" s="28"/>
      <c r="X2231" s="28"/>
    </row>
    <row r="2232" spans="1:24" s="23" customFormat="1" ht="39" customHeight="1" x14ac:dyDescent="0.2">
      <c r="A2232" s="138"/>
      <c r="B2232" s="138"/>
      <c r="C2232" s="139"/>
      <c r="D2232" s="139"/>
      <c r="E2232" s="138"/>
      <c r="F2232" s="132"/>
      <c r="G2232" s="132"/>
      <c r="H2232" s="133"/>
      <c r="I2232" s="133"/>
      <c r="J2232" s="133"/>
      <c r="K2232" s="132"/>
      <c r="L2232" s="133"/>
      <c r="M2232" s="133"/>
      <c r="N2232" s="133"/>
      <c r="O2232" s="133"/>
      <c r="P2232" s="133"/>
      <c r="Q2232" s="154"/>
      <c r="R2232" s="66" t="s">
        <v>65</v>
      </c>
      <c r="S2232" s="135"/>
      <c r="T2232" s="133"/>
      <c r="U2232" s="133"/>
      <c r="V2232" s="136"/>
      <c r="W2232" s="28"/>
      <c r="X2232" s="28"/>
    </row>
    <row r="2233" spans="1:24" s="23" customFormat="1" ht="42.75" customHeight="1" x14ac:dyDescent="0.2">
      <c r="A2233" s="138"/>
      <c r="B2233" s="138"/>
      <c r="C2233" s="139"/>
      <c r="D2233" s="139"/>
      <c r="E2233" s="138"/>
      <c r="F2233" s="132"/>
      <c r="G2233" s="132"/>
      <c r="H2233" s="133"/>
      <c r="I2233" s="133"/>
      <c r="J2233" s="133"/>
      <c r="K2233" s="132"/>
      <c r="L2233" s="133"/>
      <c r="M2233" s="133"/>
      <c r="N2233" s="133"/>
      <c r="O2233" s="133"/>
      <c r="P2233" s="133"/>
      <c r="Q2233" s="154"/>
      <c r="R2233" s="66" t="s">
        <v>66</v>
      </c>
      <c r="S2233" s="135"/>
      <c r="T2233" s="133"/>
      <c r="U2233" s="133"/>
      <c r="V2233" s="136"/>
      <c r="W2233" s="28"/>
      <c r="X2233" s="28"/>
    </row>
    <row r="2234" spans="1:24" s="23" customFormat="1" ht="42" customHeight="1" x14ac:dyDescent="0.2">
      <c r="A2234" s="138"/>
      <c r="B2234" s="138"/>
      <c r="C2234" s="139"/>
      <c r="D2234" s="139"/>
      <c r="E2234" s="138"/>
      <c r="F2234" s="132"/>
      <c r="G2234" s="132"/>
      <c r="H2234" s="133"/>
      <c r="I2234" s="133"/>
      <c r="J2234" s="133"/>
      <c r="K2234" s="132"/>
      <c r="L2234" s="133"/>
      <c r="M2234" s="133"/>
      <c r="N2234" s="133"/>
      <c r="O2234" s="133"/>
      <c r="P2234" s="133"/>
      <c r="Q2234" s="154"/>
      <c r="R2234" s="66" t="s">
        <v>67</v>
      </c>
      <c r="S2234" s="135"/>
      <c r="T2234" s="133"/>
      <c r="U2234" s="133"/>
      <c r="V2234" s="136"/>
      <c r="W2234" s="28"/>
      <c r="X2234" s="28"/>
    </row>
    <row r="2235" spans="1:24" s="23" customFormat="1" ht="27.75" customHeight="1" x14ac:dyDescent="0.2">
      <c r="A2235" s="138"/>
      <c r="B2235" s="138"/>
      <c r="C2235" s="139"/>
      <c r="D2235" s="139"/>
      <c r="E2235" s="138"/>
      <c r="F2235" s="132"/>
      <c r="G2235" s="132"/>
      <c r="H2235" s="133"/>
      <c r="I2235" s="133"/>
      <c r="J2235" s="133"/>
      <c r="K2235" s="132"/>
      <c r="L2235" s="133"/>
      <c r="M2235" s="133"/>
      <c r="N2235" s="133"/>
      <c r="O2235" s="133"/>
      <c r="P2235" s="133"/>
      <c r="Q2235" s="154"/>
      <c r="R2235" s="66" t="s">
        <v>68</v>
      </c>
      <c r="S2235" s="135"/>
      <c r="T2235" s="133"/>
      <c r="U2235" s="133"/>
      <c r="V2235" s="136"/>
      <c r="W2235" s="28"/>
      <c r="X2235" s="28"/>
    </row>
    <row r="2236" spans="1:24" s="23" customFormat="1" ht="49.5" customHeight="1" x14ac:dyDescent="0.2">
      <c r="A2236" s="138"/>
      <c r="B2236" s="138"/>
      <c r="C2236" s="139"/>
      <c r="D2236" s="139"/>
      <c r="E2236" s="138"/>
      <c r="F2236" s="132"/>
      <c r="G2236" s="132"/>
      <c r="H2236" s="133"/>
      <c r="I2236" s="133"/>
      <c r="J2236" s="133"/>
      <c r="K2236" s="132"/>
      <c r="L2236" s="133"/>
      <c r="M2236" s="133"/>
      <c r="N2236" s="133"/>
      <c r="O2236" s="133"/>
      <c r="P2236" s="133"/>
      <c r="Q2236" s="154"/>
      <c r="R2236" s="66" t="s">
        <v>69</v>
      </c>
      <c r="S2236" s="135"/>
      <c r="T2236" s="133"/>
      <c r="U2236" s="133"/>
      <c r="V2236" s="136"/>
      <c r="W2236" s="28"/>
      <c r="X2236" s="28"/>
    </row>
    <row r="2237" spans="1:24" s="23" customFormat="1" ht="49.5" customHeight="1" x14ac:dyDescent="0.2">
      <c r="A2237" s="138"/>
      <c r="B2237" s="138"/>
      <c r="C2237" s="139"/>
      <c r="D2237" s="139"/>
      <c r="E2237" s="138"/>
      <c r="F2237" s="132"/>
      <c r="G2237" s="132"/>
      <c r="H2237" s="133"/>
      <c r="I2237" s="133"/>
      <c r="J2237" s="133"/>
      <c r="K2237" s="132"/>
      <c r="L2237" s="133"/>
      <c r="M2237" s="133"/>
      <c r="N2237" s="133"/>
      <c r="O2237" s="133"/>
      <c r="P2237" s="133"/>
      <c r="Q2237" s="154"/>
      <c r="R2237" s="66" t="s">
        <v>70</v>
      </c>
      <c r="S2237" s="135"/>
      <c r="T2237" s="133"/>
      <c r="U2237" s="133"/>
      <c r="V2237" s="136"/>
      <c r="W2237" s="28"/>
      <c r="X2237" s="28"/>
    </row>
    <row r="2238" spans="1:24" s="23" customFormat="1" ht="30.75" customHeight="1" x14ac:dyDescent="0.2">
      <c r="A2238" s="138"/>
      <c r="B2238" s="138"/>
      <c r="C2238" s="139"/>
      <c r="D2238" s="139"/>
      <c r="E2238" s="138"/>
      <c r="F2238" s="132"/>
      <c r="G2238" s="132"/>
      <c r="H2238" s="133"/>
      <c r="I2238" s="133"/>
      <c r="J2238" s="133"/>
      <c r="K2238" s="132"/>
      <c r="L2238" s="133"/>
      <c r="M2238" s="133"/>
      <c r="N2238" s="133"/>
      <c r="O2238" s="133"/>
      <c r="P2238" s="133"/>
      <c r="Q2238" s="154"/>
      <c r="R2238" s="66" t="s">
        <v>71</v>
      </c>
      <c r="S2238" s="135"/>
      <c r="T2238" s="133"/>
      <c r="U2238" s="133"/>
      <c r="V2238" s="136"/>
      <c r="W2238" s="28"/>
      <c r="X2238" s="28"/>
    </row>
    <row r="2239" spans="1:24" s="23" customFormat="1" ht="49.5" customHeight="1" x14ac:dyDescent="0.2">
      <c r="A2239" s="138"/>
      <c r="B2239" s="138"/>
      <c r="C2239" s="139"/>
      <c r="D2239" s="139"/>
      <c r="E2239" s="138"/>
      <c r="F2239" s="132"/>
      <c r="G2239" s="132"/>
      <c r="H2239" s="133"/>
      <c r="I2239" s="133"/>
      <c r="J2239" s="133"/>
      <c r="K2239" s="132"/>
      <c r="L2239" s="133"/>
      <c r="M2239" s="133"/>
      <c r="N2239" s="133"/>
      <c r="O2239" s="133"/>
      <c r="P2239" s="133"/>
      <c r="Q2239" s="154"/>
      <c r="R2239" s="66" t="s">
        <v>72</v>
      </c>
      <c r="S2239" s="135"/>
      <c r="T2239" s="133"/>
      <c r="U2239" s="133"/>
      <c r="V2239" s="136"/>
      <c r="W2239" s="28"/>
      <c r="X2239" s="28"/>
    </row>
    <row r="2240" spans="1:24" s="23" customFormat="1" ht="49.5" customHeight="1" x14ac:dyDescent="0.2">
      <c r="A2240" s="138"/>
      <c r="B2240" s="138"/>
      <c r="C2240" s="139"/>
      <c r="D2240" s="139"/>
      <c r="E2240" s="138"/>
      <c r="F2240" s="132"/>
      <c r="G2240" s="132"/>
      <c r="H2240" s="133"/>
      <c r="I2240" s="133"/>
      <c r="J2240" s="133"/>
      <c r="K2240" s="132"/>
      <c r="L2240" s="133"/>
      <c r="M2240" s="133"/>
      <c r="N2240" s="133"/>
      <c r="O2240" s="133"/>
      <c r="P2240" s="133"/>
      <c r="Q2240" s="154"/>
      <c r="R2240" s="66" t="s">
        <v>73</v>
      </c>
      <c r="S2240" s="135"/>
      <c r="T2240" s="133"/>
      <c r="U2240" s="133"/>
      <c r="V2240" s="136"/>
      <c r="W2240" s="28"/>
      <c r="X2240" s="28"/>
    </row>
    <row r="2241" spans="1:24" s="23" customFormat="1" ht="32.25" customHeight="1" x14ac:dyDescent="0.2">
      <c r="A2241" s="138"/>
      <c r="B2241" s="138"/>
      <c r="C2241" s="139"/>
      <c r="D2241" s="139"/>
      <c r="E2241" s="138"/>
      <c r="F2241" s="132"/>
      <c r="G2241" s="132"/>
      <c r="H2241" s="133"/>
      <c r="I2241" s="133"/>
      <c r="J2241" s="133"/>
      <c r="K2241" s="132"/>
      <c r="L2241" s="133"/>
      <c r="M2241" s="133"/>
      <c r="N2241" s="133"/>
      <c r="O2241" s="133"/>
      <c r="P2241" s="133"/>
      <c r="Q2241" s="154"/>
      <c r="R2241" s="66" t="s">
        <v>102</v>
      </c>
      <c r="S2241" s="135"/>
      <c r="T2241" s="133"/>
      <c r="U2241" s="133"/>
      <c r="V2241" s="136"/>
      <c r="W2241" s="28"/>
      <c r="X2241" s="28"/>
    </row>
    <row r="2242" spans="1:24" s="23" customFormat="1" ht="49.5" customHeight="1" x14ac:dyDescent="0.2">
      <c r="A2242" s="138"/>
      <c r="B2242" s="138"/>
      <c r="C2242" s="139"/>
      <c r="D2242" s="139"/>
      <c r="E2242" s="138"/>
      <c r="F2242" s="132"/>
      <c r="G2242" s="132"/>
      <c r="H2242" s="133"/>
      <c r="I2242" s="133"/>
      <c r="J2242" s="133"/>
      <c r="K2242" s="132"/>
      <c r="L2242" s="133"/>
      <c r="M2242" s="133"/>
      <c r="N2242" s="133"/>
      <c r="O2242" s="133"/>
      <c r="P2242" s="133"/>
      <c r="Q2242" s="154"/>
      <c r="R2242" s="66" t="s">
        <v>103</v>
      </c>
      <c r="S2242" s="135"/>
      <c r="T2242" s="133"/>
      <c r="U2242" s="133"/>
      <c r="V2242" s="136"/>
      <c r="W2242" s="28"/>
      <c r="X2242" s="28"/>
    </row>
    <row r="2243" spans="1:24" s="23" customFormat="1" ht="49.5" customHeight="1" x14ac:dyDescent="0.2">
      <c r="A2243" s="138"/>
      <c r="B2243" s="138"/>
      <c r="C2243" s="139"/>
      <c r="D2243" s="139"/>
      <c r="E2243" s="138"/>
      <c r="F2243" s="132"/>
      <c r="G2243" s="132"/>
      <c r="H2243" s="133"/>
      <c r="I2243" s="133"/>
      <c r="J2243" s="133"/>
      <c r="K2243" s="132"/>
      <c r="L2243" s="133"/>
      <c r="M2243" s="133"/>
      <c r="N2243" s="133"/>
      <c r="O2243" s="133"/>
      <c r="P2243" s="133"/>
      <c r="Q2243" s="154"/>
      <c r="R2243" s="66" t="s">
        <v>104</v>
      </c>
      <c r="S2243" s="135"/>
      <c r="T2243" s="133"/>
      <c r="U2243" s="133"/>
      <c r="V2243" s="136"/>
      <c r="W2243" s="28"/>
      <c r="X2243" s="28"/>
    </row>
    <row r="2244" spans="1:24" s="22" customFormat="1" ht="36" customHeight="1" x14ac:dyDescent="0.2">
      <c r="A2244" s="141" t="s">
        <v>403</v>
      </c>
      <c r="B2244" s="141"/>
      <c r="C2244" s="43" t="s">
        <v>80</v>
      </c>
      <c r="D2244" s="44" t="s">
        <v>80</v>
      </c>
      <c r="E2244" s="44" t="s">
        <v>80</v>
      </c>
      <c r="F2244" s="44" t="s">
        <v>80</v>
      </c>
      <c r="G2244" s="44" t="s">
        <v>80</v>
      </c>
      <c r="H2244" s="44">
        <f t="shared" ref="H2244:Q2244" si="242">SUM(H2229)</f>
        <v>1920.1</v>
      </c>
      <c r="I2244" s="44">
        <f t="shared" si="242"/>
        <v>1476.31</v>
      </c>
      <c r="J2244" s="44">
        <f t="shared" si="242"/>
        <v>1196.2</v>
      </c>
      <c r="K2244" s="45">
        <f t="shared" si="242"/>
        <v>46</v>
      </c>
      <c r="L2244" s="44">
        <f t="shared" si="242"/>
        <v>12117943.470000001</v>
      </c>
      <c r="M2244" s="44">
        <f t="shared" si="242"/>
        <v>0</v>
      </c>
      <c r="N2244" s="44">
        <f t="shared" si="242"/>
        <v>0</v>
      </c>
      <c r="O2244" s="44">
        <f t="shared" si="242"/>
        <v>0</v>
      </c>
      <c r="P2244" s="44">
        <f t="shared" si="242"/>
        <v>12117943.470000001</v>
      </c>
      <c r="Q2244" s="55">
        <f t="shared" si="242"/>
        <v>0</v>
      </c>
      <c r="R2244" s="43" t="s">
        <v>80</v>
      </c>
      <c r="S2244" s="43">
        <f>SUM(S2229)</f>
        <v>15</v>
      </c>
      <c r="T2244" s="44" t="s">
        <v>80</v>
      </c>
      <c r="U2244" s="44" t="s">
        <v>80</v>
      </c>
      <c r="V2244" s="44" t="s">
        <v>80</v>
      </c>
    </row>
    <row r="2245" spans="1:24" s="22" customFormat="1" ht="24" customHeight="1" x14ac:dyDescent="0.2">
      <c r="A2245" s="142" t="s">
        <v>246</v>
      </c>
      <c r="B2245" s="142"/>
      <c r="C2245" s="142"/>
      <c r="D2245" s="142"/>
      <c r="E2245" s="142"/>
      <c r="F2245" s="142"/>
      <c r="G2245" s="142"/>
      <c r="H2245" s="142"/>
      <c r="I2245" s="142"/>
      <c r="J2245" s="142"/>
      <c r="K2245" s="142"/>
      <c r="L2245" s="142"/>
      <c r="M2245" s="142"/>
      <c r="N2245" s="142"/>
      <c r="O2245" s="142"/>
      <c r="P2245" s="142"/>
      <c r="Q2245" s="142"/>
      <c r="R2245" s="142"/>
      <c r="S2245" s="142"/>
      <c r="T2245" s="142"/>
      <c r="U2245" s="142"/>
      <c r="V2245" s="142"/>
    </row>
    <row r="2246" spans="1:24" s="23" customFormat="1" ht="24" customHeight="1" x14ac:dyDescent="0.2">
      <c r="A2246" s="138">
        <v>1</v>
      </c>
      <c r="B2246" s="138" t="s">
        <v>404</v>
      </c>
      <c r="C2246" s="139">
        <v>1953</v>
      </c>
      <c r="D2246" s="139"/>
      <c r="E2246" s="138" t="s">
        <v>84</v>
      </c>
      <c r="F2246" s="132">
        <v>1</v>
      </c>
      <c r="G2246" s="132">
        <v>3</v>
      </c>
      <c r="H2246" s="133">
        <v>297.60000000000002</v>
      </c>
      <c r="I2246" s="133">
        <v>230.5</v>
      </c>
      <c r="J2246" s="133">
        <v>0</v>
      </c>
      <c r="K2246" s="132">
        <v>16</v>
      </c>
      <c r="L2246" s="133">
        <f>SUM(M2246:Q2248)</f>
        <v>6113496.9400000004</v>
      </c>
      <c r="M2246" s="133">
        <v>0</v>
      </c>
      <c r="N2246" s="133">
        <v>0</v>
      </c>
      <c r="O2246" s="133">
        <v>0</v>
      </c>
      <c r="P2246" s="133">
        <v>6113496.9400000004</v>
      </c>
      <c r="Q2246" s="154">
        <v>0</v>
      </c>
      <c r="R2246" s="66" t="s">
        <v>85</v>
      </c>
      <c r="S2246" s="135">
        <v>3</v>
      </c>
      <c r="T2246" s="133">
        <f>L2246/I2246</f>
        <v>26522.763297180045</v>
      </c>
      <c r="U2246" s="133">
        <f>T2246</f>
        <v>26522.763297180045</v>
      </c>
      <c r="V2246" s="136">
        <v>46752</v>
      </c>
    </row>
    <row r="2247" spans="1:24" s="23" customFormat="1" ht="36" customHeight="1" x14ac:dyDescent="0.2">
      <c r="A2247" s="138"/>
      <c r="B2247" s="138"/>
      <c r="C2247" s="139"/>
      <c r="D2247" s="139"/>
      <c r="E2247" s="138"/>
      <c r="F2247" s="132"/>
      <c r="G2247" s="132"/>
      <c r="H2247" s="133"/>
      <c r="I2247" s="133"/>
      <c r="J2247" s="133"/>
      <c r="K2247" s="132"/>
      <c r="L2247" s="133"/>
      <c r="M2247" s="133"/>
      <c r="N2247" s="133"/>
      <c r="O2247" s="133"/>
      <c r="P2247" s="133"/>
      <c r="Q2247" s="154"/>
      <c r="R2247" s="66" t="s">
        <v>86</v>
      </c>
      <c r="S2247" s="135"/>
      <c r="T2247" s="133"/>
      <c r="U2247" s="133"/>
      <c r="V2247" s="136"/>
    </row>
    <row r="2248" spans="1:24" s="23" customFormat="1" ht="45.75" customHeight="1" x14ac:dyDescent="0.2">
      <c r="A2248" s="138"/>
      <c r="B2248" s="138"/>
      <c r="C2248" s="139"/>
      <c r="D2248" s="139"/>
      <c r="E2248" s="138"/>
      <c r="F2248" s="132"/>
      <c r="G2248" s="132"/>
      <c r="H2248" s="133"/>
      <c r="I2248" s="133"/>
      <c r="J2248" s="133"/>
      <c r="K2248" s="132"/>
      <c r="L2248" s="133"/>
      <c r="M2248" s="133"/>
      <c r="N2248" s="133"/>
      <c r="O2248" s="133"/>
      <c r="P2248" s="133"/>
      <c r="Q2248" s="154"/>
      <c r="R2248" s="66" t="s">
        <v>87</v>
      </c>
      <c r="S2248" s="135"/>
      <c r="T2248" s="133"/>
      <c r="U2248" s="133"/>
      <c r="V2248" s="136"/>
    </row>
    <row r="2249" spans="1:24" s="22" customFormat="1" ht="44.25" customHeight="1" x14ac:dyDescent="0.2">
      <c r="A2249" s="141" t="s">
        <v>405</v>
      </c>
      <c r="B2249" s="141"/>
      <c r="C2249" s="43" t="s">
        <v>80</v>
      </c>
      <c r="D2249" s="44" t="s">
        <v>80</v>
      </c>
      <c r="E2249" s="44" t="s">
        <v>80</v>
      </c>
      <c r="F2249" s="44" t="s">
        <v>80</v>
      </c>
      <c r="G2249" s="44" t="s">
        <v>80</v>
      </c>
      <c r="H2249" s="44">
        <f t="shared" ref="H2249:Q2249" si="243">SUM(H2246:H2248)</f>
        <v>297.60000000000002</v>
      </c>
      <c r="I2249" s="44">
        <f t="shared" si="243"/>
        <v>230.5</v>
      </c>
      <c r="J2249" s="44">
        <f t="shared" si="243"/>
        <v>0</v>
      </c>
      <c r="K2249" s="45">
        <f t="shared" si="243"/>
        <v>16</v>
      </c>
      <c r="L2249" s="44">
        <f t="shared" si="243"/>
        <v>6113496.9400000004</v>
      </c>
      <c r="M2249" s="44">
        <f t="shared" si="243"/>
        <v>0</v>
      </c>
      <c r="N2249" s="44">
        <f t="shared" si="243"/>
        <v>0</v>
      </c>
      <c r="O2249" s="44">
        <f t="shared" si="243"/>
        <v>0</v>
      </c>
      <c r="P2249" s="44">
        <f t="shared" si="243"/>
        <v>6113496.9400000004</v>
      </c>
      <c r="Q2249" s="55">
        <f t="shared" si="243"/>
        <v>0</v>
      </c>
      <c r="R2249" s="43" t="s">
        <v>80</v>
      </c>
      <c r="S2249" s="43">
        <f>SUM(S2246:S2248)</f>
        <v>3</v>
      </c>
      <c r="T2249" s="44" t="s">
        <v>80</v>
      </c>
      <c r="U2249" s="44" t="s">
        <v>80</v>
      </c>
      <c r="V2249" s="99" t="s">
        <v>80</v>
      </c>
    </row>
    <row r="2250" spans="1:24" s="22" customFormat="1" ht="27" customHeight="1" x14ac:dyDescent="0.2">
      <c r="A2250" s="142" t="s">
        <v>251</v>
      </c>
      <c r="B2250" s="142"/>
      <c r="C2250" s="142"/>
      <c r="D2250" s="142"/>
      <c r="E2250" s="142"/>
      <c r="F2250" s="142"/>
      <c r="G2250" s="142"/>
      <c r="H2250" s="142"/>
      <c r="I2250" s="142"/>
      <c r="J2250" s="142"/>
      <c r="K2250" s="142"/>
      <c r="L2250" s="142"/>
      <c r="M2250" s="142"/>
      <c r="N2250" s="142"/>
      <c r="O2250" s="142"/>
      <c r="P2250" s="142"/>
      <c r="Q2250" s="142"/>
      <c r="R2250" s="142"/>
      <c r="S2250" s="142"/>
      <c r="T2250" s="142"/>
      <c r="U2250" s="142"/>
      <c r="V2250" s="142"/>
    </row>
    <row r="2251" spans="1:24" s="23" customFormat="1" ht="50.25" customHeight="1" x14ac:dyDescent="0.2">
      <c r="A2251" s="111">
        <v>1</v>
      </c>
      <c r="B2251" s="111" t="s">
        <v>406</v>
      </c>
      <c r="C2251" s="112">
        <v>1905</v>
      </c>
      <c r="D2251" s="112"/>
      <c r="E2251" s="111" t="s">
        <v>84</v>
      </c>
      <c r="F2251" s="113">
        <v>2</v>
      </c>
      <c r="G2251" s="113">
        <v>1</v>
      </c>
      <c r="H2251" s="109">
        <v>259.2</v>
      </c>
      <c r="I2251" s="109">
        <v>259.2</v>
      </c>
      <c r="J2251" s="109">
        <v>179.11</v>
      </c>
      <c r="K2251" s="113">
        <v>11</v>
      </c>
      <c r="L2251" s="109">
        <f>SUM(M2251:Q2251)</f>
        <v>57326.89</v>
      </c>
      <c r="M2251" s="109">
        <v>0</v>
      </c>
      <c r="N2251" s="109">
        <v>0</v>
      </c>
      <c r="O2251" s="109">
        <v>0</v>
      </c>
      <c r="P2251" s="109">
        <v>57326.89</v>
      </c>
      <c r="Q2251" s="122">
        <v>0</v>
      </c>
      <c r="R2251" s="66" t="s">
        <v>87</v>
      </c>
      <c r="S2251" s="115">
        <v>1</v>
      </c>
      <c r="T2251" s="109">
        <f>L2251/I2251</f>
        <v>221.16855709876543</v>
      </c>
      <c r="U2251" s="109">
        <f>T2251</f>
        <v>221.16855709876543</v>
      </c>
      <c r="V2251" s="110">
        <v>46752</v>
      </c>
    </row>
    <row r="2252" spans="1:24" s="22" customFormat="1" ht="45.75" customHeight="1" x14ac:dyDescent="0.2">
      <c r="A2252" s="141" t="s">
        <v>519</v>
      </c>
      <c r="B2252" s="141"/>
      <c r="C2252" s="43" t="s">
        <v>80</v>
      </c>
      <c r="D2252" s="44" t="s">
        <v>80</v>
      </c>
      <c r="E2252" s="44" t="s">
        <v>80</v>
      </c>
      <c r="F2252" s="44" t="s">
        <v>80</v>
      </c>
      <c r="G2252" s="44" t="s">
        <v>80</v>
      </c>
      <c r="H2252" s="44">
        <f t="shared" ref="H2252:Q2252" si="244">SUM(H2251)</f>
        <v>259.2</v>
      </c>
      <c r="I2252" s="44">
        <f t="shared" si="244"/>
        <v>259.2</v>
      </c>
      <c r="J2252" s="44">
        <f t="shared" si="244"/>
        <v>179.11</v>
      </c>
      <c r="K2252" s="45">
        <f t="shared" si="244"/>
        <v>11</v>
      </c>
      <c r="L2252" s="44">
        <f t="shared" si="244"/>
        <v>57326.89</v>
      </c>
      <c r="M2252" s="44">
        <f t="shared" si="244"/>
        <v>0</v>
      </c>
      <c r="N2252" s="44">
        <f t="shared" si="244"/>
        <v>0</v>
      </c>
      <c r="O2252" s="44">
        <f t="shared" si="244"/>
        <v>0</v>
      </c>
      <c r="P2252" s="44">
        <f t="shared" si="244"/>
        <v>57326.89</v>
      </c>
      <c r="Q2252" s="55">
        <f t="shared" si="244"/>
        <v>0</v>
      </c>
      <c r="R2252" s="43" t="s">
        <v>80</v>
      </c>
      <c r="S2252" s="43">
        <f>SUM(S2251)</f>
        <v>1</v>
      </c>
      <c r="T2252" s="44" t="s">
        <v>80</v>
      </c>
      <c r="U2252" s="44" t="s">
        <v>80</v>
      </c>
      <c r="V2252" s="44" t="s">
        <v>80</v>
      </c>
    </row>
    <row r="2253" spans="1:24" s="22" customFormat="1" ht="36" customHeight="1" x14ac:dyDescent="0.2">
      <c r="A2253" s="142" t="s">
        <v>256</v>
      </c>
      <c r="B2253" s="142"/>
      <c r="C2253" s="142"/>
      <c r="D2253" s="142"/>
      <c r="E2253" s="142"/>
      <c r="F2253" s="142"/>
      <c r="G2253" s="142"/>
      <c r="H2253" s="142"/>
      <c r="I2253" s="142"/>
      <c r="J2253" s="142"/>
      <c r="K2253" s="142"/>
      <c r="L2253" s="142"/>
      <c r="M2253" s="142"/>
      <c r="N2253" s="142"/>
      <c r="O2253" s="142"/>
      <c r="P2253" s="142"/>
      <c r="Q2253" s="142"/>
      <c r="R2253" s="142"/>
      <c r="S2253" s="142"/>
      <c r="T2253" s="142"/>
      <c r="U2253" s="142"/>
      <c r="V2253" s="142"/>
    </row>
    <row r="2254" spans="1:24" s="23" customFormat="1" ht="36" customHeight="1" x14ac:dyDescent="0.2">
      <c r="A2254" s="138">
        <v>1</v>
      </c>
      <c r="B2254" s="138" t="s">
        <v>407</v>
      </c>
      <c r="C2254" s="139">
        <v>1983</v>
      </c>
      <c r="D2254" s="139"/>
      <c r="E2254" s="138" t="s">
        <v>111</v>
      </c>
      <c r="F2254" s="132">
        <v>2</v>
      </c>
      <c r="G2254" s="132">
        <v>2</v>
      </c>
      <c r="H2254" s="133">
        <v>669.6</v>
      </c>
      <c r="I2254" s="133">
        <v>609.20000000000005</v>
      </c>
      <c r="J2254" s="133">
        <v>571.79999999999995</v>
      </c>
      <c r="K2254" s="132">
        <v>32</v>
      </c>
      <c r="L2254" s="133">
        <f>SUM(M2254:Q2256)</f>
        <v>4905570.3600000003</v>
      </c>
      <c r="M2254" s="133">
        <v>0</v>
      </c>
      <c r="N2254" s="133">
        <v>0</v>
      </c>
      <c r="O2254" s="133">
        <v>0</v>
      </c>
      <c r="P2254" s="133">
        <v>4905570.3600000003</v>
      </c>
      <c r="Q2254" s="154">
        <v>0</v>
      </c>
      <c r="R2254" s="66" t="s">
        <v>74</v>
      </c>
      <c r="S2254" s="135">
        <v>3</v>
      </c>
      <c r="T2254" s="133">
        <f>L2254/I2254</f>
        <v>8052.4792514773471</v>
      </c>
      <c r="U2254" s="133">
        <f>T2254</f>
        <v>8052.4792514773471</v>
      </c>
      <c r="V2254" s="136">
        <v>46752</v>
      </c>
    </row>
    <row r="2255" spans="1:24" s="23" customFormat="1" ht="37.5" customHeight="1" x14ac:dyDescent="0.2">
      <c r="A2255" s="138"/>
      <c r="B2255" s="138"/>
      <c r="C2255" s="139"/>
      <c r="D2255" s="139"/>
      <c r="E2255" s="138"/>
      <c r="F2255" s="132"/>
      <c r="G2255" s="132"/>
      <c r="H2255" s="133"/>
      <c r="I2255" s="133"/>
      <c r="J2255" s="133"/>
      <c r="K2255" s="132"/>
      <c r="L2255" s="133"/>
      <c r="M2255" s="133"/>
      <c r="N2255" s="133"/>
      <c r="O2255" s="133"/>
      <c r="P2255" s="133"/>
      <c r="Q2255" s="154"/>
      <c r="R2255" s="66" t="s">
        <v>75</v>
      </c>
      <c r="S2255" s="135"/>
      <c r="T2255" s="133"/>
      <c r="U2255" s="133"/>
      <c r="V2255" s="136"/>
    </row>
    <row r="2256" spans="1:24" s="23" customFormat="1" ht="30.75" customHeight="1" x14ac:dyDescent="0.2">
      <c r="A2256" s="138"/>
      <c r="B2256" s="138"/>
      <c r="C2256" s="139"/>
      <c r="D2256" s="139"/>
      <c r="E2256" s="138"/>
      <c r="F2256" s="132"/>
      <c r="G2256" s="132"/>
      <c r="H2256" s="133"/>
      <c r="I2256" s="133"/>
      <c r="J2256" s="133"/>
      <c r="K2256" s="132"/>
      <c r="L2256" s="133"/>
      <c r="M2256" s="133"/>
      <c r="N2256" s="133"/>
      <c r="O2256" s="133"/>
      <c r="P2256" s="133"/>
      <c r="Q2256" s="154"/>
      <c r="R2256" s="66" t="s">
        <v>76</v>
      </c>
      <c r="S2256" s="135"/>
      <c r="T2256" s="133"/>
      <c r="U2256" s="133"/>
      <c r="V2256" s="136"/>
    </row>
    <row r="2257" spans="1:22" s="23" customFormat="1" ht="33.75" customHeight="1" x14ac:dyDescent="0.2">
      <c r="A2257" s="138">
        <v>2</v>
      </c>
      <c r="B2257" s="138" t="s">
        <v>408</v>
      </c>
      <c r="C2257" s="139">
        <v>1974</v>
      </c>
      <c r="D2257" s="139"/>
      <c r="E2257" s="138" t="s">
        <v>111</v>
      </c>
      <c r="F2257" s="132">
        <v>3</v>
      </c>
      <c r="G2257" s="132">
        <v>2</v>
      </c>
      <c r="H2257" s="133">
        <v>1171.4000000000001</v>
      </c>
      <c r="I2257" s="133">
        <v>1092.4000000000001</v>
      </c>
      <c r="J2257" s="133">
        <v>1091.82</v>
      </c>
      <c r="K2257" s="132">
        <v>47</v>
      </c>
      <c r="L2257" s="133">
        <f t="shared" ref="L2257" si="245">SUM(M2257:Q2259)</f>
        <v>1058734.4099999999</v>
      </c>
      <c r="M2257" s="133">
        <v>0</v>
      </c>
      <c r="N2257" s="133">
        <v>0</v>
      </c>
      <c r="O2257" s="133">
        <v>0</v>
      </c>
      <c r="P2257" s="133">
        <v>1058734.4099999999</v>
      </c>
      <c r="Q2257" s="154">
        <v>0</v>
      </c>
      <c r="R2257" s="66" t="s">
        <v>71</v>
      </c>
      <c r="S2257" s="135">
        <v>3</v>
      </c>
      <c r="T2257" s="133">
        <f t="shared" ref="T2257" si="246">L2257/I2257</f>
        <v>969.18199377517374</v>
      </c>
      <c r="U2257" s="133">
        <f t="shared" ref="U2257" si="247">T2257</f>
        <v>969.18199377517374</v>
      </c>
      <c r="V2257" s="136">
        <v>46752</v>
      </c>
    </row>
    <row r="2258" spans="1:22" s="23" customFormat="1" ht="42" customHeight="1" x14ac:dyDescent="0.2">
      <c r="A2258" s="138"/>
      <c r="B2258" s="138"/>
      <c r="C2258" s="139"/>
      <c r="D2258" s="139"/>
      <c r="E2258" s="138"/>
      <c r="F2258" s="132"/>
      <c r="G2258" s="132"/>
      <c r="H2258" s="133"/>
      <c r="I2258" s="133"/>
      <c r="J2258" s="133"/>
      <c r="K2258" s="132"/>
      <c r="L2258" s="133"/>
      <c r="M2258" s="133"/>
      <c r="N2258" s="133"/>
      <c r="O2258" s="133"/>
      <c r="P2258" s="133"/>
      <c r="Q2258" s="154"/>
      <c r="R2258" s="66" t="s">
        <v>72</v>
      </c>
      <c r="S2258" s="135"/>
      <c r="T2258" s="133"/>
      <c r="U2258" s="133"/>
      <c r="V2258" s="136"/>
    </row>
    <row r="2259" spans="1:22" s="23" customFormat="1" ht="48.75" customHeight="1" x14ac:dyDescent="0.2">
      <c r="A2259" s="138"/>
      <c r="B2259" s="138"/>
      <c r="C2259" s="139"/>
      <c r="D2259" s="139"/>
      <c r="E2259" s="138"/>
      <c r="F2259" s="132"/>
      <c r="G2259" s="132"/>
      <c r="H2259" s="133"/>
      <c r="I2259" s="133"/>
      <c r="J2259" s="133"/>
      <c r="K2259" s="132"/>
      <c r="L2259" s="133"/>
      <c r="M2259" s="133"/>
      <c r="N2259" s="133"/>
      <c r="O2259" s="133"/>
      <c r="P2259" s="133"/>
      <c r="Q2259" s="154"/>
      <c r="R2259" s="66" t="s">
        <v>73</v>
      </c>
      <c r="S2259" s="135"/>
      <c r="T2259" s="133"/>
      <c r="U2259" s="133"/>
      <c r="V2259" s="136"/>
    </row>
    <row r="2260" spans="1:22" s="22" customFormat="1" ht="37.5" customHeight="1" x14ac:dyDescent="0.2">
      <c r="A2260" s="141" t="s">
        <v>1481</v>
      </c>
      <c r="B2260" s="141"/>
      <c r="C2260" s="43" t="s">
        <v>80</v>
      </c>
      <c r="D2260" s="44" t="s">
        <v>80</v>
      </c>
      <c r="E2260" s="44" t="s">
        <v>80</v>
      </c>
      <c r="F2260" s="44" t="s">
        <v>80</v>
      </c>
      <c r="G2260" s="44" t="s">
        <v>80</v>
      </c>
      <c r="H2260" s="44">
        <f t="shared" ref="H2260:Q2260" si="248">SUM(H2254:H2259)</f>
        <v>1841</v>
      </c>
      <c r="I2260" s="44">
        <f t="shared" si="248"/>
        <v>1701.6000000000001</v>
      </c>
      <c r="J2260" s="44">
        <f t="shared" si="248"/>
        <v>1663.62</v>
      </c>
      <c r="K2260" s="45">
        <f t="shared" si="248"/>
        <v>79</v>
      </c>
      <c r="L2260" s="44">
        <f t="shared" si="248"/>
        <v>5964304.7700000005</v>
      </c>
      <c r="M2260" s="44">
        <f t="shared" si="248"/>
        <v>0</v>
      </c>
      <c r="N2260" s="44">
        <f t="shared" si="248"/>
        <v>0</v>
      </c>
      <c r="O2260" s="44">
        <f t="shared" si="248"/>
        <v>0</v>
      </c>
      <c r="P2260" s="44">
        <f t="shared" si="248"/>
        <v>5964304.7700000005</v>
      </c>
      <c r="Q2260" s="55">
        <f t="shared" si="248"/>
        <v>0</v>
      </c>
      <c r="R2260" s="43" t="s">
        <v>80</v>
      </c>
      <c r="S2260" s="43">
        <f>SUM(S2254:S2259)</f>
        <v>6</v>
      </c>
      <c r="T2260" s="44" t="s">
        <v>80</v>
      </c>
      <c r="U2260" s="44" t="s">
        <v>80</v>
      </c>
      <c r="V2260" s="44" t="s">
        <v>80</v>
      </c>
    </row>
    <row r="2261" spans="1:22" s="22" customFormat="1" ht="29.25" customHeight="1" x14ac:dyDescent="0.2">
      <c r="A2261" s="142" t="s">
        <v>262</v>
      </c>
      <c r="B2261" s="142"/>
      <c r="C2261" s="142"/>
      <c r="D2261" s="142"/>
      <c r="E2261" s="142"/>
      <c r="F2261" s="142"/>
      <c r="G2261" s="142"/>
      <c r="H2261" s="142"/>
      <c r="I2261" s="142"/>
      <c r="J2261" s="142"/>
      <c r="K2261" s="142"/>
      <c r="L2261" s="142"/>
      <c r="M2261" s="142"/>
      <c r="N2261" s="142"/>
      <c r="O2261" s="142"/>
      <c r="P2261" s="142"/>
      <c r="Q2261" s="142"/>
      <c r="R2261" s="142"/>
      <c r="S2261" s="142"/>
      <c r="T2261" s="142"/>
      <c r="U2261" s="142"/>
      <c r="V2261" s="142"/>
    </row>
    <row r="2262" spans="1:22" s="23" customFormat="1" ht="27.75" customHeight="1" x14ac:dyDescent="0.2">
      <c r="A2262" s="138">
        <v>1</v>
      </c>
      <c r="B2262" s="138" t="s">
        <v>410</v>
      </c>
      <c r="C2262" s="139">
        <v>1971</v>
      </c>
      <c r="D2262" s="139"/>
      <c r="E2262" s="138" t="s">
        <v>84</v>
      </c>
      <c r="F2262" s="132">
        <v>2</v>
      </c>
      <c r="G2262" s="132">
        <v>3</v>
      </c>
      <c r="H2262" s="133">
        <v>577.29999999999995</v>
      </c>
      <c r="I2262" s="133">
        <v>511.4</v>
      </c>
      <c r="J2262" s="133">
        <v>308.10000000000002</v>
      </c>
      <c r="K2262" s="132">
        <v>23</v>
      </c>
      <c r="L2262" s="133">
        <f>SUM(M2262:Q2264)</f>
        <v>4763175.6900000004</v>
      </c>
      <c r="M2262" s="133">
        <v>0</v>
      </c>
      <c r="N2262" s="133">
        <v>0</v>
      </c>
      <c r="O2262" s="133">
        <v>0</v>
      </c>
      <c r="P2262" s="133">
        <v>4763175.6900000004</v>
      </c>
      <c r="Q2262" s="154">
        <v>0</v>
      </c>
      <c r="R2262" s="66" t="s">
        <v>74</v>
      </c>
      <c r="S2262" s="135">
        <v>3</v>
      </c>
      <c r="T2262" s="133">
        <f>L2262/I2262</f>
        <v>9313.9923543214718</v>
      </c>
      <c r="U2262" s="133">
        <f>T2262</f>
        <v>9313.9923543214718</v>
      </c>
      <c r="V2262" s="136">
        <v>46752</v>
      </c>
    </row>
    <row r="2263" spans="1:22" s="23" customFormat="1" ht="32.25" customHeight="1" x14ac:dyDescent="0.2">
      <c r="A2263" s="138"/>
      <c r="B2263" s="138"/>
      <c r="C2263" s="139"/>
      <c r="D2263" s="139"/>
      <c r="E2263" s="138"/>
      <c r="F2263" s="132"/>
      <c r="G2263" s="132"/>
      <c r="H2263" s="133"/>
      <c r="I2263" s="133"/>
      <c r="J2263" s="133"/>
      <c r="K2263" s="132"/>
      <c r="L2263" s="133"/>
      <c r="M2263" s="133"/>
      <c r="N2263" s="133"/>
      <c r="O2263" s="133"/>
      <c r="P2263" s="133"/>
      <c r="Q2263" s="154"/>
      <c r="R2263" s="66" t="s">
        <v>75</v>
      </c>
      <c r="S2263" s="135"/>
      <c r="T2263" s="133"/>
      <c r="U2263" s="133"/>
      <c r="V2263" s="136"/>
    </row>
    <row r="2264" spans="1:22" s="23" customFormat="1" ht="30.75" customHeight="1" x14ac:dyDescent="0.2">
      <c r="A2264" s="138"/>
      <c r="B2264" s="138"/>
      <c r="C2264" s="139"/>
      <c r="D2264" s="139"/>
      <c r="E2264" s="138"/>
      <c r="F2264" s="132"/>
      <c r="G2264" s="132"/>
      <c r="H2264" s="133"/>
      <c r="I2264" s="133"/>
      <c r="J2264" s="133"/>
      <c r="K2264" s="132"/>
      <c r="L2264" s="133"/>
      <c r="M2264" s="133"/>
      <c r="N2264" s="133"/>
      <c r="O2264" s="133"/>
      <c r="P2264" s="133"/>
      <c r="Q2264" s="154"/>
      <c r="R2264" s="66" t="s">
        <v>76</v>
      </c>
      <c r="S2264" s="135"/>
      <c r="T2264" s="133"/>
      <c r="U2264" s="133"/>
      <c r="V2264" s="136"/>
    </row>
    <row r="2265" spans="1:22" s="22" customFormat="1" ht="49.5" customHeight="1" x14ac:dyDescent="0.2">
      <c r="A2265" s="141" t="s">
        <v>263</v>
      </c>
      <c r="B2265" s="141"/>
      <c r="C2265" s="43" t="s">
        <v>80</v>
      </c>
      <c r="D2265" s="44" t="s">
        <v>80</v>
      </c>
      <c r="E2265" s="44" t="s">
        <v>80</v>
      </c>
      <c r="F2265" s="44" t="s">
        <v>80</v>
      </c>
      <c r="G2265" s="44" t="s">
        <v>80</v>
      </c>
      <c r="H2265" s="44">
        <f t="shared" ref="H2265:Q2265" si="249">SUM(H2262)</f>
        <v>577.29999999999995</v>
      </c>
      <c r="I2265" s="44">
        <f t="shared" si="249"/>
        <v>511.4</v>
      </c>
      <c r="J2265" s="44">
        <f t="shared" si="249"/>
        <v>308.10000000000002</v>
      </c>
      <c r="K2265" s="45">
        <f t="shared" si="249"/>
        <v>23</v>
      </c>
      <c r="L2265" s="44">
        <f t="shared" si="249"/>
        <v>4763175.6900000004</v>
      </c>
      <c r="M2265" s="44">
        <f t="shared" si="249"/>
        <v>0</v>
      </c>
      <c r="N2265" s="44">
        <f t="shared" si="249"/>
        <v>0</v>
      </c>
      <c r="O2265" s="44">
        <f t="shared" si="249"/>
        <v>0</v>
      </c>
      <c r="P2265" s="44">
        <f t="shared" si="249"/>
        <v>4763175.6900000004</v>
      </c>
      <c r="Q2265" s="55">
        <f t="shared" si="249"/>
        <v>0</v>
      </c>
      <c r="R2265" s="43" t="s">
        <v>80</v>
      </c>
      <c r="S2265" s="43">
        <f>SUM(S2262)</f>
        <v>3</v>
      </c>
      <c r="T2265" s="44" t="s">
        <v>80</v>
      </c>
      <c r="U2265" s="44" t="s">
        <v>80</v>
      </c>
      <c r="V2265" s="44" t="s">
        <v>80</v>
      </c>
    </row>
    <row r="2266" spans="1:22" s="22" customFormat="1" ht="26.25" customHeight="1" x14ac:dyDescent="0.2">
      <c r="A2266" s="142" t="s">
        <v>264</v>
      </c>
      <c r="B2266" s="142"/>
      <c r="C2266" s="142"/>
      <c r="D2266" s="142"/>
      <c r="E2266" s="142"/>
      <c r="F2266" s="142"/>
      <c r="G2266" s="142"/>
      <c r="H2266" s="142"/>
      <c r="I2266" s="142"/>
      <c r="J2266" s="142"/>
      <c r="K2266" s="142"/>
      <c r="L2266" s="142"/>
      <c r="M2266" s="142"/>
      <c r="N2266" s="142"/>
      <c r="O2266" s="142"/>
      <c r="P2266" s="142"/>
      <c r="Q2266" s="142"/>
      <c r="R2266" s="142"/>
      <c r="S2266" s="142"/>
      <c r="T2266" s="142"/>
      <c r="U2266" s="142"/>
      <c r="V2266" s="142"/>
    </row>
    <row r="2267" spans="1:22" s="23" customFormat="1" ht="21.75" customHeight="1" x14ac:dyDescent="0.2">
      <c r="A2267" s="138">
        <v>1</v>
      </c>
      <c r="B2267" s="138" t="s">
        <v>411</v>
      </c>
      <c r="C2267" s="139">
        <v>1953</v>
      </c>
      <c r="D2267" s="139">
        <v>1953</v>
      </c>
      <c r="E2267" s="138" t="s">
        <v>84</v>
      </c>
      <c r="F2267" s="132">
        <v>2</v>
      </c>
      <c r="G2267" s="132">
        <v>2</v>
      </c>
      <c r="H2267" s="133">
        <v>533.1</v>
      </c>
      <c r="I2267" s="133">
        <v>479.6</v>
      </c>
      <c r="J2267" s="133">
        <v>183.2</v>
      </c>
      <c r="K2267" s="132">
        <v>19</v>
      </c>
      <c r="L2267" s="133">
        <f>SUM(M2267:Q2269)</f>
        <v>11208897.029999999</v>
      </c>
      <c r="M2267" s="133">
        <v>0</v>
      </c>
      <c r="N2267" s="133">
        <v>0</v>
      </c>
      <c r="O2267" s="133">
        <v>0</v>
      </c>
      <c r="P2267" s="133">
        <v>11208897.029999999</v>
      </c>
      <c r="Q2267" s="154">
        <v>0</v>
      </c>
      <c r="R2267" s="66" t="s">
        <v>85</v>
      </c>
      <c r="S2267" s="135">
        <v>3</v>
      </c>
      <c r="T2267" s="133">
        <f>L2267/I2267</f>
        <v>23371.344933277727</v>
      </c>
      <c r="U2267" s="133">
        <f>T2267</f>
        <v>23371.344933277727</v>
      </c>
      <c r="V2267" s="136">
        <v>46752</v>
      </c>
    </row>
    <row r="2268" spans="1:22" s="23" customFormat="1" ht="31.5" customHeight="1" x14ac:dyDescent="0.2">
      <c r="A2268" s="138"/>
      <c r="B2268" s="138"/>
      <c r="C2268" s="139"/>
      <c r="D2268" s="139"/>
      <c r="E2268" s="138"/>
      <c r="F2268" s="132"/>
      <c r="G2268" s="132"/>
      <c r="H2268" s="133"/>
      <c r="I2268" s="133"/>
      <c r="J2268" s="133"/>
      <c r="K2268" s="132"/>
      <c r="L2268" s="133"/>
      <c r="M2268" s="133"/>
      <c r="N2268" s="133"/>
      <c r="O2268" s="133"/>
      <c r="P2268" s="133"/>
      <c r="Q2268" s="154"/>
      <c r="R2268" s="66" t="s">
        <v>1482</v>
      </c>
      <c r="S2268" s="135"/>
      <c r="T2268" s="133"/>
      <c r="U2268" s="133"/>
      <c r="V2268" s="136"/>
    </row>
    <row r="2269" spans="1:22" s="23" customFormat="1" ht="34.5" customHeight="1" x14ac:dyDescent="0.2">
      <c r="A2269" s="138"/>
      <c r="B2269" s="138"/>
      <c r="C2269" s="139"/>
      <c r="D2269" s="139"/>
      <c r="E2269" s="138"/>
      <c r="F2269" s="132"/>
      <c r="G2269" s="132"/>
      <c r="H2269" s="133"/>
      <c r="I2269" s="133"/>
      <c r="J2269" s="133"/>
      <c r="K2269" s="132"/>
      <c r="L2269" s="133"/>
      <c r="M2269" s="133"/>
      <c r="N2269" s="133"/>
      <c r="O2269" s="133"/>
      <c r="P2269" s="133"/>
      <c r="Q2269" s="154"/>
      <c r="R2269" s="66" t="s">
        <v>86</v>
      </c>
      <c r="S2269" s="135"/>
      <c r="T2269" s="133"/>
      <c r="U2269" s="133"/>
      <c r="V2269" s="136"/>
    </row>
    <row r="2270" spans="1:22" s="22" customFormat="1" ht="34.5" customHeight="1" x14ac:dyDescent="0.2">
      <c r="A2270" s="141" t="s">
        <v>412</v>
      </c>
      <c r="B2270" s="141"/>
      <c r="C2270" s="43" t="s">
        <v>80</v>
      </c>
      <c r="D2270" s="44" t="s">
        <v>80</v>
      </c>
      <c r="E2270" s="44" t="s">
        <v>80</v>
      </c>
      <c r="F2270" s="44" t="s">
        <v>80</v>
      </c>
      <c r="G2270" s="44" t="s">
        <v>80</v>
      </c>
      <c r="H2270" s="44">
        <f t="shared" ref="H2270:Q2270" si="250">SUM(H2267)</f>
        <v>533.1</v>
      </c>
      <c r="I2270" s="44">
        <f t="shared" si="250"/>
        <v>479.6</v>
      </c>
      <c r="J2270" s="44">
        <f t="shared" si="250"/>
        <v>183.2</v>
      </c>
      <c r="K2270" s="45">
        <f t="shared" si="250"/>
        <v>19</v>
      </c>
      <c r="L2270" s="44">
        <f t="shared" si="250"/>
        <v>11208897.029999999</v>
      </c>
      <c r="M2270" s="44">
        <f t="shared" si="250"/>
        <v>0</v>
      </c>
      <c r="N2270" s="44">
        <f t="shared" si="250"/>
        <v>0</v>
      </c>
      <c r="O2270" s="44">
        <f t="shared" si="250"/>
        <v>0</v>
      </c>
      <c r="P2270" s="44">
        <f t="shared" si="250"/>
        <v>11208897.029999999</v>
      </c>
      <c r="Q2270" s="55">
        <f t="shared" si="250"/>
        <v>0</v>
      </c>
      <c r="R2270" s="43" t="s">
        <v>80</v>
      </c>
      <c r="S2270" s="43">
        <f>SUM(S2267)</f>
        <v>3</v>
      </c>
      <c r="T2270" s="44" t="s">
        <v>80</v>
      </c>
      <c r="U2270" s="44" t="s">
        <v>80</v>
      </c>
      <c r="V2270" s="44" t="s">
        <v>80</v>
      </c>
    </row>
    <row r="2271" spans="1:22" s="22" customFormat="1" ht="26.25" customHeight="1" x14ac:dyDescent="0.2">
      <c r="A2271" s="142" t="s">
        <v>267</v>
      </c>
      <c r="B2271" s="142"/>
      <c r="C2271" s="142"/>
      <c r="D2271" s="142"/>
      <c r="E2271" s="142"/>
      <c r="F2271" s="142"/>
      <c r="G2271" s="142"/>
      <c r="H2271" s="142"/>
      <c r="I2271" s="142"/>
      <c r="J2271" s="142"/>
      <c r="K2271" s="142"/>
      <c r="L2271" s="142"/>
      <c r="M2271" s="142"/>
      <c r="N2271" s="142"/>
      <c r="O2271" s="142"/>
      <c r="P2271" s="142"/>
      <c r="Q2271" s="142"/>
      <c r="R2271" s="142"/>
      <c r="S2271" s="142"/>
      <c r="T2271" s="142"/>
      <c r="U2271" s="142"/>
      <c r="V2271" s="142"/>
    </row>
    <row r="2272" spans="1:22" s="23" customFormat="1" ht="37.5" customHeight="1" x14ac:dyDescent="0.2">
      <c r="A2272" s="138">
        <v>1</v>
      </c>
      <c r="B2272" s="138" t="s">
        <v>413</v>
      </c>
      <c r="C2272" s="139">
        <v>1987</v>
      </c>
      <c r="D2272" s="139">
        <v>1987</v>
      </c>
      <c r="E2272" s="138" t="s">
        <v>111</v>
      </c>
      <c r="F2272" s="132">
        <v>3</v>
      </c>
      <c r="G2272" s="132">
        <v>3</v>
      </c>
      <c r="H2272" s="133">
        <v>1764.7</v>
      </c>
      <c r="I2272" s="133">
        <v>1585.62</v>
      </c>
      <c r="J2272" s="133">
        <v>1336.32</v>
      </c>
      <c r="K2272" s="132">
        <v>61</v>
      </c>
      <c r="L2272" s="133">
        <f>SUM(M2272:Q2283)</f>
        <v>11503075.189999999</v>
      </c>
      <c r="M2272" s="133">
        <v>0</v>
      </c>
      <c r="N2272" s="133">
        <v>0</v>
      </c>
      <c r="O2272" s="133">
        <v>0</v>
      </c>
      <c r="P2272" s="133">
        <v>11503075.189999999</v>
      </c>
      <c r="Q2272" s="154">
        <v>0</v>
      </c>
      <c r="R2272" s="66" t="s">
        <v>62</v>
      </c>
      <c r="S2272" s="135">
        <v>12</v>
      </c>
      <c r="T2272" s="133">
        <f>L2272/I2272</f>
        <v>7254.6229172185012</v>
      </c>
      <c r="U2272" s="133">
        <f>T2272</f>
        <v>7254.6229172185012</v>
      </c>
      <c r="V2272" s="136">
        <v>46752</v>
      </c>
    </row>
    <row r="2273" spans="1:22" s="23" customFormat="1" ht="54.75" customHeight="1" x14ac:dyDescent="0.2">
      <c r="A2273" s="138"/>
      <c r="B2273" s="138"/>
      <c r="C2273" s="139"/>
      <c r="D2273" s="139"/>
      <c r="E2273" s="138"/>
      <c r="F2273" s="132"/>
      <c r="G2273" s="132"/>
      <c r="H2273" s="133"/>
      <c r="I2273" s="133"/>
      <c r="J2273" s="133"/>
      <c r="K2273" s="132"/>
      <c r="L2273" s="133"/>
      <c r="M2273" s="133"/>
      <c r="N2273" s="133"/>
      <c r="O2273" s="133"/>
      <c r="P2273" s="133"/>
      <c r="Q2273" s="154"/>
      <c r="R2273" s="66" t="s">
        <v>63</v>
      </c>
      <c r="S2273" s="135"/>
      <c r="T2273" s="133"/>
      <c r="U2273" s="133"/>
      <c r="V2273" s="136"/>
    </row>
    <row r="2274" spans="1:22" s="23" customFormat="1" ht="48" customHeight="1" x14ac:dyDescent="0.2">
      <c r="A2274" s="138"/>
      <c r="B2274" s="138"/>
      <c r="C2274" s="139"/>
      <c r="D2274" s="139"/>
      <c r="E2274" s="138"/>
      <c r="F2274" s="132"/>
      <c r="G2274" s="132"/>
      <c r="H2274" s="133"/>
      <c r="I2274" s="133"/>
      <c r="J2274" s="133"/>
      <c r="K2274" s="132"/>
      <c r="L2274" s="133"/>
      <c r="M2274" s="133"/>
      <c r="N2274" s="133"/>
      <c r="O2274" s="133"/>
      <c r="P2274" s="133"/>
      <c r="Q2274" s="154"/>
      <c r="R2274" s="66" t="s">
        <v>64</v>
      </c>
      <c r="S2274" s="135"/>
      <c r="T2274" s="133"/>
      <c r="U2274" s="133"/>
      <c r="V2274" s="136"/>
    </row>
    <row r="2275" spans="1:22" s="23" customFormat="1" ht="33" customHeight="1" x14ac:dyDescent="0.2">
      <c r="A2275" s="138"/>
      <c r="B2275" s="138"/>
      <c r="C2275" s="139"/>
      <c r="D2275" s="139"/>
      <c r="E2275" s="138"/>
      <c r="F2275" s="132"/>
      <c r="G2275" s="132"/>
      <c r="H2275" s="133"/>
      <c r="I2275" s="133"/>
      <c r="J2275" s="133"/>
      <c r="K2275" s="132"/>
      <c r="L2275" s="133"/>
      <c r="M2275" s="133"/>
      <c r="N2275" s="133"/>
      <c r="O2275" s="133"/>
      <c r="P2275" s="133"/>
      <c r="Q2275" s="154"/>
      <c r="R2275" s="66" t="s">
        <v>65</v>
      </c>
      <c r="S2275" s="135"/>
      <c r="T2275" s="133"/>
      <c r="U2275" s="133"/>
      <c r="V2275" s="136"/>
    </row>
    <row r="2276" spans="1:22" s="23" customFormat="1" ht="49.5" customHeight="1" x14ac:dyDescent="0.2">
      <c r="A2276" s="138"/>
      <c r="B2276" s="138"/>
      <c r="C2276" s="139"/>
      <c r="D2276" s="139"/>
      <c r="E2276" s="138"/>
      <c r="F2276" s="132"/>
      <c r="G2276" s="132"/>
      <c r="H2276" s="133"/>
      <c r="I2276" s="133"/>
      <c r="J2276" s="133"/>
      <c r="K2276" s="132"/>
      <c r="L2276" s="133"/>
      <c r="M2276" s="133"/>
      <c r="N2276" s="133"/>
      <c r="O2276" s="133"/>
      <c r="P2276" s="133"/>
      <c r="Q2276" s="154"/>
      <c r="R2276" s="66" t="s">
        <v>66</v>
      </c>
      <c r="S2276" s="135"/>
      <c r="T2276" s="133"/>
      <c r="U2276" s="133"/>
      <c r="V2276" s="136"/>
    </row>
    <row r="2277" spans="1:22" s="23" customFormat="1" ht="49.5" customHeight="1" x14ac:dyDescent="0.2">
      <c r="A2277" s="138"/>
      <c r="B2277" s="138"/>
      <c r="C2277" s="139"/>
      <c r="D2277" s="139"/>
      <c r="E2277" s="138"/>
      <c r="F2277" s="132"/>
      <c r="G2277" s="132"/>
      <c r="H2277" s="133"/>
      <c r="I2277" s="133"/>
      <c r="J2277" s="133"/>
      <c r="K2277" s="132"/>
      <c r="L2277" s="133"/>
      <c r="M2277" s="133"/>
      <c r="N2277" s="133"/>
      <c r="O2277" s="133"/>
      <c r="P2277" s="133"/>
      <c r="Q2277" s="154"/>
      <c r="R2277" s="66" t="s">
        <v>67</v>
      </c>
      <c r="S2277" s="135"/>
      <c r="T2277" s="133"/>
      <c r="U2277" s="133"/>
      <c r="V2277" s="136"/>
    </row>
    <row r="2278" spans="1:22" s="23" customFormat="1" ht="32.25" customHeight="1" x14ac:dyDescent="0.2">
      <c r="A2278" s="138"/>
      <c r="B2278" s="138"/>
      <c r="C2278" s="139"/>
      <c r="D2278" s="139"/>
      <c r="E2278" s="138"/>
      <c r="F2278" s="132"/>
      <c r="G2278" s="132"/>
      <c r="H2278" s="133"/>
      <c r="I2278" s="133"/>
      <c r="J2278" s="133"/>
      <c r="K2278" s="132"/>
      <c r="L2278" s="133"/>
      <c r="M2278" s="133"/>
      <c r="N2278" s="133"/>
      <c r="O2278" s="133"/>
      <c r="P2278" s="133"/>
      <c r="Q2278" s="154"/>
      <c r="R2278" s="66" t="s">
        <v>68</v>
      </c>
      <c r="S2278" s="135"/>
      <c r="T2278" s="133"/>
      <c r="U2278" s="133"/>
      <c r="V2278" s="136"/>
    </row>
    <row r="2279" spans="1:22" s="23" customFormat="1" ht="49.5" customHeight="1" x14ac:dyDescent="0.2">
      <c r="A2279" s="138"/>
      <c r="B2279" s="138"/>
      <c r="C2279" s="139"/>
      <c r="D2279" s="139"/>
      <c r="E2279" s="138"/>
      <c r="F2279" s="132"/>
      <c r="G2279" s="132"/>
      <c r="H2279" s="133"/>
      <c r="I2279" s="133"/>
      <c r="J2279" s="133"/>
      <c r="K2279" s="132"/>
      <c r="L2279" s="133"/>
      <c r="M2279" s="133"/>
      <c r="N2279" s="133"/>
      <c r="O2279" s="133"/>
      <c r="P2279" s="133"/>
      <c r="Q2279" s="154"/>
      <c r="R2279" s="66" t="s">
        <v>69</v>
      </c>
      <c r="S2279" s="135"/>
      <c r="T2279" s="133"/>
      <c r="U2279" s="133"/>
      <c r="V2279" s="136"/>
    </row>
    <row r="2280" spans="1:22" s="23" customFormat="1" ht="49.5" customHeight="1" x14ac:dyDescent="0.2">
      <c r="A2280" s="138"/>
      <c r="B2280" s="138"/>
      <c r="C2280" s="139"/>
      <c r="D2280" s="139"/>
      <c r="E2280" s="138"/>
      <c r="F2280" s="132"/>
      <c r="G2280" s="132"/>
      <c r="H2280" s="133"/>
      <c r="I2280" s="133"/>
      <c r="J2280" s="133"/>
      <c r="K2280" s="132"/>
      <c r="L2280" s="133"/>
      <c r="M2280" s="133"/>
      <c r="N2280" s="133"/>
      <c r="O2280" s="133"/>
      <c r="P2280" s="133"/>
      <c r="Q2280" s="154"/>
      <c r="R2280" s="66" t="s">
        <v>70</v>
      </c>
      <c r="S2280" s="135"/>
      <c r="T2280" s="133"/>
      <c r="U2280" s="133"/>
      <c r="V2280" s="136"/>
    </row>
    <row r="2281" spans="1:22" s="23" customFormat="1" ht="30" customHeight="1" x14ac:dyDescent="0.2">
      <c r="A2281" s="138"/>
      <c r="B2281" s="138"/>
      <c r="C2281" s="139"/>
      <c r="D2281" s="139"/>
      <c r="E2281" s="138"/>
      <c r="F2281" s="132"/>
      <c r="G2281" s="132"/>
      <c r="H2281" s="133"/>
      <c r="I2281" s="133"/>
      <c r="J2281" s="133"/>
      <c r="K2281" s="132"/>
      <c r="L2281" s="133"/>
      <c r="M2281" s="133"/>
      <c r="N2281" s="133"/>
      <c r="O2281" s="133"/>
      <c r="P2281" s="133"/>
      <c r="Q2281" s="154"/>
      <c r="R2281" s="66" t="s">
        <v>71</v>
      </c>
      <c r="S2281" s="135"/>
      <c r="T2281" s="133"/>
      <c r="U2281" s="133"/>
      <c r="V2281" s="136"/>
    </row>
    <row r="2282" spans="1:22" s="23" customFormat="1" ht="44.25" customHeight="1" x14ac:dyDescent="0.2">
      <c r="A2282" s="138"/>
      <c r="B2282" s="138"/>
      <c r="C2282" s="139"/>
      <c r="D2282" s="139"/>
      <c r="E2282" s="138"/>
      <c r="F2282" s="132"/>
      <c r="G2282" s="132"/>
      <c r="H2282" s="133"/>
      <c r="I2282" s="133"/>
      <c r="J2282" s="133"/>
      <c r="K2282" s="132"/>
      <c r="L2282" s="133"/>
      <c r="M2282" s="133"/>
      <c r="N2282" s="133"/>
      <c r="O2282" s="133"/>
      <c r="P2282" s="133"/>
      <c r="Q2282" s="154"/>
      <c r="R2282" s="66" t="s">
        <v>72</v>
      </c>
      <c r="S2282" s="135"/>
      <c r="T2282" s="133"/>
      <c r="U2282" s="133"/>
      <c r="V2282" s="136"/>
    </row>
    <row r="2283" spans="1:22" s="23" customFormat="1" ht="49.5" customHeight="1" x14ac:dyDescent="0.2">
      <c r="A2283" s="138"/>
      <c r="B2283" s="138"/>
      <c r="C2283" s="139"/>
      <c r="D2283" s="139"/>
      <c r="E2283" s="138"/>
      <c r="F2283" s="132"/>
      <c r="G2283" s="132"/>
      <c r="H2283" s="133"/>
      <c r="I2283" s="133"/>
      <c r="J2283" s="133"/>
      <c r="K2283" s="132"/>
      <c r="L2283" s="133"/>
      <c r="M2283" s="133"/>
      <c r="N2283" s="133"/>
      <c r="O2283" s="133"/>
      <c r="P2283" s="133"/>
      <c r="Q2283" s="154"/>
      <c r="R2283" s="66" t="s">
        <v>73</v>
      </c>
      <c r="S2283" s="135"/>
      <c r="T2283" s="133"/>
      <c r="U2283" s="133"/>
      <c r="V2283" s="136"/>
    </row>
    <row r="2284" spans="1:22" s="22" customFormat="1" ht="33" customHeight="1" x14ac:dyDescent="0.2">
      <c r="A2284" s="141" t="s">
        <v>414</v>
      </c>
      <c r="B2284" s="141"/>
      <c r="C2284" s="43" t="s">
        <v>80</v>
      </c>
      <c r="D2284" s="44" t="s">
        <v>80</v>
      </c>
      <c r="E2284" s="44" t="s">
        <v>80</v>
      </c>
      <c r="F2284" s="44" t="s">
        <v>80</v>
      </c>
      <c r="G2284" s="44" t="s">
        <v>80</v>
      </c>
      <c r="H2284" s="44">
        <f t="shared" ref="H2284:Q2284" si="251">SUM(H2272)</f>
        <v>1764.7</v>
      </c>
      <c r="I2284" s="44">
        <f t="shared" si="251"/>
        <v>1585.62</v>
      </c>
      <c r="J2284" s="44">
        <f t="shared" si="251"/>
        <v>1336.32</v>
      </c>
      <c r="K2284" s="45">
        <f t="shared" si="251"/>
        <v>61</v>
      </c>
      <c r="L2284" s="44">
        <f t="shared" si="251"/>
        <v>11503075.189999999</v>
      </c>
      <c r="M2284" s="44">
        <f t="shared" si="251"/>
        <v>0</v>
      </c>
      <c r="N2284" s="44">
        <f t="shared" si="251"/>
        <v>0</v>
      </c>
      <c r="O2284" s="44">
        <f t="shared" si="251"/>
        <v>0</v>
      </c>
      <c r="P2284" s="44">
        <f t="shared" si="251"/>
        <v>11503075.189999999</v>
      </c>
      <c r="Q2284" s="55">
        <f t="shared" si="251"/>
        <v>0</v>
      </c>
      <c r="R2284" s="43" t="s">
        <v>80</v>
      </c>
      <c r="S2284" s="43">
        <f>SUM(S2272)</f>
        <v>12</v>
      </c>
      <c r="T2284" s="44" t="s">
        <v>80</v>
      </c>
      <c r="U2284" s="44" t="s">
        <v>80</v>
      </c>
      <c r="V2284" s="44" t="s">
        <v>80</v>
      </c>
    </row>
    <row r="2285" spans="1:22" s="22" customFormat="1" ht="21.75" customHeight="1" x14ac:dyDescent="0.2">
      <c r="A2285" s="142" t="s">
        <v>270</v>
      </c>
      <c r="B2285" s="142"/>
      <c r="C2285" s="142"/>
      <c r="D2285" s="142"/>
      <c r="E2285" s="142"/>
      <c r="F2285" s="142"/>
      <c r="G2285" s="142"/>
      <c r="H2285" s="142"/>
      <c r="I2285" s="142"/>
      <c r="J2285" s="142"/>
      <c r="K2285" s="142"/>
      <c r="L2285" s="142"/>
      <c r="M2285" s="142"/>
      <c r="N2285" s="142"/>
      <c r="O2285" s="142"/>
      <c r="P2285" s="142"/>
      <c r="Q2285" s="142"/>
      <c r="R2285" s="142"/>
      <c r="S2285" s="142"/>
      <c r="T2285" s="142"/>
      <c r="U2285" s="142"/>
      <c r="V2285" s="142"/>
    </row>
    <row r="2286" spans="1:22" s="52" customFormat="1" ht="33" customHeight="1" x14ac:dyDescent="0.2">
      <c r="A2286" s="138">
        <v>1</v>
      </c>
      <c r="B2286" s="138" t="s">
        <v>415</v>
      </c>
      <c r="C2286" s="139">
        <v>1994</v>
      </c>
      <c r="D2286" s="139"/>
      <c r="E2286" s="138" t="s">
        <v>97</v>
      </c>
      <c r="F2286" s="132">
        <v>3</v>
      </c>
      <c r="G2286" s="132">
        <v>3</v>
      </c>
      <c r="H2286" s="133">
        <v>2559.6999999999998</v>
      </c>
      <c r="I2286" s="133">
        <v>2342.1</v>
      </c>
      <c r="J2286" s="133">
        <v>1058.3</v>
      </c>
      <c r="K2286" s="132">
        <v>92</v>
      </c>
      <c r="L2286" s="133">
        <f>SUM(M2286:Q2288)</f>
        <v>2832554.11</v>
      </c>
      <c r="M2286" s="133">
        <v>0</v>
      </c>
      <c r="N2286" s="133">
        <v>0</v>
      </c>
      <c r="O2286" s="133">
        <v>0</v>
      </c>
      <c r="P2286" s="133">
        <v>2832554.11</v>
      </c>
      <c r="Q2286" s="154">
        <v>0</v>
      </c>
      <c r="R2286" s="66" t="s">
        <v>62</v>
      </c>
      <c r="S2286" s="135">
        <v>3</v>
      </c>
      <c r="T2286" s="133">
        <f>L2286/I2286</f>
        <v>1209.4078433884122</v>
      </c>
      <c r="U2286" s="133">
        <f>T2286</f>
        <v>1209.4078433884122</v>
      </c>
      <c r="V2286" s="136">
        <v>46752</v>
      </c>
    </row>
    <row r="2287" spans="1:22" s="52" customFormat="1" ht="42" customHeight="1" x14ac:dyDescent="0.2">
      <c r="A2287" s="138"/>
      <c r="B2287" s="138"/>
      <c r="C2287" s="139"/>
      <c r="D2287" s="139"/>
      <c r="E2287" s="138"/>
      <c r="F2287" s="132"/>
      <c r="G2287" s="132"/>
      <c r="H2287" s="133"/>
      <c r="I2287" s="133"/>
      <c r="J2287" s="133"/>
      <c r="K2287" s="132"/>
      <c r="L2287" s="133"/>
      <c r="M2287" s="133"/>
      <c r="N2287" s="133"/>
      <c r="O2287" s="133"/>
      <c r="P2287" s="133"/>
      <c r="Q2287" s="154"/>
      <c r="R2287" s="66" t="s">
        <v>63</v>
      </c>
      <c r="S2287" s="135"/>
      <c r="T2287" s="133"/>
      <c r="U2287" s="133"/>
      <c r="V2287" s="136"/>
    </row>
    <row r="2288" spans="1:22" s="52" customFormat="1" ht="43.5" customHeight="1" x14ac:dyDescent="0.2">
      <c r="A2288" s="138"/>
      <c r="B2288" s="138"/>
      <c r="C2288" s="139"/>
      <c r="D2288" s="139"/>
      <c r="E2288" s="138"/>
      <c r="F2288" s="132"/>
      <c r="G2288" s="132"/>
      <c r="H2288" s="133"/>
      <c r="I2288" s="133"/>
      <c r="J2288" s="133"/>
      <c r="K2288" s="132"/>
      <c r="L2288" s="133"/>
      <c r="M2288" s="133"/>
      <c r="N2288" s="133"/>
      <c r="O2288" s="133"/>
      <c r="P2288" s="133"/>
      <c r="Q2288" s="154"/>
      <c r="R2288" s="66" t="s">
        <v>64</v>
      </c>
      <c r="S2288" s="135"/>
      <c r="T2288" s="133"/>
      <c r="U2288" s="133"/>
      <c r="V2288" s="136"/>
    </row>
    <row r="2289" spans="1:22" s="52" customFormat="1" ht="33.75" customHeight="1" x14ac:dyDescent="0.2">
      <c r="A2289" s="138">
        <v>2</v>
      </c>
      <c r="B2289" s="138" t="s">
        <v>416</v>
      </c>
      <c r="C2289" s="139">
        <v>1977</v>
      </c>
      <c r="D2289" s="139"/>
      <c r="E2289" s="138" t="s">
        <v>111</v>
      </c>
      <c r="F2289" s="132">
        <v>2</v>
      </c>
      <c r="G2289" s="132">
        <v>2</v>
      </c>
      <c r="H2289" s="133">
        <v>676</v>
      </c>
      <c r="I2289" s="133">
        <v>629</v>
      </c>
      <c r="J2289" s="133">
        <v>327.22000000000003</v>
      </c>
      <c r="K2289" s="132">
        <v>27</v>
      </c>
      <c r="L2289" s="133">
        <f t="shared" ref="L2289" si="252">SUM(M2289:Q2291)</f>
        <v>747919.81</v>
      </c>
      <c r="M2289" s="133">
        <v>0</v>
      </c>
      <c r="N2289" s="133">
        <v>0</v>
      </c>
      <c r="O2289" s="133">
        <v>0</v>
      </c>
      <c r="P2289" s="133">
        <v>747919.81</v>
      </c>
      <c r="Q2289" s="154">
        <v>0</v>
      </c>
      <c r="R2289" s="66" t="s">
        <v>62</v>
      </c>
      <c r="S2289" s="135">
        <v>3</v>
      </c>
      <c r="T2289" s="133">
        <f t="shared" ref="T2289" si="253">L2289/I2289</f>
        <v>1189.0617011128777</v>
      </c>
      <c r="U2289" s="133">
        <f t="shared" ref="U2289" si="254">T2289</f>
        <v>1189.0617011128777</v>
      </c>
      <c r="V2289" s="136">
        <v>46752</v>
      </c>
    </row>
    <row r="2290" spans="1:22" s="52" customFormat="1" ht="49.5" customHeight="1" x14ac:dyDescent="0.2">
      <c r="A2290" s="138"/>
      <c r="B2290" s="138"/>
      <c r="C2290" s="139"/>
      <c r="D2290" s="139"/>
      <c r="E2290" s="138"/>
      <c r="F2290" s="132"/>
      <c r="G2290" s="132"/>
      <c r="H2290" s="133"/>
      <c r="I2290" s="133"/>
      <c r="J2290" s="133"/>
      <c r="K2290" s="132"/>
      <c r="L2290" s="133"/>
      <c r="M2290" s="133"/>
      <c r="N2290" s="133"/>
      <c r="O2290" s="133"/>
      <c r="P2290" s="133"/>
      <c r="Q2290" s="154"/>
      <c r="R2290" s="66" t="s">
        <v>63</v>
      </c>
      <c r="S2290" s="135"/>
      <c r="T2290" s="133"/>
      <c r="U2290" s="133"/>
      <c r="V2290" s="136"/>
    </row>
    <row r="2291" spans="1:22" s="52" customFormat="1" ht="46.5" customHeight="1" x14ac:dyDescent="0.2">
      <c r="A2291" s="138"/>
      <c r="B2291" s="138"/>
      <c r="C2291" s="139"/>
      <c r="D2291" s="139"/>
      <c r="E2291" s="138"/>
      <c r="F2291" s="132"/>
      <c r="G2291" s="132"/>
      <c r="H2291" s="133"/>
      <c r="I2291" s="133"/>
      <c r="J2291" s="133"/>
      <c r="K2291" s="132"/>
      <c r="L2291" s="133"/>
      <c r="M2291" s="133"/>
      <c r="N2291" s="133"/>
      <c r="O2291" s="133"/>
      <c r="P2291" s="133"/>
      <c r="Q2291" s="154"/>
      <c r="R2291" s="66" t="s">
        <v>64</v>
      </c>
      <c r="S2291" s="135"/>
      <c r="T2291" s="133"/>
      <c r="U2291" s="133"/>
      <c r="V2291" s="136"/>
    </row>
    <row r="2292" spans="1:22" s="52" customFormat="1" ht="35.25" customHeight="1" x14ac:dyDescent="0.2">
      <c r="A2292" s="138">
        <v>3</v>
      </c>
      <c r="B2292" s="138" t="s">
        <v>417</v>
      </c>
      <c r="C2292" s="139">
        <v>1981</v>
      </c>
      <c r="D2292" s="139"/>
      <c r="E2292" s="138" t="s">
        <v>111</v>
      </c>
      <c r="F2292" s="132">
        <v>2</v>
      </c>
      <c r="G2292" s="132">
        <v>2</v>
      </c>
      <c r="H2292" s="133">
        <v>613</v>
      </c>
      <c r="I2292" s="133">
        <v>556.9</v>
      </c>
      <c r="J2292" s="133">
        <v>174.8</v>
      </c>
      <c r="K2292" s="132">
        <v>17</v>
      </c>
      <c r="L2292" s="133">
        <f t="shared" ref="L2292" si="255">SUM(M2292:Q2294)</f>
        <v>662115.72</v>
      </c>
      <c r="M2292" s="133">
        <v>0</v>
      </c>
      <c r="N2292" s="133">
        <v>0</v>
      </c>
      <c r="O2292" s="133">
        <v>0</v>
      </c>
      <c r="P2292" s="133">
        <v>662115.72</v>
      </c>
      <c r="Q2292" s="154">
        <v>0</v>
      </c>
      <c r="R2292" s="66" t="s">
        <v>62</v>
      </c>
      <c r="S2292" s="135">
        <v>3</v>
      </c>
      <c r="T2292" s="133">
        <f t="shared" ref="T2292" si="256">L2292/I2292</f>
        <v>1188.9310827796733</v>
      </c>
      <c r="U2292" s="133">
        <f t="shared" ref="U2292" si="257">T2292</f>
        <v>1188.9310827796733</v>
      </c>
      <c r="V2292" s="136">
        <v>46752</v>
      </c>
    </row>
    <row r="2293" spans="1:22" s="52" customFormat="1" ht="43.5" customHeight="1" x14ac:dyDescent="0.2">
      <c r="A2293" s="138"/>
      <c r="B2293" s="138"/>
      <c r="C2293" s="139"/>
      <c r="D2293" s="139"/>
      <c r="E2293" s="138"/>
      <c r="F2293" s="132"/>
      <c r="G2293" s="132"/>
      <c r="H2293" s="133"/>
      <c r="I2293" s="133"/>
      <c r="J2293" s="133"/>
      <c r="K2293" s="132"/>
      <c r="L2293" s="133"/>
      <c r="M2293" s="133"/>
      <c r="N2293" s="133"/>
      <c r="O2293" s="133"/>
      <c r="P2293" s="133"/>
      <c r="Q2293" s="154"/>
      <c r="R2293" s="66" t="s">
        <v>63</v>
      </c>
      <c r="S2293" s="135"/>
      <c r="T2293" s="133"/>
      <c r="U2293" s="133"/>
      <c r="V2293" s="136"/>
    </row>
    <row r="2294" spans="1:22" s="52" customFormat="1" ht="45" customHeight="1" x14ac:dyDescent="0.2">
      <c r="A2294" s="138"/>
      <c r="B2294" s="138"/>
      <c r="C2294" s="139"/>
      <c r="D2294" s="139"/>
      <c r="E2294" s="138"/>
      <c r="F2294" s="132"/>
      <c r="G2294" s="132"/>
      <c r="H2294" s="133"/>
      <c r="I2294" s="133"/>
      <c r="J2294" s="133"/>
      <c r="K2294" s="132"/>
      <c r="L2294" s="133"/>
      <c r="M2294" s="133"/>
      <c r="N2294" s="133"/>
      <c r="O2294" s="133"/>
      <c r="P2294" s="133"/>
      <c r="Q2294" s="154"/>
      <c r="R2294" s="66" t="s">
        <v>64</v>
      </c>
      <c r="S2294" s="135"/>
      <c r="T2294" s="133"/>
      <c r="U2294" s="133"/>
      <c r="V2294" s="136"/>
    </row>
    <row r="2295" spans="1:22" s="52" customFormat="1" ht="40.5" customHeight="1" x14ac:dyDescent="0.2">
      <c r="A2295" s="138">
        <v>4</v>
      </c>
      <c r="B2295" s="138" t="s">
        <v>418</v>
      </c>
      <c r="C2295" s="139">
        <v>1993</v>
      </c>
      <c r="D2295" s="139"/>
      <c r="E2295" s="138" t="s">
        <v>97</v>
      </c>
      <c r="F2295" s="132">
        <v>2</v>
      </c>
      <c r="G2295" s="132">
        <v>3</v>
      </c>
      <c r="H2295" s="133">
        <v>2428.4</v>
      </c>
      <c r="I2295" s="133">
        <v>2343.3000000000002</v>
      </c>
      <c r="J2295" s="133">
        <v>851.4</v>
      </c>
      <c r="K2295" s="132">
        <v>86</v>
      </c>
      <c r="L2295" s="133">
        <f t="shared" ref="L2295" si="258">SUM(M2295:Q2297)</f>
        <v>2789009.8</v>
      </c>
      <c r="M2295" s="133">
        <v>0</v>
      </c>
      <c r="N2295" s="133">
        <v>0</v>
      </c>
      <c r="O2295" s="133">
        <v>0</v>
      </c>
      <c r="P2295" s="133">
        <v>2789009.8</v>
      </c>
      <c r="Q2295" s="154">
        <v>0</v>
      </c>
      <c r="R2295" s="66" t="s">
        <v>62</v>
      </c>
      <c r="S2295" s="135">
        <v>3</v>
      </c>
      <c r="T2295" s="133">
        <f t="shared" ref="T2295" si="259">L2295/I2295</f>
        <v>1190.2060342252378</v>
      </c>
      <c r="U2295" s="133">
        <f t="shared" ref="U2295" si="260">T2295</f>
        <v>1190.2060342252378</v>
      </c>
      <c r="V2295" s="136">
        <v>46752</v>
      </c>
    </row>
    <row r="2296" spans="1:22" s="52" customFormat="1" ht="48" customHeight="1" x14ac:dyDescent="0.2">
      <c r="A2296" s="138"/>
      <c r="B2296" s="138"/>
      <c r="C2296" s="139"/>
      <c r="D2296" s="139"/>
      <c r="E2296" s="138"/>
      <c r="F2296" s="132"/>
      <c r="G2296" s="132"/>
      <c r="H2296" s="133"/>
      <c r="I2296" s="133"/>
      <c r="J2296" s="133"/>
      <c r="K2296" s="132"/>
      <c r="L2296" s="133"/>
      <c r="M2296" s="133"/>
      <c r="N2296" s="133"/>
      <c r="O2296" s="133"/>
      <c r="P2296" s="133"/>
      <c r="Q2296" s="154"/>
      <c r="R2296" s="66" t="s">
        <v>63</v>
      </c>
      <c r="S2296" s="135"/>
      <c r="T2296" s="133"/>
      <c r="U2296" s="133"/>
      <c r="V2296" s="136"/>
    </row>
    <row r="2297" spans="1:22" s="52" customFormat="1" ht="45.75" customHeight="1" x14ac:dyDescent="0.2">
      <c r="A2297" s="138"/>
      <c r="B2297" s="138"/>
      <c r="C2297" s="139"/>
      <c r="D2297" s="139"/>
      <c r="E2297" s="138"/>
      <c r="F2297" s="132"/>
      <c r="G2297" s="132"/>
      <c r="H2297" s="133"/>
      <c r="I2297" s="133"/>
      <c r="J2297" s="133"/>
      <c r="K2297" s="132"/>
      <c r="L2297" s="133"/>
      <c r="M2297" s="133"/>
      <c r="N2297" s="133"/>
      <c r="O2297" s="133"/>
      <c r="P2297" s="133"/>
      <c r="Q2297" s="154"/>
      <c r="R2297" s="66" t="s">
        <v>64</v>
      </c>
      <c r="S2297" s="135"/>
      <c r="T2297" s="133"/>
      <c r="U2297" s="133"/>
      <c r="V2297" s="136"/>
    </row>
    <row r="2298" spans="1:22" s="52" customFormat="1" ht="27" customHeight="1" x14ac:dyDescent="0.2">
      <c r="A2298" s="138">
        <v>5</v>
      </c>
      <c r="B2298" s="138" t="s">
        <v>419</v>
      </c>
      <c r="C2298" s="139">
        <v>1987</v>
      </c>
      <c r="D2298" s="139"/>
      <c r="E2298" s="138" t="s">
        <v>97</v>
      </c>
      <c r="F2298" s="132">
        <v>2</v>
      </c>
      <c r="G2298" s="132">
        <v>2</v>
      </c>
      <c r="H2298" s="133">
        <v>706.3</v>
      </c>
      <c r="I2298" s="133">
        <v>604</v>
      </c>
      <c r="J2298" s="133">
        <v>47.7</v>
      </c>
      <c r="K2298" s="132">
        <v>28</v>
      </c>
      <c r="L2298" s="133">
        <f t="shared" ref="L2298" si="261">SUM(M2298:Q2300)</f>
        <v>4863737.28</v>
      </c>
      <c r="M2298" s="133">
        <v>0</v>
      </c>
      <c r="N2298" s="133">
        <v>0</v>
      </c>
      <c r="O2298" s="133">
        <v>0</v>
      </c>
      <c r="P2298" s="133">
        <v>4863737.28</v>
      </c>
      <c r="Q2298" s="154">
        <v>0</v>
      </c>
      <c r="R2298" s="66" t="s">
        <v>74</v>
      </c>
      <c r="S2298" s="135">
        <v>3</v>
      </c>
      <c r="T2298" s="133">
        <f t="shared" ref="T2298" si="262">L2298/I2298</f>
        <v>8052.545165562914</v>
      </c>
      <c r="U2298" s="133">
        <f t="shared" ref="U2298" si="263">T2298</f>
        <v>8052.545165562914</v>
      </c>
      <c r="V2298" s="136">
        <v>46752</v>
      </c>
    </row>
    <row r="2299" spans="1:22" s="52" customFormat="1" ht="38.25" customHeight="1" x14ac:dyDescent="0.2">
      <c r="A2299" s="138"/>
      <c r="B2299" s="138"/>
      <c r="C2299" s="139"/>
      <c r="D2299" s="139"/>
      <c r="E2299" s="138"/>
      <c r="F2299" s="132"/>
      <c r="G2299" s="132"/>
      <c r="H2299" s="133"/>
      <c r="I2299" s="133"/>
      <c r="J2299" s="133"/>
      <c r="K2299" s="132"/>
      <c r="L2299" s="133"/>
      <c r="M2299" s="133"/>
      <c r="N2299" s="133"/>
      <c r="O2299" s="133"/>
      <c r="P2299" s="133"/>
      <c r="Q2299" s="154"/>
      <c r="R2299" s="66" t="s">
        <v>75</v>
      </c>
      <c r="S2299" s="135"/>
      <c r="T2299" s="133"/>
      <c r="U2299" s="133"/>
      <c r="V2299" s="136"/>
    </row>
    <row r="2300" spans="1:22" s="52" customFormat="1" ht="34.5" customHeight="1" x14ac:dyDescent="0.2">
      <c r="A2300" s="138"/>
      <c r="B2300" s="138"/>
      <c r="C2300" s="139"/>
      <c r="D2300" s="139"/>
      <c r="E2300" s="138"/>
      <c r="F2300" s="132"/>
      <c r="G2300" s="132"/>
      <c r="H2300" s="133"/>
      <c r="I2300" s="133"/>
      <c r="J2300" s="133"/>
      <c r="K2300" s="132"/>
      <c r="L2300" s="133"/>
      <c r="M2300" s="133"/>
      <c r="N2300" s="133"/>
      <c r="O2300" s="133"/>
      <c r="P2300" s="133"/>
      <c r="Q2300" s="154"/>
      <c r="R2300" s="66" t="s">
        <v>76</v>
      </c>
      <c r="S2300" s="135"/>
      <c r="T2300" s="133"/>
      <c r="U2300" s="133"/>
      <c r="V2300" s="136"/>
    </row>
    <row r="2301" spans="1:22" s="52" customFormat="1" ht="42.75" customHeight="1" x14ac:dyDescent="0.2">
      <c r="A2301" s="138">
        <v>6</v>
      </c>
      <c r="B2301" s="138" t="s">
        <v>420</v>
      </c>
      <c r="C2301" s="139">
        <v>1977</v>
      </c>
      <c r="D2301" s="139"/>
      <c r="E2301" s="138" t="s">
        <v>111</v>
      </c>
      <c r="F2301" s="132">
        <v>5</v>
      </c>
      <c r="G2301" s="132">
        <v>2</v>
      </c>
      <c r="H2301" s="133">
        <v>3961.9</v>
      </c>
      <c r="I2301" s="133">
        <v>3758.1</v>
      </c>
      <c r="J2301" s="133">
        <v>200</v>
      </c>
      <c r="K2301" s="132">
        <v>260</v>
      </c>
      <c r="L2301" s="133">
        <f t="shared" ref="L2301" si="264">SUM(M2301:Q2303)</f>
        <v>9098346.2899999991</v>
      </c>
      <c r="M2301" s="133">
        <v>0</v>
      </c>
      <c r="N2301" s="133">
        <v>0</v>
      </c>
      <c r="O2301" s="133">
        <v>0</v>
      </c>
      <c r="P2301" s="133">
        <v>9098346.2899999991</v>
      </c>
      <c r="Q2301" s="154">
        <v>0</v>
      </c>
      <c r="R2301" s="66" t="s">
        <v>68</v>
      </c>
      <c r="S2301" s="135">
        <v>3</v>
      </c>
      <c r="T2301" s="133">
        <f t="shared" ref="T2301" si="265">L2301/I2301</f>
        <v>2420.9963252707485</v>
      </c>
      <c r="U2301" s="133">
        <f t="shared" ref="U2301" si="266">T2301</f>
        <v>2420.9963252707485</v>
      </c>
      <c r="V2301" s="136">
        <v>46752</v>
      </c>
    </row>
    <row r="2302" spans="1:22" s="52" customFormat="1" ht="49.5" customHeight="1" x14ac:dyDescent="0.2">
      <c r="A2302" s="138"/>
      <c r="B2302" s="138"/>
      <c r="C2302" s="139"/>
      <c r="D2302" s="139"/>
      <c r="E2302" s="138"/>
      <c r="F2302" s="132"/>
      <c r="G2302" s="132"/>
      <c r="H2302" s="133"/>
      <c r="I2302" s="133"/>
      <c r="J2302" s="133"/>
      <c r="K2302" s="132"/>
      <c r="L2302" s="133"/>
      <c r="M2302" s="133"/>
      <c r="N2302" s="133"/>
      <c r="O2302" s="133"/>
      <c r="P2302" s="133"/>
      <c r="Q2302" s="154"/>
      <c r="R2302" s="66" t="s">
        <v>69</v>
      </c>
      <c r="S2302" s="135"/>
      <c r="T2302" s="133"/>
      <c r="U2302" s="133"/>
      <c r="V2302" s="136"/>
    </row>
    <row r="2303" spans="1:22" s="52" customFormat="1" ht="56.25" customHeight="1" x14ac:dyDescent="0.2">
      <c r="A2303" s="138"/>
      <c r="B2303" s="138"/>
      <c r="C2303" s="139"/>
      <c r="D2303" s="139"/>
      <c r="E2303" s="138"/>
      <c r="F2303" s="132"/>
      <c r="G2303" s="132"/>
      <c r="H2303" s="133"/>
      <c r="I2303" s="133"/>
      <c r="J2303" s="133"/>
      <c r="K2303" s="132"/>
      <c r="L2303" s="133"/>
      <c r="M2303" s="133"/>
      <c r="N2303" s="133"/>
      <c r="O2303" s="133"/>
      <c r="P2303" s="133"/>
      <c r="Q2303" s="154"/>
      <c r="R2303" s="66" t="s">
        <v>70</v>
      </c>
      <c r="S2303" s="135"/>
      <c r="T2303" s="133"/>
      <c r="U2303" s="133"/>
      <c r="V2303" s="136"/>
    </row>
    <row r="2304" spans="1:22" s="53" customFormat="1" ht="49.5" customHeight="1" x14ac:dyDescent="0.2">
      <c r="A2304" s="141" t="s">
        <v>421</v>
      </c>
      <c r="B2304" s="141"/>
      <c r="C2304" s="43" t="s">
        <v>80</v>
      </c>
      <c r="D2304" s="44" t="s">
        <v>80</v>
      </c>
      <c r="E2304" s="44" t="s">
        <v>80</v>
      </c>
      <c r="F2304" s="44" t="s">
        <v>80</v>
      </c>
      <c r="G2304" s="44" t="s">
        <v>80</v>
      </c>
      <c r="H2304" s="44">
        <f t="shared" ref="H2304:Q2304" si="267">SUM(H2286:H2303)</f>
        <v>10945.300000000001</v>
      </c>
      <c r="I2304" s="44">
        <f t="shared" si="267"/>
        <v>10233.4</v>
      </c>
      <c r="J2304" s="44">
        <f t="shared" si="267"/>
        <v>2659.4199999999996</v>
      </c>
      <c r="K2304" s="45">
        <f t="shared" si="267"/>
        <v>510</v>
      </c>
      <c r="L2304" s="44">
        <f t="shared" si="267"/>
        <v>20993683.009999998</v>
      </c>
      <c r="M2304" s="44">
        <f t="shared" si="267"/>
        <v>0</v>
      </c>
      <c r="N2304" s="44">
        <f t="shared" si="267"/>
        <v>0</v>
      </c>
      <c r="O2304" s="44">
        <f t="shared" si="267"/>
        <v>0</v>
      </c>
      <c r="P2304" s="44">
        <f t="shared" si="267"/>
        <v>20993683.009999998</v>
      </c>
      <c r="Q2304" s="55">
        <f t="shared" si="267"/>
        <v>0</v>
      </c>
      <c r="R2304" s="43" t="s">
        <v>80</v>
      </c>
      <c r="S2304" s="43">
        <f>SUM(S2286:S2303)</f>
        <v>18</v>
      </c>
      <c r="T2304" s="44" t="s">
        <v>80</v>
      </c>
      <c r="U2304" s="44" t="s">
        <v>80</v>
      </c>
      <c r="V2304" s="44" t="s">
        <v>80</v>
      </c>
    </row>
    <row r="2305" spans="1:22" s="53" customFormat="1" ht="32.25" customHeight="1" x14ac:dyDescent="0.2">
      <c r="A2305" s="142" t="s">
        <v>276</v>
      </c>
      <c r="B2305" s="142"/>
      <c r="C2305" s="142"/>
      <c r="D2305" s="142"/>
      <c r="E2305" s="142"/>
      <c r="F2305" s="142"/>
      <c r="G2305" s="142"/>
      <c r="H2305" s="142"/>
      <c r="I2305" s="142"/>
      <c r="J2305" s="142"/>
      <c r="K2305" s="142"/>
      <c r="L2305" s="142"/>
      <c r="M2305" s="142"/>
      <c r="N2305" s="142"/>
      <c r="O2305" s="142"/>
      <c r="P2305" s="142"/>
      <c r="Q2305" s="142"/>
      <c r="R2305" s="142"/>
      <c r="S2305" s="142"/>
      <c r="T2305" s="142"/>
      <c r="U2305" s="142"/>
      <c r="V2305" s="142"/>
    </row>
    <row r="2306" spans="1:22" s="52" customFormat="1" ht="35.25" customHeight="1" x14ac:dyDescent="0.2">
      <c r="A2306" s="138">
        <v>1</v>
      </c>
      <c r="B2306" s="138" t="s">
        <v>422</v>
      </c>
      <c r="C2306" s="139">
        <v>1976</v>
      </c>
      <c r="D2306" s="139"/>
      <c r="E2306" s="138" t="s">
        <v>84</v>
      </c>
      <c r="F2306" s="132">
        <v>2</v>
      </c>
      <c r="G2306" s="132">
        <v>3</v>
      </c>
      <c r="H2306" s="133">
        <v>582</v>
      </c>
      <c r="I2306" s="133">
        <v>519.6</v>
      </c>
      <c r="J2306" s="133">
        <v>476.1</v>
      </c>
      <c r="K2306" s="132">
        <v>32</v>
      </c>
      <c r="L2306" s="133">
        <f>SUM(M2306:Q2308)</f>
        <v>4423816.2300000004</v>
      </c>
      <c r="M2306" s="133">
        <v>0</v>
      </c>
      <c r="N2306" s="133">
        <v>0</v>
      </c>
      <c r="O2306" s="133">
        <v>0</v>
      </c>
      <c r="P2306" s="133">
        <v>4423816.2300000004</v>
      </c>
      <c r="Q2306" s="154">
        <v>0</v>
      </c>
      <c r="R2306" s="66" t="s">
        <v>74</v>
      </c>
      <c r="S2306" s="135">
        <v>3</v>
      </c>
      <c r="T2306" s="133">
        <f>L2306/I2306</f>
        <v>8513.8880484988458</v>
      </c>
      <c r="U2306" s="133">
        <f>T2306</f>
        <v>8513.8880484988458</v>
      </c>
      <c r="V2306" s="136">
        <v>46752</v>
      </c>
    </row>
    <row r="2307" spans="1:22" s="52" customFormat="1" ht="36.75" customHeight="1" x14ac:dyDescent="0.2">
      <c r="A2307" s="138"/>
      <c r="B2307" s="138"/>
      <c r="C2307" s="139"/>
      <c r="D2307" s="139"/>
      <c r="E2307" s="138"/>
      <c r="F2307" s="132"/>
      <c r="G2307" s="132"/>
      <c r="H2307" s="133"/>
      <c r="I2307" s="133"/>
      <c r="J2307" s="133"/>
      <c r="K2307" s="132"/>
      <c r="L2307" s="133"/>
      <c r="M2307" s="133"/>
      <c r="N2307" s="133"/>
      <c r="O2307" s="133"/>
      <c r="P2307" s="133"/>
      <c r="Q2307" s="154"/>
      <c r="R2307" s="66" t="s">
        <v>75</v>
      </c>
      <c r="S2307" s="135"/>
      <c r="T2307" s="133"/>
      <c r="U2307" s="133"/>
      <c r="V2307" s="136"/>
    </row>
    <row r="2308" spans="1:22" s="52" customFormat="1" ht="41.25" customHeight="1" x14ac:dyDescent="0.2">
      <c r="A2308" s="138"/>
      <c r="B2308" s="138"/>
      <c r="C2308" s="139"/>
      <c r="D2308" s="139"/>
      <c r="E2308" s="138"/>
      <c r="F2308" s="132"/>
      <c r="G2308" s="132"/>
      <c r="H2308" s="133"/>
      <c r="I2308" s="133"/>
      <c r="J2308" s="133"/>
      <c r="K2308" s="132"/>
      <c r="L2308" s="133"/>
      <c r="M2308" s="133"/>
      <c r="N2308" s="133"/>
      <c r="O2308" s="133"/>
      <c r="P2308" s="133"/>
      <c r="Q2308" s="154"/>
      <c r="R2308" s="66" t="s">
        <v>76</v>
      </c>
      <c r="S2308" s="135"/>
      <c r="T2308" s="133"/>
      <c r="U2308" s="133"/>
      <c r="V2308" s="136"/>
    </row>
    <row r="2309" spans="1:22" s="52" customFormat="1" ht="24.75" customHeight="1" x14ac:dyDescent="0.2">
      <c r="A2309" s="138">
        <v>2</v>
      </c>
      <c r="B2309" s="138" t="s">
        <v>423</v>
      </c>
      <c r="C2309" s="139">
        <v>1983</v>
      </c>
      <c r="D2309" s="139"/>
      <c r="E2309" s="138" t="s">
        <v>84</v>
      </c>
      <c r="F2309" s="132">
        <v>2</v>
      </c>
      <c r="G2309" s="132">
        <v>2</v>
      </c>
      <c r="H2309" s="133">
        <v>488.3</v>
      </c>
      <c r="I2309" s="133">
        <v>478.3</v>
      </c>
      <c r="J2309" s="133">
        <v>481.1</v>
      </c>
      <c r="K2309" s="132">
        <v>20</v>
      </c>
      <c r="L2309" s="133">
        <f t="shared" ref="L2309" si="268">SUM(M2309:Q2311)</f>
        <v>4326419.71</v>
      </c>
      <c r="M2309" s="133">
        <v>0</v>
      </c>
      <c r="N2309" s="133">
        <v>0</v>
      </c>
      <c r="O2309" s="133">
        <v>0</v>
      </c>
      <c r="P2309" s="133">
        <v>4326419.71</v>
      </c>
      <c r="Q2309" s="154">
        <v>0</v>
      </c>
      <c r="R2309" s="66" t="s">
        <v>74</v>
      </c>
      <c r="S2309" s="135">
        <v>3</v>
      </c>
      <c r="T2309" s="133">
        <f t="shared" ref="T2309" si="269">L2309/I2309</f>
        <v>9045.4102237089683</v>
      </c>
      <c r="U2309" s="133">
        <f t="shared" ref="U2309" si="270">T2309</f>
        <v>9045.4102237089683</v>
      </c>
      <c r="V2309" s="136">
        <v>46752</v>
      </c>
    </row>
    <row r="2310" spans="1:22" s="52" customFormat="1" ht="39.75" customHeight="1" x14ac:dyDescent="0.2">
      <c r="A2310" s="138"/>
      <c r="B2310" s="138"/>
      <c r="C2310" s="139"/>
      <c r="D2310" s="139"/>
      <c r="E2310" s="138"/>
      <c r="F2310" s="132"/>
      <c r="G2310" s="132"/>
      <c r="H2310" s="133"/>
      <c r="I2310" s="133"/>
      <c r="J2310" s="133"/>
      <c r="K2310" s="132"/>
      <c r="L2310" s="133"/>
      <c r="M2310" s="133"/>
      <c r="N2310" s="133"/>
      <c r="O2310" s="133"/>
      <c r="P2310" s="133"/>
      <c r="Q2310" s="154"/>
      <c r="R2310" s="66" t="s">
        <v>75</v>
      </c>
      <c r="S2310" s="135"/>
      <c r="T2310" s="133"/>
      <c r="U2310" s="133"/>
      <c r="V2310" s="136"/>
    </row>
    <row r="2311" spans="1:22" s="52" customFormat="1" ht="37.5" customHeight="1" x14ac:dyDescent="0.2">
      <c r="A2311" s="138"/>
      <c r="B2311" s="138"/>
      <c r="C2311" s="139"/>
      <c r="D2311" s="139"/>
      <c r="E2311" s="138"/>
      <c r="F2311" s="132"/>
      <c r="G2311" s="132"/>
      <c r="H2311" s="133"/>
      <c r="I2311" s="133"/>
      <c r="J2311" s="133"/>
      <c r="K2311" s="132"/>
      <c r="L2311" s="133"/>
      <c r="M2311" s="133"/>
      <c r="N2311" s="133"/>
      <c r="O2311" s="133"/>
      <c r="P2311" s="133"/>
      <c r="Q2311" s="154"/>
      <c r="R2311" s="66" t="s">
        <v>76</v>
      </c>
      <c r="S2311" s="135"/>
      <c r="T2311" s="133"/>
      <c r="U2311" s="133"/>
      <c r="V2311" s="136"/>
    </row>
    <row r="2312" spans="1:22" s="52" customFormat="1" ht="33.75" customHeight="1" x14ac:dyDescent="0.2">
      <c r="A2312" s="138">
        <v>3</v>
      </c>
      <c r="B2312" s="138" t="s">
        <v>424</v>
      </c>
      <c r="C2312" s="139">
        <v>1975</v>
      </c>
      <c r="D2312" s="139"/>
      <c r="E2312" s="138" t="s">
        <v>84</v>
      </c>
      <c r="F2312" s="132">
        <v>2</v>
      </c>
      <c r="G2312" s="132">
        <v>3</v>
      </c>
      <c r="H2312" s="133">
        <v>568.29999999999995</v>
      </c>
      <c r="I2312" s="133">
        <v>508.8</v>
      </c>
      <c r="J2312" s="133">
        <v>478.4</v>
      </c>
      <c r="K2312" s="132">
        <v>28</v>
      </c>
      <c r="L2312" s="133">
        <f t="shared" ref="L2312" si="271">SUM(M2312:Q2314)</f>
        <v>10058278.640000001</v>
      </c>
      <c r="M2312" s="133">
        <v>0</v>
      </c>
      <c r="N2312" s="133">
        <v>0</v>
      </c>
      <c r="O2312" s="133">
        <v>0</v>
      </c>
      <c r="P2312" s="133">
        <v>10058278.640000001</v>
      </c>
      <c r="Q2312" s="154">
        <v>0</v>
      </c>
      <c r="R2312" s="66" t="s">
        <v>85</v>
      </c>
      <c r="S2312" s="135">
        <v>3</v>
      </c>
      <c r="T2312" s="133">
        <f t="shared" ref="T2312" si="272">L2312/I2312</f>
        <v>19768.629402515726</v>
      </c>
      <c r="U2312" s="133">
        <f t="shared" ref="U2312" si="273">T2312</f>
        <v>19768.629402515726</v>
      </c>
      <c r="V2312" s="136">
        <v>46752</v>
      </c>
    </row>
    <row r="2313" spans="1:22" s="52" customFormat="1" ht="39.75" customHeight="1" x14ac:dyDescent="0.2">
      <c r="A2313" s="138"/>
      <c r="B2313" s="138"/>
      <c r="C2313" s="139"/>
      <c r="D2313" s="139"/>
      <c r="E2313" s="138"/>
      <c r="F2313" s="132"/>
      <c r="G2313" s="132"/>
      <c r="H2313" s="133"/>
      <c r="I2313" s="133"/>
      <c r="J2313" s="133"/>
      <c r="K2313" s="132"/>
      <c r="L2313" s="133"/>
      <c r="M2313" s="133"/>
      <c r="N2313" s="133"/>
      <c r="O2313" s="133"/>
      <c r="P2313" s="133"/>
      <c r="Q2313" s="154"/>
      <c r="R2313" s="66" t="s">
        <v>248</v>
      </c>
      <c r="S2313" s="135"/>
      <c r="T2313" s="133"/>
      <c r="U2313" s="133"/>
      <c r="V2313" s="136"/>
    </row>
    <row r="2314" spans="1:22" s="52" customFormat="1" ht="41.25" customHeight="1" x14ac:dyDescent="0.2">
      <c r="A2314" s="138"/>
      <c r="B2314" s="138"/>
      <c r="C2314" s="139"/>
      <c r="D2314" s="139"/>
      <c r="E2314" s="138"/>
      <c r="F2314" s="132"/>
      <c r="G2314" s="132"/>
      <c r="H2314" s="133"/>
      <c r="I2314" s="133"/>
      <c r="J2314" s="133"/>
      <c r="K2314" s="132"/>
      <c r="L2314" s="133"/>
      <c r="M2314" s="133"/>
      <c r="N2314" s="133"/>
      <c r="O2314" s="133"/>
      <c r="P2314" s="133"/>
      <c r="Q2314" s="154"/>
      <c r="R2314" s="66" t="s">
        <v>86</v>
      </c>
      <c r="S2314" s="135"/>
      <c r="T2314" s="133"/>
      <c r="U2314" s="133"/>
      <c r="V2314" s="136"/>
    </row>
    <row r="2315" spans="1:22" s="52" customFormat="1" ht="27" customHeight="1" x14ac:dyDescent="0.2">
      <c r="A2315" s="138">
        <v>4</v>
      </c>
      <c r="B2315" s="138" t="s">
        <v>425</v>
      </c>
      <c r="C2315" s="139">
        <v>1970</v>
      </c>
      <c r="D2315" s="139"/>
      <c r="E2315" s="138" t="s">
        <v>84</v>
      </c>
      <c r="F2315" s="132">
        <v>2</v>
      </c>
      <c r="G2315" s="132">
        <v>3</v>
      </c>
      <c r="H2315" s="133">
        <v>564.20000000000005</v>
      </c>
      <c r="I2315" s="133">
        <v>503</v>
      </c>
      <c r="J2315" s="133">
        <v>363.9</v>
      </c>
      <c r="K2315" s="132">
        <v>3</v>
      </c>
      <c r="L2315" s="133">
        <f t="shared" ref="L2315" si="274">SUM(M2315:Q2317)</f>
        <v>9943571.8000000007</v>
      </c>
      <c r="M2315" s="133">
        <v>0</v>
      </c>
      <c r="N2315" s="133">
        <v>0</v>
      </c>
      <c r="O2315" s="133">
        <v>0</v>
      </c>
      <c r="P2315" s="133">
        <v>9943571.8000000007</v>
      </c>
      <c r="Q2315" s="154">
        <v>0</v>
      </c>
      <c r="R2315" s="66" t="s">
        <v>85</v>
      </c>
      <c r="S2315" s="135">
        <v>3</v>
      </c>
      <c r="T2315" s="133">
        <f t="shared" ref="T2315" si="275">L2315/I2315</f>
        <v>19768.532405566602</v>
      </c>
      <c r="U2315" s="133">
        <f t="shared" ref="U2315" si="276">T2315</f>
        <v>19768.532405566602</v>
      </c>
      <c r="V2315" s="136">
        <v>46752</v>
      </c>
    </row>
    <row r="2316" spans="1:22" s="52" customFormat="1" ht="36.75" customHeight="1" x14ac:dyDescent="0.2">
      <c r="A2316" s="138"/>
      <c r="B2316" s="138"/>
      <c r="C2316" s="139"/>
      <c r="D2316" s="139"/>
      <c r="E2316" s="138"/>
      <c r="F2316" s="132"/>
      <c r="G2316" s="132"/>
      <c r="H2316" s="133"/>
      <c r="I2316" s="133"/>
      <c r="J2316" s="133"/>
      <c r="K2316" s="132"/>
      <c r="L2316" s="133"/>
      <c r="M2316" s="133"/>
      <c r="N2316" s="133"/>
      <c r="O2316" s="133"/>
      <c r="P2316" s="133"/>
      <c r="Q2316" s="154"/>
      <c r="R2316" s="66" t="s">
        <v>248</v>
      </c>
      <c r="S2316" s="135"/>
      <c r="T2316" s="133"/>
      <c r="U2316" s="133"/>
      <c r="V2316" s="136"/>
    </row>
    <row r="2317" spans="1:22" s="52" customFormat="1" ht="34.5" customHeight="1" x14ac:dyDescent="0.2">
      <c r="A2317" s="138"/>
      <c r="B2317" s="138"/>
      <c r="C2317" s="139"/>
      <c r="D2317" s="139"/>
      <c r="E2317" s="138"/>
      <c r="F2317" s="132"/>
      <c r="G2317" s="132"/>
      <c r="H2317" s="133"/>
      <c r="I2317" s="133"/>
      <c r="J2317" s="133"/>
      <c r="K2317" s="132"/>
      <c r="L2317" s="133"/>
      <c r="M2317" s="133"/>
      <c r="N2317" s="133"/>
      <c r="O2317" s="133"/>
      <c r="P2317" s="133"/>
      <c r="Q2317" s="154"/>
      <c r="R2317" s="66" t="s">
        <v>86</v>
      </c>
      <c r="S2317" s="135"/>
      <c r="T2317" s="133"/>
      <c r="U2317" s="133"/>
      <c r="V2317" s="136"/>
    </row>
    <row r="2318" spans="1:22" s="53" customFormat="1" ht="34.5" customHeight="1" x14ac:dyDescent="0.2">
      <c r="A2318" s="141" t="s">
        <v>426</v>
      </c>
      <c r="B2318" s="141"/>
      <c r="C2318" s="43" t="s">
        <v>80</v>
      </c>
      <c r="D2318" s="44" t="s">
        <v>80</v>
      </c>
      <c r="E2318" s="44" t="s">
        <v>80</v>
      </c>
      <c r="F2318" s="44" t="s">
        <v>80</v>
      </c>
      <c r="G2318" s="44" t="s">
        <v>80</v>
      </c>
      <c r="H2318" s="44">
        <f t="shared" ref="H2318:Q2318" si="277">SUM(H2306:H2317)</f>
        <v>2202.8000000000002</v>
      </c>
      <c r="I2318" s="44">
        <f t="shared" si="277"/>
        <v>2009.7</v>
      </c>
      <c r="J2318" s="44">
        <f t="shared" si="277"/>
        <v>1799.5</v>
      </c>
      <c r="K2318" s="45">
        <f t="shared" si="277"/>
        <v>83</v>
      </c>
      <c r="L2318" s="44">
        <f t="shared" si="277"/>
        <v>28752086.380000003</v>
      </c>
      <c r="M2318" s="44">
        <f t="shared" si="277"/>
        <v>0</v>
      </c>
      <c r="N2318" s="44">
        <f t="shared" si="277"/>
        <v>0</v>
      </c>
      <c r="O2318" s="44">
        <f t="shared" si="277"/>
        <v>0</v>
      </c>
      <c r="P2318" s="44">
        <f t="shared" si="277"/>
        <v>28752086.380000003</v>
      </c>
      <c r="Q2318" s="55">
        <f t="shared" si="277"/>
        <v>0</v>
      </c>
      <c r="R2318" s="43" t="s">
        <v>80</v>
      </c>
      <c r="S2318" s="43">
        <f>SUM(S2306:S2317)</f>
        <v>12</v>
      </c>
      <c r="T2318" s="44" t="s">
        <v>80</v>
      </c>
      <c r="U2318" s="44" t="s">
        <v>80</v>
      </c>
      <c r="V2318" s="44" t="s">
        <v>80</v>
      </c>
    </row>
    <row r="2319" spans="1:22" s="53" customFormat="1" ht="24.75" customHeight="1" x14ac:dyDescent="0.2">
      <c r="A2319" s="142" t="s">
        <v>281</v>
      </c>
      <c r="B2319" s="142"/>
      <c r="C2319" s="142"/>
      <c r="D2319" s="142"/>
      <c r="E2319" s="142"/>
      <c r="F2319" s="142"/>
      <c r="G2319" s="142"/>
      <c r="H2319" s="142"/>
      <c r="I2319" s="142"/>
      <c r="J2319" s="142"/>
      <c r="K2319" s="142"/>
      <c r="L2319" s="142"/>
      <c r="M2319" s="142"/>
      <c r="N2319" s="142"/>
      <c r="O2319" s="142"/>
      <c r="P2319" s="142"/>
      <c r="Q2319" s="142"/>
      <c r="R2319" s="142"/>
      <c r="S2319" s="142"/>
      <c r="T2319" s="142"/>
      <c r="U2319" s="142"/>
      <c r="V2319" s="142"/>
    </row>
    <row r="2320" spans="1:22" s="23" customFormat="1" ht="30.75" customHeight="1" x14ac:dyDescent="0.2">
      <c r="A2320" s="138">
        <v>1</v>
      </c>
      <c r="B2320" s="138" t="s">
        <v>427</v>
      </c>
      <c r="C2320" s="139">
        <v>1967</v>
      </c>
      <c r="D2320" s="139"/>
      <c r="E2320" s="138" t="s">
        <v>84</v>
      </c>
      <c r="F2320" s="132">
        <v>2</v>
      </c>
      <c r="G2320" s="132">
        <v>3</v>
      </c>
      <c r="H2320" s="133">
        <v>564.9</v>
      </c>
      <c r="I2320" s="133">
        <v>496.9</v>
      </c>
      <c r="J2320" s="133">
        <v>288.2</v>
      </c>
      <c r="K2320" s="132">
        <v>29</v>
      </c>
      <c r="L2320" s="133">
        <v>7506221.6100000003</v>
      </c>
      <c r="M2320" s="133">
        <v>0</v>
      </c>
      <c r="N2320" s="133">
        <v>0</v>
      </c>
      <c r="O2320" s="133">
        <v>0</v>
      </c>
      <c r="P2320" s="133">
        <v>7506221.6100000003</v>
      </c>
      <c r="Q2320" s="154">
        <v>0</v>
      </c>
      <c r="R2320" s="66" t="s">
        <v>85</v>
      </c>
      <c r="S2320" s="135">
        <v>3</v>
      </c>
      <c r="T2320" s="133">
        <v>15106.1</v>
      </c>
      <c r="U2320" s="133">
        <v>15106.1</v>
      </c>
      <c r="V2320" s="136">
        <v>46752</v>
      </c>
    </row>
    <row r="2321" spans="1:22" s="23" customFormat="1" ht="37.5" customHeight="1" x14ac:dyDescent="0.2">
      <c r="A2321" s="138"/>
      <c r="B2321" s="138"/>
      <c r="C2321" s="139"/>
      <c r="D2321" s="139"/>
      <c r="E2321" s="138"/>
      <c r="F2321" s="132"/>
      <c r="G2321" s="132"/>
      <c r="H2321" s="133"/>
      <c r="I2321" s="133"/>
      <c r="J2321" s="133"/>
      <c r="K2321" s="132"/>
      <c r="L2321" s="133"/>
      <c r="M2321" s="133"/>
      <c r="N2321" s="133"/>
      <c r="O2321" s="133"/>
      <c r="P2321" s="133"/>
      <c r="Q2321" s="154"/>
      <c r="R2321" s="66" t="s">
        <v>248</v>
      </c>
      <c r="S2321" s="135"/>
      <c r="T2321" s="133"/>
      <c r="U2321" s="133"/>
      <c r="V2321" s="136"/>
    </row>
    <row r="2322" spans="1:22" s="23" customFormat="1" ht="34.5" customHeight="1" x14ac:dyDescent="0.2">
      <c r="A2322" s="138"/>
      <c r="B2322" s="138"/>
      <c r="C2322" s="139"/>
      <c r="D2322" s="139"/>
      <c r="E2322" s="138"/>
      <c r="F2322" s="132"/>
      <c r="G2322" s="132"/>
      <c r="H2322" s="133"/>
      <c r="I2322" s="133"/>
      <c r="J2322" s="133"/>
      <c r="K2322" s="132"/>
      <c r="L2322" s="133"/>
      <c r="M2322" s="133"/>
      <c r="N2322" s="133"/>
      <c r="O2322" s="133"/>
      <c r="P2322" s="133"/>
      <c r="Q2322" s="154"/>
      <c r="R2322" s="66" t="s">
        <v>86</v>
      </c>
      <c r="S2322" s="135"/>
      <c r="T2322" s="133"/>
      <c r="U2322" s="133"/>
      <c r="V2322" s="136"/>
    </row>
    <row r="2323" spans="1:22" s="23" customFormat="1" ht="27.75" customHeight="1" x14ac:dyDescent="0.2">
      <c r="A2323" s="138">
        <v>2</v>
      </c>
      <c r="B2323" s="138" t="s">
        <v>428</v>
      </c>
      <c r="C2323" s="139">
        <v>1975</v>
      </c>
      <c r="D2323" s="139"/>
      <c r="E2323" s="138" t="s">
        <v>84</v>
      </c>
      <c r="F2323" s="132">
        <v>2</v>
      </c>
      <c r="G2323" s="132">
        <v>3</v>
      </c>
      <c r="H2323" s="133">
        <v>595.4</v>
      </c>
      <c r="I2323" s="133">
        <v>531.4</v>
      </c>
      <c r="J2323" s="133">
        <v>393.7</v>
      </c>
      <c r="K2323" s="132">
        <v>23</v>
      </c>
      <c r="L2323" s="133">
        <v>8229670.6799999997</v>
      </c>
      <c r="M2323" s="133">
        <v>0</v>
      </c>
      <c r="N2323" s="133">
        <v>0</v>
      </c>
      <c r="O2323" s="133">
        <v>0</v>
      </c>
      <c r="P2323" s="133">
        <f>L2323</f>
        <v>8229670.6799999997</v>
      </c>
      <c r="Q2323" s="154">
        <v>0</v>
      </c>
      <c r="R2323" s="66" t="s">
        <v>85</v>
      </c>
      <c r="S2323" s="135">
        <v>3</v>
      </c>
      <c r="T2323" s="133">
        <f>L2323/I2323</f>
        <v>15486.772073767406</v>
      </c>
      <c r="U2323" s="133">
        <f>T2323</f>
        <v>15486.772073767406</v>
      </c>
      <c r="V2323" s="136">
        <v>46752</v>
      </c>
    </row>
    <row r="2324" spans="1:22" s="23" customFormat="1" ht="39" customHeight="1" x14ac:dyDescent="0.2">
      <c r="A2324" s="138"/>
      <c r="B2324" s="138"/>
      <c r="C2324" s="139"/>
      <c r="D2324" s="139"/>
      <c r="E2324" s="138"/>
      <c r="F2324" s="132"/>
      <c r="G2324" s="132"/>
      <c r="H2324" s="133"/>
      <c r="I2324" s="133"/>
      <c r="J2324" s="133"/>
      <c r="K2324" s="132"/>
      <c r="L2324" s="133"/>
      <c r="M2324" s="133"/>
      <c r="N2324" s="133"/>
      <c r="O2324" s="133"/>
      <c r="P2324" s="133"/>
      <c r="Q2324" s="154"/>
      <c r="R2324" s="66" t="s">
        <v>248</v>
      </c>
      <c r="S2324" s="135"/>
      <c r="T2324" s="133"/>
      <c r="U2324" s="133"/>
      <c r="V2324" s="136"/>
    </row>
    <row r="2325" spans="1:22" s="23" customFormat="1" ht="39" customHeight="1" x14ac:dyDescent="0.2">
      <c r="A2325" s="138"/>
      <c r="B2325" s="138"/>
      <c r="C2325" s="139"/>
      <c r="D2325" s="139"/>
      <c r="E2325" s="138"/>
      <c r="F2325" s="132"/>
      <c r="G2325" s="132"/>
      <c r="H2325" s="133"/>
      <c r="I2325" s="133"/>
      <c r="J2325" s="133"/>
      <c r="K2325" s="132"/>
      <c r="L2325" s="133"/>
      <c r="M2325" s="133"/>
      <c r="N2325" s="133"/>
      <c r="O2325" s="133"/>
      <c r="P2325" s="133"/>
      <c r="Q2325" s="154"/>
      <c r="R2325" s="66" t="s">
        <v>86</v>
      </c>
      <c r="S2325" s="135"/>
      <c r="T2325" s="133"/>
      <c r="U2325" s="133"/>
      <c r="V2325" s="136"/>
    </row>
    <row r="2326" spans="1:22" s="23" customFormat="1" ht="27" customHeight="1" x14ac:dyDescent="0.2">
      <c r="A2326" s="138">
        <v>3</v>
      </c>
      <c r="B2326" s="138" t="s">
        <v>429</v>
      </c>
      <c r="C2326" s="139">
        <v>1973</v>
      </c>
      <c r="D2326" s="139"/>
      <c r="E2326" s="138" t="s">
        <v>84</v>
      </c>
      <c r="F2326" s="132">
        <v>2</v>
      </c>
      <c r="G2326" s="132">
        <v>1</v>
      </c>
      <c r="H2326" s="133">
        <v>370.5</v>
      </c>
      <c r="I2326" s="133">
        <v>338.9</v>
      </c>
      <c r="J2326" s="133">
        <v>287.8</v>
      </c>
      <c r="K2326" s="132">
        <v>19</v>
      </c>
      <c r="L2326" s="133">
        <v>5320917.1900000004</v>
      </c>
      <c r="M2326" s="133">
        <v>0</v>
      </c>
      <c r="N2326" s="133">
        <v>0</v>
      </c>
      <c r="O2326" s="133">
        <v>0</v>
      </c>
      <c r="P2326" s="133">
        <f>L2326</f>
        <v>5320917.1900000004</v>
      </c>
      <c r="Q2326" s="154">
        <v>0</v>
      </c>
      <c r="R2326" s="66" t="s">
        <v>85</v>
      </c>
      <c r="S2326" s="135">
        <v>3</v>
      </c>
      <c r="T2326" s="133">
        <f>L2326/I2326</f>
        <v>15700.55234582473</v>
      </c>
      <c r="U2326" s="133">
        <f>T2326</f>
        <v>15700.55234582473</v>
      </c>
      <c r="V2326" s="136">
        <v>46752</v>
      </c>
    </row>
    <row r="2327" spans="1:22" s="23" customFormat="1" ht="43.5" customHeight="1" x14ac:dyDescent="0.2">
      <c r="A2327" s="138"/>
      <c r="B2327" s="138"/>
      <c r="C2327" s="139"/>
      <c r="D2327" s="139"/>
      <c r="E2327" s="138"/>
      <c r="F2327" s="132"/>
      <c r="G2327" s="132"/>
      <c r="H2327" s="133"/>
      <c r="I2327" s="133"/>
      <c r="J2327" s="133"/>
      <c r="K2327" s="132"/>
      <c r="L2327" s="133"/>
      <c r="M2327" s="133"/>
      <c r="N2327" s="133"/>
      <c r="O2327" s="133"/>
      <c r="P2327" s="133"/>
      <c r="Q2327" s="154"/>
      <c r="R2327" s="66" t="s">
        <v>248</v>
      </c>
      <c r="S2327" s="135"/>
      <c r="T2327" s="133"/>
      <c r="U2327" s="133"/>
      <c r="V2327" s="136"/>
    </row>
    <row r="2328" spans="1:22" s="23" customFormat="1" ht="38.25" customHeight="1" x14ac:dyDescent="0.2">
      <c r="A2328" s="138"/>
      <c r="B2328" s="138"/>
      <c r="C2328" s="139"/>
      <c r="D2328" s="139"/>
      <c r="E2328" s="138"/>
      <c r="F2328" s="132"/>
      <c r="G2328" s="132"/>
      <c r="H2328" s="133"/>
      <c r="I2328" s="133"/>
      <c r="J2328" s="133"/>
      <c r="K2328" s="132"/>
      <c r="L2328" s="133"/>
      <c r="M2328" s="133"/>
      <c r="N2328" s="133"/>
      <c r="O2328" s="133"/>
      <c r="P2328" s="133"/>
      <c r="Q2328" s="154"/>
      <c r="R2328" s="66" t="s">
        <v>86</v>
      </c>
      <c r="S2328" s="135"/>
      <c r="T2328" s="133"/>
      <c r="U2328" s="133"/>
      <c r="V2328" s="136"/>
    </row>
    <row r="2329" spans="1:22" s="46" customFormat="1" ht="33.75" customHeight="1" x14ac:dyDescent="0.15">
      <c r="A2329" s="138">
        <v>4</v>
      </c>
      <c r="B2329" s="138" t="s">
        <v>430</v>
      </c>
      <c r="C2329" s="139">
        <v>1976</v>
      </c>
      <c r="D2329" s="139"/>
      <c r="E2329" s="138" t="s">
        <v>84</v>
      </c>
      <c r="F2329" s="132">
        <v>2</v>
      </c>
      <c r="G2329" s="132">
        <v>3</v>
      </c>
      <c r="H2329" s="133">
        <v>586.79999999999995</v>
      </c>
      <c r="I2329" s="133">
        <v>523.79999999999995</v>
      </c>
      <c r="J2329" s="133">
        <v>440.1</v>
      </c>
      <c r="K2329" s="132">
        <v>20</v>
      </c>
      <c r="L2329" s="133">
        <v>8069831.5800000001</v>
      </c>
      <c r="M2329" s="133">
        <v>0</v>
      </c>
      <c r="N2329" s="133">
        <v>0</v>
      </c>
      <c r="O2329" s="133">
        <v>0</v>
      </c>
      <c r="P2329" s="133">
        <v>8069831.5800000001</v>
      </c>
      <c r="Q2329" s="133">
        <v>0</v>
      </c>
      <c r="R2329" s="66" t="s">
        <v>85</v>
      </c>
      <c r="S2329" s="134">
        <v>4</v>
      </c>
      <c r="T2329" s="133">
        <v>15406.32</v>
      </c>
      <c r="U2329" s="133">
        <v>15406.32</v>
      </c>
      <c r="V2329" s="136">
        <v>46752</v>
      </c>
    </row>
    <row r="2330" spans="1:22" s="46" customFormat="1" ht="33.75" customHeight="1" x14ac:dyDescent="0.15">
      <c r="A2330" s="138"/>
      <c r="B2330" s="138"/>
      <c r="C2330" s="139"/>
      <c r="D2330" s="139"/>
      <c r="E2330" s="138"/>
      <c r="F2330" s="132"/>
      <c r="G2330" s="132"/>
      <c r="H2330" s="133"/>
      <c r="I2330" s="133"/>
      <c r="J2330" s="133"/>
      <c r="K2330" s="132"/>
      <c r="L2330" s="133"/>
      <c r="M2330" s="133"/>
      <c r="N2330" s="133"/>
      <c r="O2330" s="133"/>
      <c r="P2330" s="133"/>
      <c r="Q2330" s="133"/>
      <c r="R2330" s="66" t="s">
        <v>248</v>
      </c>
      <c r="S2330" s="135"/>
      <c r="T2330" s="133"/>
      <c r="U2330" s="133"/>
      <c r="V2330" s="136"/>
    </row>
    <row r="2331" spans="1:22" s="46" customFormat="1" ht="41.25" customHeight="1" x14ac:dyDescent="0.15">
      <c r="A2331" s="138"/>
      <c r="B2331" s="138"/>
      <c r="C2331" s="139"/>
      <c r="D2331" s="139"/>
      <c r="E2331" s="138"/>
      <c r="F2331" s="132"/>
      <c r="G2331" s="132"/>
      <c r="H2331" s="133"/>
      <c r="I2331" s="133"/>
      <c r="J2331" s="133"/>
      <c r="K2331" s="132"/>
      <c r="L2331" s="133"/>
      <c r="M2331" s="133"/>
      <c r="N2331" s="133"/>
      <c r="O2331" s="133"/>
      <c r="P2331" s="133"/>
      <c r="Q2331" s="133"/>
      <c r="R2331" s="66" t="s">
        <v>86</v>
      </c>
      <c r="S2331" s="135"/>
      <c r="T2331" s="133"/>
      <c r="U2331" s="133"/>
      <c r="V2331" s="136"/>
    </row>
    <row r="2332" spans="1:22" s="46" customFormat="1" ht="48.75" customHeight="1" x14ac:dyDescent="0.15">
      <c r="A2332" s="138"/>
      <c r="B2332" s="138"/>
      <c r="C2332" s="139"/>
      <c r="D2332" s="139"/>
      <c r="E2332" s="138"/>
      <c r="F2332" s="132"/>
      <c r="G2332" s="132"/>
      <c r="H2332" s="133"/>
      <c r="I2332" s="133"/>
      <c r="J2332" s="133"/>
      <c r="K2332" s="132"/>
      <c r="L2332" s="133"/>
      <c r="M2332" s="133"/>
      <c r="N2332" s="133"/>
      <c r="O2332" s="133"/>
      <c r="P2332" s="133"/>
      <c r="Q2332" s="133"/>
      <c r="R2332" s="66" t="s">
        <v>87</v>
      </c>
      <c r="S2332" s="135"/>
      <c r="T2332" s="133"/>
      <c r="U2332" s="133"/>
      <c r="V2332" s="136"/>
    </row>
    <row r="2333" spans="1:22" s="22" customFormat="1" ht="39.75" customHeight="1" x14ac:dyDescent="0.2">
      <c r="A2333" s="141" t="s">
        <v>1483</v>
      </c>
      <c r="B2333" s="141"/>
      <c r="C2333" s="43" t="s">
        <v>80</v>
      </c>
      <c r="D2333" s="44" t="s">
        <v>80</v>
      </c>
      <c r="E2333" s="44" t="s">
        <v>80</v>
      </c>
      <c r="F2333" s="44" t="s">
        <v>80</v>
      </c>
      <c r="G2333" s="44" t="s">
        <v>80</v>
      </c>
      <c r="H2333" s="44">
        <f t="shared" ref="H2333:Q2333" si="278">SUM(H2320:H2332)</f>
        <v>2117.6</v>
      </c>
      <c r="I2333" s="44">
        <f t="shared" si="278"/>
        <v>1890.9999999999998</v>
      </c>
      <c r="J2333" s="44">
        <f t="shared" si="278"/>
        <v>1409.8000000000002</v>
      </c>
      <c r="K2333" s="45">
        <f t="shared" si="278"/>
        <v>91</v>
      </c>
      <c r="L2333" s="44">
        <f t="shared" si="278"/>
        <v>29126641.060000002</v>
      </c>
      <c r="M2333" s="44">
        <f t="shared" si="278"/>
        <v>0</v>
      </c>
      <c r="N2333" s="44">
        <f t="shared" si="278"/>
        <v>0</v>
      </c>
      <c r="O2333" s="44">
        <f t="shared" si="278"/>
        <v>0</v>
      </c>
      <c r="P2333" s="44">
        <f t="shared" si="278"/>
        <v>29126641.060000002</v>
      </c>
      <c r="Q2333" s="44">
        <f t="shared" si="278"/>
        <v>0</v>
      </c>
      <c r="R2333" s="44" t="s">
        <v>80</v>
      </c>
      <c r="S2333" s="45">
        <f>SUM(S2320:S2332)</f>
        <v>13</v>
      </c>
      <c r="T2333" s="44" t="s">
        <v>80</v>
      </c>
      <c r="U2333" s="44" t="s">
        <v>80</v>
      </c>
      <c r="V2333" s="44" t="s">
        <v>80</v>
      </c>
    </row>
    <row r="2334" spans="1:22" s="22" customFormat="1" ht="33.75" customHeight="1" x14ac:dyDescent="0.2">
      <c r="A2334" s="142" t="s">
        <v>290</v>
      </c>
      <c r="B2334" s="142"/>
      <c r="C2334" s="142"/>
      <c r="D2334" s="142"/>
      <c r="E2334" s="142"/>
      <c r="F2334" s="142"/>
      <c r="G2334" s="142"/>
      <c r="H2334" s="142"/>
      <c r="I2334" s="142"/>
      <c r="J2334" s="142"/>
      <c r="K2334" s="142"/>
      <c r="L2334" s="142"/>
      <c r="M2334" s="142"/>
      <c r="N2334" s="142"/>
      <c r="O2334" s="142"/>
      <c r="P2334" s="142"/>
      <c r="Q2334" s="142"/>
      <c r="R2334" s="142"/>
      <c r="S2334" s="142"/>
      <c r="T2334" s="142"/>
      <c r="U2334" s="142"/>
      <c r="V2334" s="142"/>
    </row>
    <row r="2335" spans="1:22" s="23" customFormat="1" ht="36" customHeight="1" x14ac:dyDescent="0.2">
      <c r="A2335" s="138">
        <v>1</v>
      </c>
      <c r="B2335" s="138" t="s">
        <v>431</v>
      </c>
      <c r="C2335" s="139">
        <v>1984</v>
      </c>
      <c r="D2335" s="139">
        <v>1984</v>
      </c>
      <c r="E2335" s="138" t="s">
        <v>97</v>
      </c>
      <c r="F2335" s="132">
        <v>5</v>
      </c>
      <c r="G2335" s="132">
        <v>4</v>
      </c>
      <c r="H2335" s="133">
        <v>2697</v>
      </c>
      <c r="I2335" s="133">
        <v>2691.81</v>
      </c>
      <c r="J2335" s="133">
        <v>2170.62</v>
      </c>
      <c r="K2335" s="132">
        <v>155</v>
      </c>
      <c r="L2335" s="133">
        <f>M2335+N2335+O2335+P2335+Q2335</f>
        <v>8662311.6899999995</v>
      </c>
      <c r="M2335" s="133">
        <v>0</v>
      </c>
      <c r="N2335" s="133">
        <v>0</v>
      </c>
      <c r="O2335" s="133">
        <v>0</v>
      </c>
      <c r="P2335" s="133">
        <v>8662311.6899999995</v>
      </c>
      <c r="Q2335" s="154">
        <v>0</v>
      </c>
      <c r="R2335" s="66" t="s">
        <v>62</v>
      </c>
      <c r="S2335" s="135">
        <v>9</v>
      </c>
      <c r="T2335" s="133">
        <f>L2335/I2335</f>
        <v>3218.0249311801354</v>
      </c>
      <c r="U2335" s="133">
        <f>T2335</f>
        <v>3218.0249311801354</v>
      </c>
      <c r="V2335" s="136">
        <v>46752</v>
      </c>
    </row>
    <row r="2336" spans="1:22" s="23" customFormat="1" ht="49.5" customHeight="1" x14ac:dyDescent="0.2">
      <c r="A2336" s="138"/>
      <c r="B2336" s="138"/>
      <c r="C2336" s="139"/>
      <c r="D2336" s="139"/>
      <c r="E2336" s="138"/>
      <c r="F2336" s="132"/>
      <c r="G2336" s="132"/>
      <c r="H2336" s="133"/>
      <c r="I2336" s="133"/>
      <c r="J2336" s="133"/>
      <c r="K2336" s="132"/>
      <c r="L2336" s="133"/>
      <c r="M2336" s="133"/>
      <c r="N2336" s="133"/>
      <c r="O2336" s="133"/>
      <c r="P2336" s="133"/>
      <c r="Q2336" s="154"/>
      <c r="R2336" s="66" t="s">
        <v>63</v>
      </c>
      <c r="S2336" s="135"/>
      <c r="T2336" s="133"/>
      <c r="U2336" s="133"/>
      <c r="V2336" s="136"/>
    </row>
    <row r="2337" spans="1:22" s="23" customFormat="1" ht="46.5" customHeight="1" x14ac:dyDescent="0.2">
      <c r="A2337" s="138"/>
      <c r="B2337" s="138"/>
      <c r="C2337" s="139"/>
      <c r="D2337" s="139"/>
      <c r="E2337" s="138"/>
      <c r="F2337" s="132"/>
      <c r="G2337" s="132"/>
      <c r="H2337" s="133"/>
      <c r="I2337" s="133"/>
      <c r="J2337" s="133"/>
      <c r="K2337" s="132"/>
      <c r="L2337" s="133"/>
      <c r="M2337" s="133"/>
      <c r="N2337" s="133"/>
      <c r="O2337" s="133"/>
      <c r="P2337" s="133"/>
      <c r="Q2337" s="154"/>
      <c r="R2337" s="66" t="s">
        <v>64</v>
      </c>
      <c r="S2337" s="135"/>
      <c r="T2337" s="133"/>
      <c r="U2337" s="133"/>
      <c r="V2337" s="136"/>
    </row>
    <row r="2338" spans="1:22" s="23" customFormat="1" ht="34.5" customHeight="1" x14ac:dyDescent="0.2">
      <c r="A2338" s="138"/>
      <c r="B2338" s="138"/>
      <c r="C2338" s="139"/>
      <c r="D2338" s="139"/>
      <c r="E2338" s="138"/>
      <c r="F2338" s="132"/>
      <c r="G2338" s="132"/>
      <c r="H2338" s="133"/>
      <c r="I2338" s="133"/>
      <c r="J2338" s="133"/>
      <c r="K2338" s="132"/>
      <c r="L2338" s="133"/>
      <c r="M2338" s="133"/>
      <c r="N2338" s="133"/>
      <c r="O2338" s="133"/>
      <c r="P2338" s="133"/>
      <c r="Q2338" s="154"/>
      <c r="R2338" s="66" t="s">
        <v>65</v>
      </c>
      <c r="S2338" s="135"/>
      <c r="T2338" s="133"/>
      <c r="U2338" s="133"/>
      <c r="V2338" s="136"/>
    </row>
    <row r="2339" spans="1:22" s="23" customFormat="1" ht="46.5" customHeight="1" x14ac:dyDescent="0.2">
      <c r="A2339" s="138"/>
      <c r="B2339" s="138"/>
      <c r="C2339" s="139"/>
      <c r="D2339" s="139"/>
      <c r="E2339" s="138"/>
      <c r="F2339" s="132"/>
      <c r="G2339" s="132"/>
      <c r="H2339" s="133"/>
      <c r="I2339" s="133"/>
      <c r="J2339" s="133"/>
      <c r="K2339" s="132"/>
      <c r="L2339" s="133"/>
      <c r="M2339" s="133"/>
      <c r="N2339" s="133"/>
      <c r="O2339" s="133"/>
      <c r="P2339" s="133"/>
      <c r="Q2339" s="154"/>
      <c r="R2339" s="66" t="s">
        <v>66</v>
      </c>
      <c r="S2339" s="135"/>
      <c r="T2339" s="133"/>
      <c r="U2339" s="133"/>
      <c r="V2339" s="136"/>
    </row>
    <row r="2340" spans="1:22" s="23" customFormat="1" ht="47.25" customHeight="1" x14ac:dyDescent="0.2">
      <c r="A2340" s="138"/>
      <c r="B2340" s="138"/>
      <c r="C2340" s="139"/>
      <c r="D2340" s="139"/>
      <c r="E2340" s="138"/>
      <c r="F2340" s="132"/>
      <c r="G2340" s="132"/>
      <c r="H2340" s="133"/>
      <c r="I2340" s="133"/>
      <c r="J2340" s="133"/>
      <c r="K2340" s="132"/>
      <c r="L2340" s="133"/>
      <c r="M2340" s="133"/>
      <c r="N2340" s="133"/>
      <c r="O2340" s="133"/>
      <c r="P2340" s="133"/>
      <c r="Q2340" s="154"/>
      <c r="R2340" s="66" t="s">
        <v>67</v>
      </c>
      <c r="S2340" s="135"/>
      <c r="T2340" s="133"/>
      <c r="U2340" s="133"/>
      <c r="V2340" s="136"/>
    </row>
    <row r="2341" spans="1:22" s="23" customFormat="1" ht="35.25" customHeight="1" x14ac:dyDescent="0.2">
      <c r="A2341" s="138"/>
      <c r="B2341" s="138"/>
      <c r="C2341" s="139"/>
      <c r="D2341" s="139"/>
      <c r="E2341" s="138"/>
      <c r="F2341" s="132"/>
      <c r="G2341" s="132"/>
      <c r="H2341" s="133"/>
      <c r="I2341" s="133"/>
      <c r="J2341" s="133"/>
      <c r="K2341" s="132"/>
      <c r="L2341" s="133"/>
      <c r="M2341" s="133"/>
      <c r="N2341" s="133"/>
      <c r="O2341" s="133"/>
      <c r="P2341" s="133"/>
      <c r="Q2341" s="154"/>
      <c r="R2341" s="66" t="s">
        <v>71</v>
      </c>
      <c r="S2341" s="135"/>
      <c r="T2341" s="133"/>
      <c r="U2341" s="133"/>
      <c r="V2341" s="136"/>
    </row>
    <row r="2342" spans="1:22" s="23" customFormat="1" ht="49.5" customHeight="1" x14ac:dyDescent="0.2">
      <c r="A2342" s="138"/>
      <c r="B2342" s="138"/>
      <c r="C2342" s="139"/>
      <c r="D2342" s="139"/>
      <c r="E2342" s="138"/>
      <c r="F2342" s="132"/>
      <c r="G2342" s="132"/>
      <c r="H2342" s="133"/>
      <c r="I2342" s="133"/>
      <c r="J2342" s="133"/>
      <c r="K2342" s="132"/>
      <c r="L2342" s="133"/>
      <c r="M2342" s="133"/>
      <c r="N2342" s="133"/>
      <c r="O2342" s="133"/>
      <c r="P2342" s="133"/>
      <c r="Q2342" s="154"/>
      <c r="R2342" s="66" t="s">
        <v>72</v>
      </c>
      <c r="S2342" s="135"/>
      <c r="T2342" s="133"/>
      <c r="U2342" s="133"/>
      <c r="V2342" s="136"/>
    </row>
    <row r="2343" spans="1:22" s="23" customFormat="1" ht="49.5" customHeight="1" x14ac:dyDescent="0.2">
      <c r="A2343" s="138"/>
      <c r="B2343" s="138"/>
      <c r="C2343" s="139"/>
      <c r="D2343" s="139"/>
      <c r="E2343" s="138"/>
      <c r="F2343" s="132"/>
      <c r="G2343" s="132"/>
      <c r="H2343" s="133"/>
      <c r="I2343" s="133"/>
      <c r="J2343" s="133"/>
      <c r="K2343" s="132"/>
      <c r="L2343" s="133"/>
      <c r="M2343" s="133"/>
      <c r="N2343" s="133"/>
      <c r="O2343" s="133"/>
      <c r="P2343" s="133"/>
      <c r="Q2343" s="154"/>
      <c r="R2343" s="66" t="s">
        <v>73</v>
      </c>
      <c r="S2343" s="135"/>
      <c r="T2343" s="133"/>
      <c r="U2343" s="133"/>
      <c r="V2343" s="136"/>
    </row>
    <row r="2344" spans="1:22" s="23" customFormat="1" ht="30.75" customHeight="1" x14ac:dyDescent="0.2">
      <c r="A2344" s="138">
        <v>2</v>
      </c>
      <c r="B2344" s="138" t="s">
        <v>432</v>
      </c>
      <c r="C2344" s="139">
        <v>1985</v>
      </c>
      <c r="D2344" s="139">
        <v>1985</v>
      </c>
      <c r="E2344" s="138" t="s">
        <v>97</v>
      </c>
      <c r="F2344" s="132">
        <v>5</v>
      </c>
      <c r="G2344" s="132">
        <v>4</v>
      </c>
      <c r="H2344" s="133">
        <v>2713</v>
      </c>
      <c r="I2344" s="133">
        <v>2711.43</v>
      </c>
      <c r="J2344" s="133">
        <v>2097.83</v>
      </c>
      <c r="K2344" s="132">
        <v>158</v>
      </c>
      <c r="L2344" s="133">
        <f>M2344+N2344+O2344+P2344+Q2344</f>
        <v>12036074.42</v>
      </c>
      <c r="M2344" s="133">
        <v>0</v>
      </c>
      <c r="N2344" s="133">
        <v>0</v>
      </c>
      <c r="O2344" s="133">
        <v>0</v>
      </c>
      <c r="P2344" s="133">
        <v>12036074.42</v>
      </c>
      <c r="Q2344" s="154">
        <v>0</v>
      </c>
      <c r="R2344" s="66" t="s">
        <v>62</v>
      </c>
      <c r="S2344" s="135">
        <v>11</v>
      </c>
      <c r="T2344" s="133">
        <f>L2344/I2344</f>
        <v>4439.0135168527313</v>
      </c>
      <c r="U2344" s="133">
        <f>T2344</f>
        <v>4439.0135168527313</v>
      </c>
      <c r="V2344" s="136">
        <v>46752</v>
      </c>
    </row>
    <row r="2345" spans="1:22" s="23" customFormat="1" ht="45.75" customHeight="1" x14ac:dyDescent="0.2">
      <c r="A2345" s="138"/>
      <c r="B2345" s="138"/>
      <c r="C2345" s="139"/>
      <c r="D2345" s="139"/>
      <c r="E2345" s="138"/>
      <c r="F2345" s="132"/>
      <c r="G2345" s="132"/>
      <c r="H2345" s="133"/>
      <c r="I2345" s="133"/>
      <c r="J2345" s="133"/>
      <c r="K2345" s="132"/>
      <c r="L2345" s="133"/>
      <c r="M2345" s="133"/>
      <c r="N2345" s="133"/>
      <c r="O2345" s="133"/>
      <c r="P2345" s="133"/>
      <c r="Q2345" s="154"/>
      <c r="R2345" s="66" t="s">
        <v>63</v>
      </c>
      <c r="S2345" s="135"/>
      <c r="T2345" s="133"/>
      <c r="U2345" s="133"/>
      <c r="V2345" s="136"/>
    </row>
    <row r="2346" spans="1:22" s="23" customFormat="1" ht="46.5" customHeight="1" x14ac:dyDescent="0.2">
      <c r="A2346" s="138"/>
      <c r="B2346" s="138"/>
      <c r="C2346" s="139"/>
      <c r="D2346" s="139"/>
      <c r="E2346" s="138"/>
      <c r="F2346" s="132"/>
      <c r="G2346" s="132"/>
      <c r="H2346" s="133"/>
      <c r="I2346" s="133"/>
      <c r="J2346" s="133"/>
      <c r="K2346" s="132"/>
      <c r="L2346" s="133"/>
      <c r="M2346" s="133"/>
      <c r="N2346" s="133"/>
      <c r="O2346" s="133"/>
      <c r="P2346" s="133"/>
      <c r="Q2346" s="154"/>
      <c r="R2346" s="66" t="s">
        <v>64</v>
      </c>
      <c r="S2346" s="135"/>
      <c r="T2346" s="133"/>
      <c r="U2346" s="133"/>
      <c r="V2346" s="136"/>
    </row>
    <row r="2347" spans="1:22" s="23" customFormat="1" ht="30" customHeight="1" x14ac:dyDescent="0.2">
      <c r="A2347" s="138"/>
      <c r="B2347" s="138"/>
      <c r="C2347" s="139"/>
      <c r="D2347" s="139"/>
      <c r="E2347" s="138"/>
      <c r="F2347" s="132"/>
      <c r="G2347" s="132"/>
      <c r="H2347" s="133"/>
      <c r="I2347" s="133"/>
      <c r="J2347" s="133"/>
      <c r="K2347" s="132"/>
      <c r="L2347" s="133"/>
      <c r="M2347" s="133"/>
      <c r="N2347" s="133"/>
      <c r="O2347" s="133"/>
      <c r="P2347" s="133"/>
      <c r="Q2347" s="154"/>
      <c r="R2347" s="66" t="s">
        <v>65</v>
      </c>
      <c r="S2347" s="135"/>
      <c r="T2347" s="133"/>
      <c r="U2347" s="133"/>
      <c r="V2347" s="136"/>
    </row>
    <row r="2348" spans="1:22" s="23" customFormat="1" ht="45" customHeight="1" x14ac:dyDescent="0.2">
      <c r="A2348" s="138"/>
      <c r="B2348" s="138"/>
      <c r="C2348" s="139"/>
      <c r="D2348" s="139"/>
      <c r="E2348" s="138"/>
      <c r="F2348" s="132"/>
      <c r="G2348" s="132"/>
      <c r="H2348" s="133"/>
      <c r="I2348" s="133"/>
      <c r="J2348" s="133"/>
      <c r="K2348" s="132"/>
      <c r="L2348" s="133"/>
      <c r="M2348" s="133"/>
      <c r="N2348" s="133"/>
      <c r="O2348" s="133"/>
      <c r="P2348" s="133"/>
      <c r="Q2348" s="154"/>
      <c r="R2348" s="66" t="s">
        <v>66</v>
      </c>
      <c r="S2348" s="135"/>
      <c r="T2348" s="133"/>
      <c r="U2348" s="133"/>
      <c r="V2348" s="136"/>
    </row>
    <row r="2349" spans="1:22" s="23" customFormat="1" ht="43.5" customHeight="1" x14ac:dyDescent="0.2">
      <c r="A2349" s="138"/>
      <c r="B2349" s="138"/>
      <c r="C2349" s="139"/>
      <c r="D2349" s="139"/>
      <c r="E2349" s="138"/>
      <c r="F2349" s="132"/>
      <c r="G2349" s="132"/>
      <c r="H2349" s="133"/>
      <c r="I2349" s="133"/>
      <c r="J2349" s="133"/>
      <c r="K2349" s="132"/>
      <c r="L2349" s="133"/>
      <c r="M2349" s="133"/>
      <c r="N2349" s="133"/>
      <c r="O2349" s="133"/>
      <c r="P2349" s="133"/>
      <c r="Q2349" s="154"/>
      <c r="R2349" s="66" t="s">
        <v>67</v>
      </c>
      <c r="S2349" s="135"/>
      <c r="T2349" s="133"/>
      <c r="U2349" s="133"/>
      <c r="V2349" s="136"/>
    </row>
    <row r="2350" spans="1:22" s="23" customFormat="1" ht="30" customHeight="1" x14ac:dyDescent="0.2">
      <c r="A2350" s="138"/>
      <c r="B2350" s="138"/>
      <c r="C2350" s="139"/>
      <c r="D2350" s="139"/>
      <c r="E2350" s="138"/>
      <c r="F2350" s="132"/>
      <c r="G2350" s="132"/>
      <c r="H2350" s="133"/>
      <c r="I2350" s="133"/>
      <c r="J2350" s="133"/>
      <c r="K2350" s="132"/>
      <c r="L2350" s="133"/>
      <c r="M2350" s="133"/>
      <c r="N2350" s="133"/>
      <c r="O2350" s="133"/>
      <c r="P2350" s="133"/>
      <c r="Q2350" s="154"/>
      <c r="R2350" s="66" t="s">
        <v>68</v>
      </c>
      <c r="S2350" s="135"/>
      <c r="T2350" s="133"/>
      <c r="U2350" s="133"/>
      <c r="V2350" s="136"/>
    </row>
    <row r="2351" spans="1:22" s="23" customFormat="1" ht="43.5" customHeight="1" x14ac:dyDescent="0.2">
      <c r="A2351" s="138"/>
      <c r="B2351" s="138"/>
      <c r="C2351" s="139"/>
      <c r="D2351" s="139"/>
      <c r="E2351" s="138"/>
      <c r="F2351" s="132"/>
      <c r="G2351" s="132"/>
      <c r="H2351" s="133"/>
      <c r="I2351" s="133"/>
      <c r="J2351" s="133"/>
      <c r="K2351" s="132"/>
      <c r="L2351" s="133"/>
      <c r="M2351" s="133"/>
      <c r="N2351" s="133"/>
      <c r="O2351" s="133"/>
      <c r="P2351" s="133"/>
      <c r="Q2351" s="154"/>
      <c r="R2351" s="66" t="s">
        <v>70</v>
      </c>
      <c r="S2351" s="135"/>
      <c r="T2351" s="133"/>
      <c r="U2351" s="133"/>
      <c r="V2351" s="136"/>
    </row>
    <row r="2352" spans="1:22" s="23" customFormat="1" ht="31.5" customHeight="1" x14ac:dyDescent="0.2">
      <c r="A2352" s="138"/>
      <c r="B2352" s="138"/>
      <c r="C2352" s="139"/>
      <c r="D2352" s="139"/>
      <c r="E2352" s="138"/>
      <c r="F2352" s="132"/>
      <c r="G2352" s="132"/>
      <c r="H2352" s="133"/>
      <c r="I2352" s="133"/>
      <c r="J2352" s="133"/>
      <c r="K2352" s="132"/>
      <c r="L2352" s="133"/>
      <c r="M2352" s="133"/>
      <c r="N2352" s="133"/>
      <c r="O2352" s="133"/>
      <c r="P2352" s="133"/>
      <c r="Q2352" s="154"/>
      <c r="R2352" s="66" t="s">
        <v>71</v>
      </c>
      <c r="S2352" s="135"/>
      <c r="T2352" s="133"/>
      <c r="U2352" s="133"/>
      <c r="V2352" s="136"/>
    </row>
    <row r="2353" spans="1:22" s="23" customFormat="1" ht="43.5" customHeight="1" x14ac:dyDescent="0.2">
      <c r="A2353" s="138"/>
      <c r="B2353" s="138"/>
      <c r="C2353" s="139"/>
      <c r="D2353" s="139"/>
      <c r="E2353" s="138"/>
      <c r="F2353" s="132"/>
      <c r="G2353" s="132"/>
      <c r="H2353" s="133"/>
      <c r="I2353" s="133"/>
      <c r="J2353" s="133"/>
      <c r="K2353" s="132"/>
      <c r="L2353" s="133"/>
      <c r="M2353" s="133"/>
      <c r="N2353" s="133"/>
      <c r="O2353" s="133"/>
      <c r="P2353" s="133"/>
      <c r="Q2353" s="154"/>
      <c r="R2353" s="66" t="s">
        <v>72</v>
      </c>
      <c r="S2353" s="135"/>
      <c r="T2353" s="133"/>
      <c r="U2353" s="133"/>
      <c r="V2353" s="136"/>
    </row>
    <row r="2354" spans="1:22" s="23" customFormat="1" ht="45" customHeight="1" x14ac:dyDescent="0.2">
      <c r="A2354" s="138"/>
      <c r="B2354" s="138"/>
      <c r="C2354" s="139"/>
      <c r="D2354" s="139"/>
      <c r="E2354" s="138"/>
      <c r="F2354" s="132"/>
      <c r="G2354" s="132"/>
      <c r="H2354" s="133"/>
      <c r="I2354" s="133"/>
      <c r="J2354" s="133"/>
      <c r="K2354" s="132"/>
      <c r="L2354" s="133"/>
      <c r="M2354" s="133"/>
      <c r="N2354" s="133"/>
      <c r="O2354" s="133"/>
      <c r="P2354" s="133"/>
      <c r="Q2354" s="154"/>
      <c r="R2354" s="66" t="s">
        <v>73</v>
      </c>
      <c r="S2354" s="135"/>
      <c r="T2354" s="133"/>
      <c r="U2354" s="133"/>
      <c r="V2354" s="136"/>
    </row>
    <row r="2355" spans="1:22" s="23" customFormat="1" ht="33" customHeight="1" x14ac:dyDescent="0.2">
      <c r="A2355" s="138">
        <v>3</v>
      </c>
      <c r="B2355" s="138" t="s">
        <v>433</v>
      </c>
      <c r="C2355" s="139">
        <v>1986</v>
      </c>
      <c r="D2355" s="139">
        <v>1986</v>
      </c>
      <c r="E2355" s="138" t="s">
        <v>97</v>
      </c>
      <c r="F2355" s="132">
        <v>5</v>
      </c>
      <c r="G2355" s="132">
        <v>4</v>
      </c>
      <c r="H2355" s="133">
        <v>2751.4</v>
      </c>
      <c r="I2355" s="133">
        <v>2738.1</v>
      </c>
      <c r="J2355" s="133">
        <v>2538.2199999999998</v>
      </c>
      <c r="K2355" s="132">
        <v>159</v>
      </c>
      <c r="L2355" s="133">
        <f>M2355+N2355+O2355+P2355+Q2355</f>
        <v>15439294.18</v>
      </c>
      <c r="M2355" s="133">
        <v>0</v>
      </c>
      <c r="N2355" s="133">
        <v>0</v>
      </c>
      <c r="O2355" s="133">
        <v>0</v>
      </c>
      <c r="P2355" s="133">
        <v>15439294.18</v>
      </c>
      <c r="Q2355" s="154">
        <v>0</v>
      </c>
      <c r="R2355" s="66" t="s">
        <v>62</v>
      </c>
      <c r="S2355" s="135">
        <v>12</v>
      </c>
      <c r="T2355" s="133">
        <f>L2355/I2355</f>
        <v>5638.6889375844567</v>
      </c>
      <c r="U2355" s="133">
        <f>T2355</f>
        <v>5638.6889375844567</v>
      </c>
      <c r="V2355" s="136">
        <v>46752</v>
      </c>
    </row>
    <row r="2356" spans="1:22" s="23" customFormat="1" ht="49.5" customHeight="1" x14ac:dyDescent="0.2">
      <c r="A2356" s="138"/>
      <c r="B2356" s="138"/>
      <c r="C2356" s="139"/>
      <c r="D2356" s="139"/>
      <c r="E2356" s="138"/>
      <c r="F2356" s="132"/>
      <c r="G2356" s="132"/>
      <c r="H2356" s="133"/>
      <c r="I2356" s="133"/>
      <c r="J2356" s="133"/>
      <c r="K2356" s="132"/>
      <c r="L2356" s="133"/>
      <c r="M2356" s="133"/>
      <c r="N2356" s="133"/>
      <c r="O2356" s="133"/>
      <c r="P2356" s="133"/>
      <c r="Q2356" s="154"/>
      <c r="R2356" s="66" t="s">
        <v>63</v>
      </c>
      <c r="S2356" s="135"/>
      <c r="T2356" s="133"/>
      <c r="U2356" s="133"/>
      <c r="V2356" s="136"/>
    </row>
    <row r="2357" spans="1:22" s="23" customFormat="1" ht="49.5" customHeight="1" x14ac:dyDescent="0.2">
      <c r="A2357" s="138"/>
      <c r="B2357" s="138"/>
      <c r="C2357" s="139"/>
      <c r="D2357" s="139"/>
      <c r="E2357" s="138"/>
      <c r="F2357" s="132"/>
      <c r="G2357" s="132"/>
      <c r="H2357" s="133"/>
      <c r="I2357" s="133"/>
      <c r="J2357" s="133"/>
      <c r="K2357" s="132"/>
      <c r="L2357" s="133"/>
      <c r="M2357" s="133"/>
      <c r="N2357" s="133"/>
      <c r="O2357" s="133"/>
      <c r="P2357" s="133"/>
      <c r="Q2357" s="154"/>
      <c r="R2357" s="66" t="s">
        <v>64</v>
      </c>
      <c r="S2357" s="135"/>
      <c r="T2357" s="133"/>
      <c r="U2357" s="133"/>
      <c r="V2357" s="136"/>
    </row>
    <row r="2358" spans="1:22" s="23" customFormat="1" ht="49.5" customHeight="1" x14ac:dyDescent="0.2">
      <c r="A2358" s="138"/>
      <c r="B2358" s="138"/>
      <c r="C2358" s="139"/>
      <c r="D2358" s="139"/>
      <c r="E2358" s="138"/>
      <c r="F2358" s="132"/>
      <c r="G2358" s="132"/>
      <c r="H2358" s="133"/>
      <c r="I2358" s="133"/>
      <c r="J2358" s="133"/>
      <c r="K2358" s="132"/>
      <c r="L2358" s="133"/>
      <c r="M2358" s="133"/>
      <c r="N2358" s="133"/>
      <c r="O2358" s="133"/>
      <c r="P2358" s="133"/>
      <c r="Q2358" s="154"/>
      <c r="R2358" s="66" t="s">
        <v>65</v>
      </c>
      <c r="S2358" s="135"/>
      <c r="T2358" s="133"/>
      <c r="U2358" s="133"/>
      <c r="V2358" s="136"/>
    </row>
    <row r="2359" spans="1:22" s="23" customFormat="1" ht="49.5" customHeight="1" x14ac:dyDescent="0.2">
      <c r="A2359" s="138"/>
      <c r="B2359" s="138"/>
      <c r="C2359" s="139"/>
      <c r="D2359" s="139"/>
      <c r="E2359" s="138"/>
      <c r="F2359" s="132"/>
      <c r="G2359" s="132"/>
      <c r="H2359" s="133"/>
      <c r="I2359" s="133"/>
      <c r="J2359" s="133"/>
      <c r="K2359" s="132"/>
      <c r="L2359" s="133"/>
      <c r="M2359" s="133"/>
      <c r="N2359" s="133"/>
      <c r="O2359" s="133"/>
      <c r="P2359" s="133"/>
      <c r="Q2359" s="154"/>
      <c r="R2359" s="66" t="s">
        <v>66</v>
      </c>
      <c r="S2359" s="135"/>
      <c r="T2359" s="133"/>
      <c r="U2359" s="133"/>
      <c r="V2359" s="136"/>
    </row>
    <row r="2360" spans="1:22" s="23" customFormat="1" ht="49.5" customHeight="1" x14ac:dyDescent="0.2">
      <c r="A2360" s="138"/>
      <c r="B2360" s="138"/>
      <c r="C2360" s="139"/>
      <c r="D2360" s="139"/>
      <c r="E2360" s="138"/>
      <c r="F2360" s="132"/>
      <c r="G2360" s="132"/>
      <c r="H2360" s="133"/>
      <c r="I2360" s="133"/>
      <c r="J2360" s="133"/>
      <c r="K2360" s="132"/>
      <c r="L2360" s="133"/>
      <c r="M2360" s="133"/>
      <c r="N2360" s="133"/>
      <c r="O2360" s="133"/>
      <c r="P2360" s="133"/>
      <c r="Q2360" s="154"/>
      <c r="R2360" s="66" t="s">
        <v>67</v>
      </c>
      <c r="S2360" s="135"/>
      <c r="T2360" s="133"/>
      <c r="U2360" s="133"/>
      <c r="V2360" s="136"/>
    </row>
    <row r="2361" spans="1:22" s="23" customFormat="1" ht="36" customHeight="1" x14ac:dyDescent="0.2">
      <c r="A2361" s="138"/>
      <c r="B2361" s="138"/>
      <c r="C2361" s="139"/>
      <c r="D2361" s="139"/>
      <c r="E2361" s="138"/>
      <c r="F2361" s="132"/>
      <c r="G2361" s="132"/>
      <c r="H2361" s="133"/>
      <c r="I2361" s="133"/>
      <c r="J2361" s="133"/>
      <c r="K2361" s="132"/>
      <c r="L2361" s="133"/>
      <c r="M2361" s="133"/>
      <c r="N2361" s="133"/>
      <c r="O2361" s="133"/>
      <c r="P2361" s="133"/>
      <c r="Q2361" s="154"/>
      <c r="R2361" s="66" t="s">
        <v>68</v>
      </c>
      <c r="S2361" s="135"/>
      <c r="T2361" s="133"/>
      <c r="U2361" s="133"/>
      <c r="V2361" s="136"/>
    </row>
    <row r="2362" spans="1:22" s="23" customFormat="1" ht="47.25" customHeight="1" x14ac:dyDescent="0.2">
      <c r="A2362" s="138"/>
      <c r="B2362" s="138"/>
      <c r="C2362" s="139"/>
      <c r="D2362" s="139"/>
      <c r="E2362" s="138"/>
      <c r="F2362" s="132"/>
      <c r="G2362" s="132"/>
      <c r="H2362" s="133"/>
      <c r="I2362" s="133"/>
      <c r="J2362" s="133"/>
      <c r="K2362" s="132"/>
      <c r="L2362" s="133"/>
      <c r="M2362" s="133"/>
      <c r="N2362" s="133"/>
      <c r="O2362" s="133"/>
      <c r="P2362" s="133"/>
      <c r="Q2362" s="154"/>
      <c r="R2362" s="66" t="s">
        <v>69</v>
      </c>
      <c r="S2362" s="135"/>
      <c r="T2362" s="133"/>
      <c r="U2362" s="133"/>
      <c r="V2362" s="136"/>
    </row>
    <row r="2363" spans="1:22" s="23" customFormat="1" ht="57" customHeight="1" x14ac:dyDescent="0.2">
      <c r="A2363" s="138"/>
      <c r="B2363" s="138"/>
      <c r="C2363" s="139"/>
      <c r="D2363" s="139"/>
      <c r="E2363" s="138"/>
      <c r="F2363" s="132"/>
      <c r="G2363" s="132"/>
      <c r="H2363" s="133"/>
      <c r="I2363" s="133"/>
      <c r="J2363" s="133"/>
      <c r="K2363" s="132"/>
      <c r="L2363" s="133"/>
      <c r="M2363" s="133"/>
      <c r="N2363" s="133"/>
      <c r="O2363" s="133"/>
      <c r="P2363" s="133"/>
      <c r="Q2363" s="154"/>
      <c r="R2363" s="66" t="s">
        <v>70</v>
      </c>
      <c r="S2363" s="135"/>
      <c r="T2363" s="133"/>
      <c r="U2363" s="133"/>
      <c r="V2363" s="136"/>
    </row>
    <row r="2364" spans="1:22" s="23" customFormat="1" ht="34.5" customHeight="1" x14ac:dyDescent="0.2">
      <c r="A2364" s="138"/>
      <c r="B2364" s="138"/>
      <c r="C2364" s="139"/>
      <c r="D2364" s="139"/>
      <c r="E2364" s="138"/>
      <c r="F2364" s="132"/>
      <c r="G2364" s="132"/>
      <c r="H2364" s="133"/>
      <c r="I2364" s="133"/>
      <c r="J2364" s="133"/>
      <c r="K2364" s="132"/>
      <c r="L2364" s="133"/>
      <c r="M2364" s="133"/>
      <c r="N2364" s="133"/>
      <c r="O2364" s="133"/>
      <c r="P2364" s="133"/>
      <c r="Q2364" s="154"/>
      <c r="R2364" s="66" t="s">
        <v>71</v>
      </c>
      <c r="S2364" s="135"/>
      <c r="T2364" s="133"/>
      <c r="U2364" s="133"/>
      <c r="V2364" s="136"/>
    </row>
    <row r="2365" spans="1:22" s="23" customFormat="1" ht="57" customHeight="1" x14ac:dyDescent="0.2">
      <c r="A2365" s="138"/>
      <c r="B2365" s="138"/>
      <c r="C2365" s="139"/>
      <c r="D2365" s="139"/>
      <c r="E2365" s="138"/>
      <c r="F2365" s="132"/>
      <c r="G2365" s="132"/>
      <c r="H2365" s="133"/>
      <c r="I2365" s="133"/>
      <c r="J2365" s="133"/>
      <c r="K2365" s="132"/>
      <c r="L2365" s="133"/>
      <c r="M2365" s="133"/>
      <c r="N2365" s="133"/>
      <c r="O2365" s="133"/>
      <c r="P2365" s="133"/>
      <c r="Q2365" s="154"/>
      <c r="R2365" s="66" t="s">
        <v>72</v>
      </c>
      <c r="S2365" s="135"/>
      <c r="T2365" s="133"/>
      <c r="U2365" s="133"/>
      <c r="V2365" s="136"/>
    </row>
    <row r="2366" spans="1:22" s="23" customFormat="1" ht="46.5" customHeight="1" x14ac:dyDescent="0.2">
      <c r="A2366" s="138"/>
      <c r="B2366" s="138"/>
      <c r="C2366" s="139"/>
      <c r="D2366" s="139"/>
      <c r="E2366" s="138"/>
      <c r="F2366" s="132"/>
      <c r="G2366" s="132"/>
      <c r="H2366" s="133"/>
      <c r="I2366" s="133"/>
      <c r="J2366" s="133"/>
      <c r="K2366" s="132"/>
      <c r="L2366" s="133"/>
      <c r="M2366" s="133"/>
      <c r="N2366" s="133"/>
      <c r="O2366" s="133"/>
      <c r="P2366" s="133"/>
      <c r="Q2366" s="154"/>
      <c r="R2366" s="66" t="s">
        <v>73</v>
      </c>
      <c r="S2366" s="135"/>
      <c r="T2366" s="133"/>
      <c r="U2366" s="133"/>
      <c r="V2366" s="136"/>
    </row>
    <row r="2367" spans="1:22" s="22" customFormat="1" ht="34.5" customHeight="1" x14ac:dyDescent="0.2">
      <c r="A2367" s="141" t="s">
        <v>434</v>
      </c>
      <c r="B2367" s="141"/>
      <c r="C2367" s="43" t="s">
        <v>80</v>
      </c>
      <c r="D2367" s="44" t="s">
        <v>80</v>
      </c>
      <c r="E2367" s="44" t="s">
        <v>80</v>
      </c>
      <c r="F2367" s="44" t="s">
        <v>80</v>
      </c>
      <c r="G2367" s="44" t="s">
        <v>80</v>
      </c>
      <c r="H2367" s="44">
        <f>SUM(H2335:H2366)</f>
        <v>8161.4</v>
      </c>
      <c r="I2367" s="44">
        <f t="shared" ref="I2367:S2367" si="279">SUM(I2335:I2366)</f>
        <v>8141.34</v>
      </c>
      <c r="J2367" s="44">
        <f t="shared" si="279"/>
        <v>6806.67</v>
      </c>
      <c r="K2367" s="45">
        <f t="shared" si="279"/>
        <v>472</v>
      </c>
      <c r="L2367" s="44">
        <f t="shared" si="279"/>
        <v>36137680.289999999</v>
      </c>
      <c r="M2367" s="44">
        <f t="shared" si="279"/>
        <v>0</v>
      </c>
      <c r="N2367" s="44">
        <f t="shared" si="279"/>
        <v>0</v>
      </c>
      <c r="O2367" s="44">
        <f t="shared" si="279"/>
        <v>0</v>
      </c>
      <c r="P2367" s="44">
        <f t="shared" si="279"/>
        <v>36137680.289999999</v>
      </c>
      <c r="Q2367" s="44">
        <f t="shared" si="279"/>
        <v>0</v>
      </c>
      <c r="R2367" s="44">
        <f t="shared" si="279"/>
        <v>0</v>
      </c>
      <c r="S2367" s="45">
        <f t="shared" si="279"/>
        <v>32</v>
      </c>
      <c r="T2367" s="44" t="s">
        <v>80</v>
      </c>
      <c r="U2367" s="44" t="s">
        <v>80</v>
      </c>
      <c r="V2367" s="44" t="s">
        <v>80</v>
      </c>
    </row>
    <row r="2368" spans="1:22" s="22" customFormat="1" ht="30.75" customHeight="1" x14ac:dyDescent="0.2">
      <c r="A2368" s="142" t="s">
        <v>294</v>
      </c>
      <c r="B2368" s="142"/>
      <c r="C2368" s="142"/>
      <c r="D2368" s="142"/>
      <c r="E2368" s="142"/>
      <c r="F2368" s="142"/>
      <c r="G2368" s="142"/>
      <c r="H2368" s="142"/>
      <c r="I2368" s="142"/>
      <c r="J2368" s="142"/>
      <c r="K2368" s="142"/>
      <c r="L2368" s="142"/>
      <c r="M2368" s="142"/>
      <c r="N2368" s="142"/>
      <c r="O2368" s="142"/>
      <c r="P2368" s="142"/>
      <c r="Q2368" s="142"/>
      <c r="R2368" s="142"/>
      <c r="S2368" s="142"/>
      <c r="T2368" s="142"/>
      <c r="U2368" s="142"/>
      <c r="V2368" s="142"/>
    </row>
    <row r="2369" spans="1:23" s="23" customFormat="1" ht="30" customHeight="1" x14ac:dyDescent="0.2">
      <c r="A2369" s="138">
        <v>1</v>
      </c>
      <c r="B2369" s="138" t="s">
        <v>1484</v>
      </c>
      <c r="C2369" s="139">
        <v>2001</v>
      </c>
      <c r="D2369" s="139">
        <v>2001</v>
      </c>
      <c r="E2369" s="138" t="s">
        <v>84</v>
      </c>
      <c r="F2369" s="132">
        <v>2</v>
      </c>
      <c r="G2369" s="132">
        <v>2</v>
      </c>
      <c r="H2369" s="133">
        <v>611.9</v>
      </c>
      <c r="I2369" s="133">
        <v>611.9</v>
      </c>
      <c r="J2369" s="133">
        <v>488.91</v>
      </c>
      <c r="K2369" s="132">
        <v>21</v>
      </c>
      <c r="L2369" s="133">
        <f>M2369+N2369+O2369+P2369+Q2369</f>
        <v>10004983.5</v>
      </c>
      <c r="M2369" s="133">
        <v>0</v>
      </c>
      <c r="N2369" s="133">
        <v>0</v>
      </c>
      <c r="O2369" s="133">
        <v>0</v>
      </c>
      <c r="P2369" s="133">
        <v>10004983.5</v>
      </c>
      <c r="Q2369" s="154">
        <v>0</v>
      </c>
      <c r="R2369" s="66" t="s">
        <v>85</v>
      </c>
      <c r="S2369" s="135">
        <v>4</v>
      </c>
      <c r="T2369" s="133">
        <f>L2369/I2369</f>
        <v>16350.683935283543</v>
      </c>
      <c r="U2369" s="133">
        <f>T2369</f>
        <v>16350.683935283543</v>
      </c>
      <c r="V2369" s="136">
        <v>46752</v>
      </c>
    </row>
    <row r="2370" spans="1:23" s="23" customFormat="1" ht="39" customHeight="1" x14ac:dyDescent="0.2">
      <c r="A2370" s="138"/>
      <c r="B2370" s="138"/>
      <c r="C2370" s="139"/>
      <c r="D2370" s="139"/>
      <c r="E2370" s="138"/>
      <c r="F2370" s="132"/>
      <c r="G2370" s="132"/>
      <c r="H2370" s="133"/>
      <c r="I2370" s="133"/>
      <c r="J2370" s="133"/>
      <c r="K2370" s="132"/>
      <c r="L2370" s="133"/>
      <c r="M2370" s="133"/>
      <c r="N2370" s="133"/>
      <c r="O2370" s="133"/>
      <c r="P2370" s="133"/>
      <c r="Q2370" s="154"/>
      <c r="R2370" s="66" t="s">
        <v>248</v>
      </c>
      <c r="S2370" s="135"/>
      <c r="T2370" s="133"/>
      <c r="U2370" s="133"/>
      <c r="V2370" s="136"/>
    </row>
    <row r="2371" spans="1:23" s="23" customFormat="1" ht="39" customHeight="1" x14ac:dyDescent="0.2">
      <c r="A2371" s="138"/>
      <c r="B2371" s="138"/>
      <c r="C2371" s="139"/>
      <c r="D2371" s="139"/>
      <c r="E2371" s="138"/>
      <c r="F2371" s="132"/>
      <c r="G2371" s="132"/>
      <c r="H2371" s="133"/>
      <c r="I2371" s="133"/>
      <c r="J2371" s="133"/>
      <c r="K2371" s="132"/>
      <c r="L2371" s="133"/>
      <c r="M2371" s="133"/>
      <c r="N2371" s="133"/>
      <c r="O2371" s="133"/>
      <c r="P2371" s="133"/>
      <c r="Q2371" s="154"/>
      <c r="R2371" s="66" t="s">
        <v>86</v>
      </c>
      <c r="S2371" s="135"/>
      <c r="T2371" s="133"/>
      <c r="U2371" s="133"/>
      <c r="V2371" s="136"/>
    </row>
    <row r="2372" spans="1:23" s="23" customFormat="1" ht="62.25" customHeight="1" x14ac:dyDescent="0.2">
      <c r="A2372" s="138"/>
      <c r="B2372" s="138"/>
      <c r="C2372" s="139"/>
      <c r="D2372" s="139"/>
      <c r="E2372" s="138"/>
      <c r="F2372" s="132"/>
      <c r="G2372" s="132"/>
      <c r="H2372" s="133"/>
      <c r="I2372" s="133"/>
      <c r="J2372" s="133"/>
      <c r="K2372" s="132"/>
      <c r="L2372" s="133"/>
      <c r="M2372" s="133"/>
      <c r="N2372" s="133"/>
      <c r="O2372" s="133"/>
      <c r="P2372" s="133"/>
      <c r="Q2372" s="154"/>
      <c r="R2372" s="66" t="s">
        <v>87</v>
      </c>
      <c r="S2372" s="135"/>
      <c r="T2372" s="133"/>
      <c r="U2372" s="133"/>
      <c r="V2372" s="136"/>
    </row>
    <row r="2373" spans="1:23" s="23" customFormat="1" ht="35.25" customHeight="1" x14ac:dyDescent="0.2">
      <c r="A2373" s="138">
        <v>2</v>
      </c>
      <c r="B2373" s="138" t="s">
        <v>436</v>
      </c>
      <c r="C2373" s="139">
        <v>1967</v>
      </c>
      <c r="D2373" s="139"/>
      <c r="E2373" s="138" t="s">
        <v>111</v>
      </c>
      <c r="F2373" s="132">
        <v>2</v>
      </c>
      <c r="G2373" s="132">
        <v>2</v>
      </c>
      <c r="H2373" s="133">
        <v>346.3</v>
      </c>
      <c r="I2373" s="133">
        <v>319.8</v>
      </c>
      <c r="J2373" s="133">
        <v>283.10000000000002</v>
      </c>
      <c r="K2373" s="132">
        <v>16</v>
      </c>
      <c r="L2373" s="133">
        <f>M2373+N2373+O2373+P2373+Q2373</f>
        <v>2024442.97</v>
      </c>
      <c r="M2373" s="133">
        <v>0</v>
      </c>
      <c r="N2373" s="133">
        <v>0</v>
      </c>
      <c r="O2373" s="133">
        <v>0</v>
      </c>
      <c r="P2373" s="133">
        <v>2024442.97</v>
      </c>
      <c r="Q2373" s="154">
        <v>0</v>
      </c>
      <c r="R2373" s="66" t="s">
        <v>74</v>
      </c>
      <c r="S2373" s="135">
        <v>2</v>
      </c>
      <c r="T2373" s="133">
        <f>L2373/I2373</f>
        <v>6330.3407442151338</v>
      </c>
      <c r="U2373" s="133">
        <f>T2373</f>
        <v>6330.3407442151338</v>
      </c>
      <c r="V2373" s="136">
        <v>46752</v>
      </c>
    </row>
    <row r="2374" spans="1:23" s="23" customFormat="1" ht="42.75" customHeight="1" x14ac:dyDescent="0.2">
      <c r="A2374" s="138"/>
      <c r="B2374" s="138"/>
      <c r="C2374" s="139"/>
      <c r="D2374" s="139"/>
      <c r="E2374" s="138"/>
      <c r="F2374" s="132"/>
      <c r="G2374" s="132"/>
      <c r="H2374" s="133"/>
      <c r="I2374" s="133"/>
      <c r="J2374" s="133"/>
      <c r="K2374" s="132"/>
      <c r="L2374" s="133"/>
      <c r="M2374" s="133"/>
      <c r="N2374" s="133"/>
      <c r="O2374" s="133"/>
      <c r="P2374" s="133"/>
      <c r="Q2374" s="154"/>
      <c r="R2374" s="66" t="s">
        <v>76</v>
      </c>
      <c r="S2374" s="135"/>
      <c r="T2374" s="133"/>
      <c r="U2374" s="133"/>
      <c r="V2374" s="136"/>
    </row>
    <row r="2375" spans="1:23" s="22" customFormat="1" ht="43.5" customHeight="1" x14ac:dyDescent="0.2">
      <c r="A2375" s="141" t="s">
        <v>552</v>
      </c>
      <c r="B2375" s="141"/>
      <c r="C2375" s="43" t="s">
        <v>80</v>
      </c>
      <c r="D2375" s="44" t="s">
        <v>80</v>
      </c>
      <c r="E2375" s="44" t="s">
        <v>80</v>
      </c>
      <c r="F2375" s="44" t="s">
        <v>80</v>
      </c>
      <c r="G2375" s="44" t="s">
        <v>80</v>
      </c>
      <c r="H2375" s="44">
        <f t="shared" ref="H2375:Q2375" si="280">SUM(H2369:H2374)</f>
        <v>958.2</v>
      </c>
      <c r="I2375" s="44">
        <f t="shared" si="280"/>
        <v>931.7</v>
      </c>
      <c r="J2375" s="44">
        <f t="shared" si="280"/>
        <v>772.01</v>
      </c>
      <c r="K2375" s="45">
        <f t="shared" si="280"/>
        <v>37</v>
      </c>
      <c r="L2375" s="44">
        <f t="shared" si="280"/>
        <v>12029426.470000001</v>
      </c>
      <c r="M2375" s="44">
        <f t="shared" si="280"/>
        <v>0</v>
      </c>
      <c r="N2375" s="44">
        <f t="shared" si="280"/>
        <v>0</v>
      </c>
      <c r="O2375" s="44">
        <f t="shared" si="280"/>
        <v>0</v>
      </c>
      <c r="P2375" s="44">
        <f t="shared" si="280"/>
        <v>12029426.470000001</v>
      </c>
      <c r="Q2375" s="44">
        <f t="shared" si="280"/>
        <v>0</v>
      </c>
      <c r="R2375" s="44" t="s">
        <v>80</v>
      </c>
      <c r="S2375" s="45">
        <f>SUM(S2369:S2374)</f>
        <v>6</v>
      </c>
      <c r="T2375" s="44" t="s">
        <v>80</v>
      </c>
      <c r="U2375" s="44" t="s">
        <v>80</v>
      </c>
      <c r="V2375" s="44" t="s">
        <v>80</v>
      </c>
    </row>
    <row r="2376" spans="1:23" s="22" customFormat="1" ht="33" customHeight="1" x14ac:dyDescent="0.2">
      <c r="A2376" s="142" t="s">
        <v>298</v>
      </c>
      <c r="B2376" s="142"/>
      <c r="C2376" s="142"/>
      <c r="D2376" s="142"/>
      <c r="E2376" s="142"/>
      <c r="F2376" s="142"/>
      <c r="G2376" s="142"/>
      <c r="H2376" s="142"/>
      <c r="I2376" s="142"/>
      <c r="J2376" s="142"/>
      <c r="K2376" s="142"/>
      <c r="L2376" s="142"/>
      <c r="M2376" s="142"/>
      <c r="N2376" s="142"/>
      <c r="O2376" s="142"/>
      <c r="P2376" s="142"/>
      <c r="Q2376" s="142"/>
      <c r="R2376" s="142"/>
      <c r="S2376" s="142"/>
      <c r="T2376" s="142"/>
      <c r="U2376" s="142"/>
      <c r="V2376" s="142"/>
    </row>
    <row r="2377" spans="1:23" s="23" customFormat="1" ht="37.5" customHeight="1" x14ac:dyDescent="0.2">
      <c r="A2377" s="138">
        <v>1</v>
      </c>
      <c r="B2377" s="138" t="s">
        <v>438</v>
      </c>
      <c r="C2377" s="139">
        <v>1970</v>
      </c>
      <c r="D2377" s="139"/>
      <c r="E2377" s="138" t="s">
        <v>84</v>
      </c>
      <c r="F2377" s="132">
        <v>2</v>
      </c>
      <c r="G2377" s="132">
        <v>4</v>
      </c>
      <c r="H2377" s="133">
        <v>564.12</v>
      </c>
      <c r="I2377" s="133">
        <v>564.12</v>
      </c>
      <c r="J2377" s="133">
        <v>423.22</v>
      </c>
      <c r="K2377" s="132">
        <v>18</v>
      </c>
      <c r="L2377" s="133">
        <f>M2377+N2377+O2377+P2377+Q2377</f>
        <v>4629218.49</v>
      </c>
      <c r="M2377" s="133">
        <v>0</v>
      </c>
      <c r="N2377" s="133">
        <v>0</v>
      </c>
      <c r="O2377" s="133">
        <v>0</v>
      </c>
      <c r="P2377" s="133">
        <v>4629218.49</v>
      </c>
      <c r="Q2377" s="154">
        <v>0</v>
      </c>
      <c r="R2377" s="66" t="s">
        <v>85</v>
      </c>
      <c r="S2377" s="135">
        <v>3</v>
      </c>
      <c r="T2377" s="133">
        <f>L2377/I2377</f>
        <v>8206.0882259093814</v>
      </c>
      <c r="U2377" s="133">
        <f>T2377</f>
        <v>8206.0882259093814</v>
      </c>
      <c r="V2377" s="136">
        <v>46752</v>
      </c>
    </row>
    <row r="2378" spans="1:23" s="23" customFormat="1" ht="39.75" customHeight="1" x14ac:dyDescent="0.2">
      <c r="A2378" s="138"/>
      <c r="B2378" s="138"/>
      <c r="C2378" s="139"/>
      <c r="D2378" s="139"/>
      <c r="E2378" s="138"/>
      <c r="F2378" s="132"/>
      <c r="G2378" s="132"/>
      <c r="H2378" s="133"/>
      <c r="I2378" s="133"/>
      <c r="J2378" s="133"/>
      <c r="K2378" s="132"/>
      <c r="L2378" s="133"/>
      <c r="M2378" s="133"/>
      <c r="N2378" s="133"/>
      <c r="O2378" s="133"/>
      <c r="P2378" s="133"/>
      <c r="Q2378" s="154"/>
      <c r="R2378" s="66" t="s">
        <v>86</v>
      </c>
      <c r="S2378" s="135"/>
      <c r="T2378" s="133"/>
      <c r="U2378" s="133"/>
      <c r="V2378" s="136"/>
    </row>
    <row r="2379" spans="1:23" s="23" customFormat="1" ht="49.5" customHeight="1" x14ac:dyDescent="0.2">
      <c r="A2379" s="138"/>
      <c r="B2379" s="138"/>
      <c r="C2379" s="139"/>
      <c r="D2379" s="139"/>
      <c r="E2379" s="138"/>
      <c r="F2379" s="132"/>
      <c r="G2379" s="132"/>
      <c r="H2379" s="133"/>
      <c r="I2379" s="133"/>
      <c r="J2379" s="133"/>
      <c r="K2379" s="132"/>
      <c r="L2379" s="133"/>
      <c r="M2379" s="133"/>
      <c r="N2379" s="133"/>
      <c r="O2379" s="133"/>
      <c r="P2379" s="133"/>
      <c r="Q2379" s="154"/>
      <c r="R2379" s="66" t="s">
        <v>87</v>
      </c>
      <c r="S2379" s="135"/>
      <c r="T2379" s="133"/>
      <c r="U2379" s="133"/>
      <c r="V2379" s="136"/>
    </row>
    <row r="2380" spans="1:23" s="47" customFormat="1" ht="49.5" customHeight="1" x14ac:dyDescent="0.2">
      <c r="A2380" s="141" t="s">
        <v>439</v>
      </c>
      <c r="B2380" s="141"/>
      <c r="C2380" s="43" t="s">
        <v>80</v>
      </c>
      <c r="D2380" s="44" t="s">
        <v>80</v>
      </c>
      <c r="E2380" s="44" t="s">
        <v>80</v>
      </c>
      <c r="F2380" s="44" t="s">
        <v>80</v>
      </c>
      <c r="G2380" s="44" t="s">
        <v>80</v>
      </c>
      <c r="H2380" s="44">
        <f>SUM(H2377)</f>
        <v>564.12</v>
      </c>
      <c r="I2380" s="44">
        <f t="shared" ref="I2380:S2380" si="281">SUM(I2377)</f>
        <v>564.12</v>
      </c>
      <c r="J2380" s="44">
        <f t="shared" si="281"/>
        <v>423.22</v>
      </c>
      <c r="K2380" s="45">
        <f t="shared" si="281"/>
        <v>18</v>
      </c>
      <c r="L2380" s="44">
        <f t="shared" si="281"/>
        <v>4629218.49</v>
      </c>
      <c r="M2380" s="44">
        <f t="shared" si="281"/>
        <v>0</v>
      </c>
      <c r="N2380" s="44">
        <f t="shared" si="281"/>
        <v>0</v>
      </c>
      <c r="O2380" s="44">
        <f t="shared" si="281"/>
        <v>0</v>
      </c>
      <c r="P2380" s="44">
        <f t="shared" si="281"/>
        <v>4629218.49</v>
      </c>
      <c r="Q2380" s="44">
        <f t="shared" si="281"/>
        <v>0</v>
      </c>
      <c r="R2380" s="44" t="s">
        <v>80</v>
      </c>
      <c r="S2380" s="45">
        <f t="shared" si="281"/>
        <v>3</v>
      </c>
      <c r="T2380" s="44" t="s">
        <v>80</v>
      </c>
      <c r="U2380" s="44" t="s">
        <v>80</v>
      </c>
      <c r="V2380" s="44" t="s">
        <v>80</v>
      </c>
    </row>
    <row r="2381" spans="1:23" s="47" customFormat="1" ht="30.75" customHeight="1" x14ac:dyDescent="0.2">
      <c r="A2381" s="142" t="s">
        <v>303</v>
      </c>
      <c r="B2381" s="142"/>
      <c r="C2381" s="142"/>
      <c r="D2381" s="142"/>
      <c r="E2381" s="142"/>
      <c r="F2381" s="142"/>
      <c r="G2381" s="142"/>
      <c r="H2381" s="142"/>
      <c r="I2381" s="142"/>
      <c r="J2381" s="142"/>
      <c r="K2381" s="142"/>
      <c r="L2381" s="142"/>
      <c r="M2381" s="142"/>
      <c r="N2381" s="142"/>
      <c r="O2381" s="142"/>
      <c r="P2381" s="142"/>
      <c r="Q2381" s="142"/>
      <c r="R2381" s="142"/>
      <c r="S2381" s="142"/>
      <c r="T2381" s="142"/>
      <c r="U2381" s="142"/>
      <c r="V2381" s="142"/>
    </row>
    <row r="2382" spans="1:23" s="23" customFormat="1" ht="27.75" customHeight="1" x14ac:dyDescent="0.2">
      <c r="A2382" s="138">
        <v>1</v>
      </c>
      <c r="B2382" s="138" t="s">
        <v>440</v>
      </c>
      <c r="C2382" s="139">
        <v>1972</v>
      </c>
      <c r="D2382" s="139">
        <v>2012</v>
      </c>
      <c r="E2382" s="138" t="s">
        <v>84</v>
      </c>
      <c r="F2382" s="132">
        <v>2</v>
      </c>
      <c r="G2382" s="132">
        <v>3</v>
      </c>
      <c r="H2382" s="133">
        <v>587.9</v>
      </c>
      <c r="I2382" s="133">
        <v>523.5</v>
      </c>
      <c r="J2382" s="133">
        <v>523.5</v>
      </c>
      <c r="K2382" s="132">
        <v>19</v>
      </c>
      <c r="L2382" s="133">
        <f>M2382+N2382+O2382+P2382+Q2382</f>
        <v>8505508.3399999999</v>
      </c>
      <c r="M2382" s="133">
        <v>0</v>
      </c>
      <c r="N2382" s="133">
        <v>0</v>
      </c>
      <c r="O2382" s="133">
        <v>0</v>
      </c>
      <c r="P2382" s="133">
        <v>8505508.3399999999</v>
      </c>
      <c r="Q2382" s="154">
        <v>0</v>
      </c>
      <c r="R2382" s="66" t="s">
        <v>85</v>
      </c>
      <c r="S2382" s="135">
        <v>2</v>
      </c>
      <c r="T2382" s="133">
        <f>L2382/I2382</f>
        <v>16247.389379178605</v>
      </c>
      <c r="U2382" s="133">
        <f>T2382</f>
        <v>16247.389379178605</v>
      </c>
      <c r="V2382" s="136">
        <v>46752</v>
      </c>
      <c r="W2382" s="29"/>
    </row>
    <row r="2383" spans="1:23" s="23" customFormat="1" ht="37.5" customHeight="1" x14ac:dyDescent="0.2">
      <c r="A2383" s="138"/>
      <c r="B2383" s="138"/>
      <c r="C2383" s="139"/>
      <c r="D2383" s="139"/>
      <c r="E2383" s="138"/>
      <c r="F2383" s="132"/>
      <c r="G2383" s="132"/>
      <c r="H2383" s="133"/>
      <c r="I2383" s="133"/>
      <c r="J2383" s="133"/>
      <c r="K2383" s="132"/>
      <c r="L2383" s="133"/>
      <c r="M2383" s="133"/>
      <c r="N2383" s="133"/>
      <c r="O2383" s="133"/>
      <c r="P2383" s="133"/>
      <c r="Q2383" s="154"/>
      <c r="R2383" s="66" t="s">
        <v>86</v>
      </c>
      <c r="S2383" s="135"/>
      <c r="T2383" s="133"/>
      <c r="U2383" s="133"/>
      <c r="V2383" s="136"/>
      <c r="W2383" s="29"/>
    </row>
    <row r="2384" spans="1:23" s="23" customFormat="1" ht="30.75" customHeight="1" x14ac:dyDescent="0.2">
      <c r="A2384" s="138">
        <v>2</v>
      </c>
      <c r="B2384" s="138" t="s">
        <v>441</v>
      </c>
      <c r="C2384" s="139">
        <v>1964</v>
      </c>
      <c r="D2384" s="139"/>
      <c r="E2384" s="138" t="s">
        <v>84</v>
      </c>
      <c r="F2384" s="132">
        <v>2</v>
      </c>
      <c r="G2384" s="132">
        <v>1</v>
      </c>
      <c r="H2384" s="133">
        <v>214</v>
      </c>
      <c r="I2384" s="133">
        <v>316.3</v>
      </c>
      <c r="J2384" s="133">
        <v>265.3</v>
      </c>
      <c r="K2384" s="132">
        <v>15</v>
      </c>
      <c r="L2384" s="133">
        <f>M2384+N2384+O2384+P2384+Q2384</f>
        <v>5339049.25</v>
      </c>
      <c r="M2384" s="133">
        <v>0</v>
      </c>
      <c r="N2384" s="133">
        <v>0</v>
      </c>
      <c r="O2384" s="133">
        <v>0</v>
      </c>
      <c r="P2384" s="133">
        <v>5339049.25</v>
      </c>
      <c r="Q2384" s="154">
        <v>0</v>
      </c>
      <c r="R2384" s="66" t="s">
        <v>85</v>
      </c>
      <c r="S2384" s="135">
        <v>3</v>
      </c>
      <c r="T2384" s="133">
        <f>L2384/I2384</f>
        <v>16879.700442617766</v>
      </c>
      <c r="U2384" s="133">
        <f>T2384</f>
        <v>16879.700442617766</v>
      </c>
      <c r="V2384" s="136">
        <v>46752</v>
      </c>
    </row>
    <row r="2385" spans="1:22" s="23" customFormat="1" ht="36.75" customHeight="1" x14ac:dyDescent="0.2">
      <c r="A2385" s="138"/>
      <c r="B2385" s="138"/>
      <c r="C2385" s="139"/>
      <c r="D2385" s="139"/>
      <c r="E2385" s="138"/>
      <c r="F2385" s="132"/>
      <c r="G2385" s="132"/>
      <c r="H2385" s="133"/>
      <c r="I2385" s="133"/>
      <c r="J2385" s="133"/>
      <c r="K2385" s="132"/>
      <c r="L2385" s="133"/>
      <c r="M2385" s="133"/>
      <c r="N2385" s="133"/>
      <c r="O2385" s="133"/>
      <c r="P2385" s="133"/>
      <c r="Q2385" s="154"/>
      <c r="R2385" s="66" t="s">
        <v>248</v>
      </c>
      <c r="S2385" s="135"/>
      <c r="T2385" s="133"/>
      <c r="U2385" s="133"/>
      <c r="V2385" s="136"/>
    </row>
    <row r="2386" spans="1:22" s="23" customFormat="1" ht="32.25" customHeight="1" x14ac:dyDescent="0.2">
      <c r="A2386" s="138"/>
      <c r="B2386" s="138"/>
      <c r="C2386" s="139"/>
      <c r="D2386" s="139"/>
      <c r="E2386" s="138"/>
      <c r="F2386" s="132"/>
      <c r="G2386" s="132"/>
      <c r="H2386" s="133"/>
      <c r="I2386" s="133"/>
      <c r="J2386" s="133"/>
      <c r="K2386" s="132"/>
      <c r="L2386" s="133"/>
      <c r="M2386" s="133"/>
      <c r="N2386" s="133"/>
      <c r="O2386" s="133"/>
      <c r="P2386" s="133"/>
      <c r="Q2386" s="154"/>
      <c r="R2386" s="66" t="s">
        <v>86</v>
      </c>
      <c r="S2386" s="135"/>
      <c r="T2386" s="133"/>
      <c r="U2386" s="133"/>
      <c r="V2386" s="136"/>
    </row>
    <row r="2387" spans="1:22" s="47" customFormat="1" ht="41.25" customHeight="1" x14ac:dyDescent="0.2">
      <c r="A2387" s="141" t="s">
        <v>442</v>
      </c>
      <c r="B2387" s="141"/>
      <c r="C2387" s="43" t="s">
        <v>80</v>
      </c>
      <c r="D2387" s="44" t="s">
        <v>80</v>
      </c>
      <c r="E2387" s="44" t="s">
        <v>80</v>
      </c>
      <c r="F2387" s="44" t="s">
        <v>80</v>
      </c>
      <c r="G2387" s="44" t="s">
        <v>80</v>
      </c>
      <c r="H2387" s="44">
        <f>SUM(H2382:H2386)</f>
        <v>801.9</v>
      </c>
      <c r="I2387" s="44">
        <f t="shared" ref="I2387:S2387" si="282">SUM(I2382:I2386)</f>
        <v>839.8</v>
      </c>
      <c r="J2387" s="44">
        <f t="shared" si="282"/>
        <v>788.8</v>
      </c>
      <c r="K2387" s="45">
        <f t="shared" si="282"/>
        <v>34</v>
      </c>
      <c r="L2387" s="44">
        <f t="shared" si="282"/>
        <v>13844557.59</v>
      </c>
      <c r="M2387" s="44">
        <f t="shared" si="282"/>
        <v>0</v>
      </c>
      <c r="N2387" s="44">
        <f t="shared" si="282"/>
        <v>0</v>
      </c>
      <c r="O2387" s="44">
        <f t="shared" si="282"/>
        <v>0</v>
      </c>
      <c r="P2387" s="44">
        <f t="shared" si="282"/>
        <v>13844557.59</v>
      </c>
      <c r="Q2387" s="44">
        <f t="shared" si="282"/>
        <v>0</v>
      </c>
      <c r="R2387" s="44" t="s">
        <v>80</v>
      </c>
      <c r="S2387" s="45">
        <f t="shared" si="282"/>
        <v>5</v>
      </c>
      <c r="T2387" s="44" t="s">
        <v>80</v>
      </c>
      <c r="U2387" s="44" t="s">
        <v>80</v>
      </c>
      <c r="V2387" s="44" t="s">
        <v>80</v>
      </c>
    </row>
    <row r="2388" spans="1:22" s="30" customFormat="1" ht="37.5" customHeight="1" x14ac:dyDescent="0.2">
      <c r="A2388" s="137" t="s">
        <v>1485</v>
      </c>
      <c r="B2388" s="137"/>
      <c r="C2388" s="43" t="s">
        <v>80</v>
      </c>
      <c r="D2388" s="44" t="s">
        <v>80</v>
      </c>
      <c r="E2388" s="44" t="s">
        <v>80</v>
      </c>
      <c r="F2388" s="44" t="s">
        <v>80</v>
      </c>
      <c r="G2388" s="44" t="s">
        <v>80</v>
      </c>
      <c r="H2388" s="44">
        <f t="shared" ref="H2388:Q2388" si="283">H1455+H1505+H1522+H1613+H1660+H2136+H2183+H2200+H2208+H2216+H2227+H2244+H2249+H2252+H2260+H2265+H2270+H2284+H2304+H2318+H2333+H2367+H2375+H2380+H2387</f>
        <v>340383.52999999997</v>
      </c>
      <c r="I2388" s="44">
        <f t="shared" si="283"/>
        <v>306658.75999999995</v>
      </c>
      <c r="J2388" s="44">
        <f t="shared" si="283"/>
        <v>258823.45000000004</v>
      </c>
      <c r="K2388" s="45">
        <f t="shared" si="283"/>
        <v>13865</v>
      </c>
      <c r="L2388" s="44">
        <f t="shared" si="283"/>
        <v>2010520802.8100002</v>
      </c>
      <c r="M2388" s="44">
        <f t="shared" si="283"/>
        <v>0</v>
      </c>
      <c r="N2388" s="44">
        <f t="shared" si="283"/>
        <v>0</v>
      </c>
      <c r="O2388" s="44">
        <f t="shared" si="283"/>
        <v>0</v>
      </c>
      <c r="P2388" s="44">
        <f t="shared" si="283"/>
        <v>2010520802.8100002</v>
      </c>
      <c r="Q2388" s="44">
        <f t="shared" si="283"/>
        <v>0</v>
      </c>
      <c r="R2388" s="44" t="s">
        <v>80</v>
      </c>
      <c r="S2388" s="45">
        <f>S1455+S1505+S1522+S1613+S1660+S2136+S2183+S2200+S2208+S2216+S2227+S2244+S2249+S2252+S2260+S2265+S2270+S2284+S2304+S2318+S2333+S2367+S2375+S2380+S2387</f>
        <v>963</v>
      </c>
      <c r="T2388" s="44" t="s">
        <v>80</v>
      </c>
      <c r="U2388" s="44" t="s">
        <v>80</v>
      </c>
      <c r="V2388" s="44" t="s">
        <v>80</v>
      </c>
    </row>
    <row r="2389" spans="1:22" s="11" customFormat="1" ht="24" customHeight="1" x14ac:dyDescent="0.15">
      <c r="A2389" s="142" t="s">
        <v>443</v>
      </c>
      <c r="B2389" s="142"/>
      <c r="C2389" s="142"/>
      <c r="D2389" s="142"/>
      <c r="E2389" s="142"/>
      <c r="F2389" s="142"/>
      <c r="G2389" s="142"/>
      <c r="H2389" s="142"/>
      <c r="I2389" s="142"/>
      <c r="J2389" s="142"/>
      <c r="K2389" s="142"/>
      <c r="L2389" s="142"/>
      <c r="M2389" s="142"/>
      <c r="N2389" s="142"/>
      <c r="O2389" s="142"/>
      <c r="P2389" s="142"/>
      <c r="Q2389" s="142"/>
      <c r="R2389" s="142"/>
      <c r="S2389" s="142"/>
      <c r="T2389" s="142"/>
      <c r="U2389" s="142"/>
      <c r="V2389" s="142"/>
    </row>
    <row r="2390" spans="1:22" s="12" customFormat="1" ht="25.5" customHeight="1" x14ac:dyDescent="0.2">
      <c r="A2390" s="140" t="s">
        <v>54</v>
      </c>
      <c r="B2390" s="140"/>
      <c r="C2390" s="140"/>
      <c r="D2390" s="140"/>
      <c r="E2390" s="140"/>
      <c r="F2390" s="140"/>
      <c r="G2390" s="140"/>
      <c r="H2390" s="140"/>
      <c r="I2390" s="140"/>
      <c r="J2390" s="140"/>
      <c r="K2390" s="140"/>
      <c r="L2390" s="140"/>
      <c r="M2390" s="140"/>
      <c r="N2390" s="140"/>
      <c r="O2390" s="140"/>
      <c r="P2390" s="140"/>
      <c r="Q2390" s="140"/>
      <c r="R2390" s="140"/>
      <c r="S2390" s="140"/>
      <c r="T2390" s="140"/>
      <c r="U2390" s="140"/>
      <c r="V2390" s="140"/>
    </row>
    <row r="2391" spans="1:22" s="21" customFormat="1" ht="24.75" customHeight="1" x14ac:dyDescent="0.15">
      <c r="A2391" s="142" t="s">
        <v>81</v>
      </c>
      <c r="B2391" s="142"/>
      <c r="C2391" s="142"/>
      <c r="D2391" s="142"/>
      <c r="E2391" s="142"/>
      <c r="F2391" s="142"/>
      <c r="G2391" s="142"/>
      <c r="H2391" s="142"/>
      <c r="I2391" s="142"/>
      <c r="J2391" s="142"/>
      <c r="K2391" s="142"/>
      <c r="L2391" s="142"/>
      <c r="M2391" s="142"/>
      <c r="N2391" s="142"/>
      <c r="O2391" s="142"/>
      <c r="P2391" s="142"/>
      <c r="Q2391" s="142"/>
      <c r="R2391" s="142"/>
      <c r="S2391" s="142"/>
      <c r="T2391" s="142"/>
      <c r="U2391" s="142"/>
      <c r="V2391" s="142"/>
    </row>
    <row r="2392" spans="1:22" s="48" customFormat="1" ht="22.5" customHeight="1" x14ac:dyDescent="0.15">
      <c r="A2392" s="138" t="s">
        <v>30</v>
      </c>
      <c r="B2392" s="138" t="s">
        <v>1102</v>
      </c>
      <c r="C2392" s="139">
        <v>1960</v>
      </c>
      <c r="D2392" s="139"/>
      <c r="E2392" s="138" t="s">
        <v>84</v>
      </c>
      <c r="F2392" s="132">
        <v>2</v>
      </c>
      <c r="G2392" s="132">
        <v>2</v>
      </c>
      <c r="H2392" s="133">
        <v>552.20000000000005</v>
      </c>
      <c r="I2392" s="133">
        <v>504.7</v>
      </c>
      <c r="J2392" s="133">
        <v>338.81</v>
      </c>
      <c r="K2392" s="132">
        <v>23</v>
      </c>
      <c r="L2392" s="133">
        <v>8786682.8599999994</v>
      </c>
      <c r="M2392" s="133">
        <v>0</v>
      </c>
      <c r="N2392" s="133">
        <v>0</v>
      </c>
      <c r="O2392" s="133">
        <v>0</v>
      </c>
      <c r="P2392" s="133">
        <v>8786682.8599999994</v>
      </c>
      <c r="Q2392" s="133">
        <v>0</v>
      </c>
      <c r="R2392" s="66" t="s">
        <v>85</v>
      </c>
      <c r="S2392" s="134">
        <v>3</v>
      </c>
      <c r="T2392" s="133">
        <v>17409.71</v>
      </c>
      <c r="U2392" s="133">
        <v>17409.71</v>
      </c>
      <c r="V2392" s="136">
        <v>47118</v>
      </c>
    </row>
    <row r="2393" spans="1:22" s="48" customFormat="1" ht="33" customHeight="1" x14ac:dyDescent="0.15">
      <c r="A2393" s="138"/>
      <c r="B2393" s="138"/>
      <c r="C2393" s="139"/>
      <c r="D2393" s="139"/>
      <c r="E2393" s="138"/>
      <c r="F2393" s="132"/>
      <c r="G2393" s="132"/>
      <c r="H2393" s="133"/>
      <c r="I2393" s="133"/>
      <c r="J2393" s="133"/>
      <c r="K2393" s="132"/>
      <c r="L2393" s="133"/>
      <c r="M2393" s="133"/>
      <c r="N2393" s="133"/>
      <c r="O2393" s="133"/>
      <c r="P2393" s="133"/>
      <c r="Q2393" s="133"/>
      <c r="R2393" s="66" t="s">
        <v>248</v>
      </c>
      <c r="S2393" s="135"/>
      <c r="T2393" s="133"/>
      <c r="U2393" s="133"/>
      <c r="V2393" s="136"/>
    </row>
    <row r="2394" spans="1:22" s="48" customFormat="1" ht="30" customHeight="1" x14ac:dyDescent="0.15">
      <c r="A2394" s="138"/>
      <c r="B2394" s="138"/>
      <c r="C2394" s="139"/>
      <c r="D2394" s="139"/>
      <c r="E2394" s="138"/>
      <c r="F2394" s="132"/>
      <c r="G2394" s="132"/>
      <c r="H2394" s="133"/>
      <c r="I2394" s="133"/>
      <c r="J2394" s="133"/>
      <c r="K2394" s="132"/>
      <c r="L2394" s="133"/>
      <c r="M2394" s="133"/>
      <c r="N2394" s="133"/>
      <c r="O2394" s="133"/>
      <c r="P2394" s="133"/>
      <c r="Q2394" s="133"/>
      <c r="R2394" s="66" t="s">
        <v>86</v>
      </c>
      <c r="S2394" s="135"/>
      <c r="T2394" s="133"/>
      <c r="U2394" s="133"/>
      <c r="V2394" s="136"/>
    </row>
    <row r="2395" spans="1:22" s="49" customFormat="1" ht="42.75" customHeight="1" x14ac:dyDescent="0.2">
      <c r="A2395" s="141" t="s">
        <v>1103</v>
      </c>
      <c r="B2395" s="141"/>
      <c r="C2395" s="43" t="s">
        <v>80</v>
      </c>
      <c r="D2395" s="44" t="s">
        <v>80</v>
      </c>
      <c r="E2395" s="44" t="s">
        <v>80</v>
      </c>
      <c r="F2395" s="44" t="s">
        <v>80</v>
      </c>
      <c r="G2395" s="44" t="s">
        <v>80</v>
      </c>
      <c r="H2395" s="44">
        <f>SUM(H2392)</f>
        <v>552.20000000000005</v>
      </c>
      <c r="I2395" s="44">
        <f t="shared" ref="I2395:S2395" si="284">SUM(I2392)</f>
        <v>504.7</v>
      </c>
      <c r="J2395" s="44">
        <f t="shared" si="284"/>
        <v>338.81</v>
      </c>
      <c r="K2395" s="45">
        <f t="shared" si="284"/>
        <v>23</v>
      </c>
      <c r="L2395" s="44">
        <f t="shared" si="284"/>
        <v>8786682.8599999994</v>
      </c>
      <c r="M2395" s="44">
        <f t="shared" si="284"/>
        <v>0</v>
      </c>
      <c r="N2395" s="44">
        <f t="shared" si="284"/>
        <v>0</v>
      </c>
      <c r="O2395" s="44">
        <f t="shared" si="284"/>
        <v>0</v>
      </c>
      <c r="P2395" s="44">
        <f t="shared" si="284"/>
        <v>8786682.8599999994</v>
      </c>
      <c r="Q2395" s="44">
        <f t="shared" si="284"/>
        <v>0</v>
      </c>
      <c r="R2395" s="44" t="s">
        <v>80</v>
      </c>
      <c r="S2395" s="45">
        <f t="shared" si="284"/>
        <v>3</v>
      </c>
      <c r="T2395" s="44" t="s">
        <v>80</v>
      </c>
      <c r="U2395" s="44" t="s">
        <v>80</v>
      </c>
      <c r="V2395" s="44" t="s">
        <v>80</v>
      </c>
    </row>
    <row r="2396" spans="1:22" s="21" customFormat="1" ht="28.5" customHeight="1" x14ac:dyDescent="0.15">
      <c r="A2396" s="142" t="s">
        <v>115</v>
      </c>
      <c r="B2396" s="142"/>
      <c r="C2396" s="142"/>
      <c r="D2396" s="142"/>
      <c r="E2396" s="142"/>
      <c r="F2396" s="142"/>
      <c r="G2396" s="142"/>
      <c r="H2396" s="142"/>
      <c r="I2396" s="142"/>
      <c r="J2396" s="142"/>
      <c r="K2396" s="142"/>
      <c r="L2396" s="142"/>
      <c r="M2396" s="142"/>
      <c r="N2396" s="142"/>
      <c r="O2396" s="142"/>
      <c r="P2396" s="142"/>
      <c r="Q2396" s="142"/>
      <c r="R2396" s="142"/>
      <c r="S2396" s="142"/>
      <c r="T2396" s="142"/>
      <c r="U2396" s="142"/>
      <c r="V2396" s="142"/>
    </row>
    <row r="2397" spans="1:22" s="50" customFormat="1" ht="26.25" customHeight="1" x14ac:dyDescent="0.15">
      <c r="A2397" s="138" t="s">
        <v>31</v>
      </c>
      <c r="B2397" s="138" t="s">
        <v>1104</v>
      </c>
      <c r="C2397" s="139">
        <v>1960</v>
      </c>
      <c r="D2397" s="139"/>
      <c r="E2397" s="138" t="s">
        <v>84</v>
      </c>
      <c r="F2397" s="132">
        <v>2</v>
      </c>
      <c r="G2397" s="132">
        <v>2</v>
      </c>
      <c r="H2397" s="133">
        <v>808.3</v>
      </c>
      <c r="I2397" s="133">
        <v>728.9</v>
      </c>
      <c r="J2397" s="133">
        <v>226</v>
      </c>
      <c r="K2397" s="132">
        <v>14</v>
      </c>
      <c r="L2397" s="133">
        <v>12601095.960000001</v>
      </c>
      <c r="M2397" s="133">
        <v>0</v>
      </c>
      <c r="N2397" s="133">
        <v>0</v>
      </c>
      <c r="O2397" s="133">
        <v>0</v>
      </c>
      <c r="P2397" s="133">
        <v>12601095.960000001</v>
      </c>
      <c r="Q2397" s="133">
        <v>0</v>
      </c>
      <c r="R2397" s="66" t="s">
        <v>85</v>
      </c>
      <c r="S2397" s="134">
        <v>3</v>
      </c>
      <c r="T2397" s="133">
        <v>17287.830000000002</v>
      </c>
      <c r="U2397" s="133">
        <v>17287.830000000002</v>
      </c>
      <c r="V2397" s="136">
        <v>47118</v>
      </c>
    </row>
    <row r="2398" spans="1:22" s="50" customFormat="1" ht="31.5" customHeight="1" x14ac:dyDescent="0.15">
      <c r="A2398" s="138"/>
      <c r="B2398" s="138"/>
      <c r="C2398" s="139"/>
      <c r="D2398" s="139"/>
      <c r="E2398" s="138"/>
      <c r="F2398" s="132"/>
      <c r="G2398" s="132"/>
      <c r="H2398" s="133"/>
      <c r="I2398" s="133"/>
      <c r="J2398" s="133"/>
      <c r="K2398" s="132"/>
      <c r="L2398" s="133"/>
      <c r="M2398" s="133"/>
      <c r="N2398" s="133"/>
      <c r="O2398" s="133"/>
      <c r="P2398" s="133"/>
      <c r="Q2398" s="133"/>
      <c r="R2398" s="66" t="s">
        <v>248</v>
      </c>
      <c r="S2398" s="135"/>
      <c r="T2398" s="133"/>
      <c r="U2398" s="133"/>
      <c r="V2398" s="136"/>
    </row>
    <row r="2399" spans="1:22" s="50" customFormat="1" ht="37.5" customHeight="1" x14ac:dyDescent="0.15">
      <c r="A2399" s="138"/>
      <c r="B2399" s="138"/>
      <c r="C2399" s="139"/>
      <c r="D2399" s="139"/>
      <c r="E2399" s="138"/>
      <c r="F2399" s="132"/>
      <c r="G2399" s="132"/>
      <c r="H2399" s="133"/>
      <c r="I2399" s="133"/>
      <c r="J2399" s="133"/>
      <c r="K2399" s="132"/>
      <c r="L2399" s="133"/>
      <c r="M2399" s="133"/>
      <c r="N2399" s="133"/>
      <c r="O2399" s="133"/>
      <c r="P2399" s="133"/>
      <c r="Q2399" s="133"/>
      <c r="R2399" s="66" t="s">
        <v>86</v>
      </c>
      <c r="S2399" s="135"/>
      <c r="T2399" s="133"/>
      <c r="U2399" s="133"/>
      <c r="V2399" s="136"/>
    </row>
    <row r="2400" spans="1:22" s="49" customFormat="1" ht="42" customHeight="1" x14ac:dyDescent="0.2">
      <c r="A2400" s="141" t="s">
        <v>860</v>
      </c>
      <c r="B2400" s="141"/>
      <c r="C2400" s="43" t="s">
        <v>80</v>
      </c>
      <c r="D2400" s="44" t="s">
        <v>80</v>
      </c>
      <c r="E2400" s="44" t="s">
        <v>80</v>
      </c>
      <c r="F2400" s="44" t="s">
        <v>80</v>
      </c>
      <c r="G2400" s="44" t="s">
        <v>80</v>
      </c>
      <c r="H2400" s="44">
        <f>SUM(H2397)</f>
        <v>808.3</v>
      </c>
      <c r="I2400" s="44">
        <f t="shared" ref="I2400:S2400" si="285">SUM(I2397)</f>
        <v>728.9</v>
      </c>
      <c r="J2400" s="44">
        <f t="shared" si="285"/>
        <v>226</v>
      </c>
      <c r="K2400" s="45">
        <f t="shared" si="285"/>
        <v>14</v>
      </c>
      <c r="L2400" s="44">
        <f t="shared" si="285"/>
        <v>12601095.960000001</v>
      </c>
      <c r="M2400" s="44">
        <f t="shared" si="285"/>
        <v>0</v>
      </c>
      <c r="N2400" s="44">
        <f t="shared" si="285"/>
        <v>0</v>
      </c>
      <c r="O2400" s="44">
        <f t="shared" si="285"/>
        <v>0</v>
      </c>
      <c r="P2400" s="44">
        <f t="shared" si="285"/>
        <v>12601095.960000001</v>
      </c>
      <c r="Q2400" s="44">
        <f t="shared" si="285"/>
        <v>0</v>
      </c>
      <c r="R2400" s="44" t="s">
        <v>80</v>
      </c>
      <c r="S2400" s="45">
        <f t="shared" si="285"/>
        <v>3</v>
      </c>
      <c r="T2400" s="44" t="s">
        <v>80</v>
      </c>
      <c r="U2400" s="44" t="s">
        <v>80</v>
      </c>
      <c r="V2400" s="44" t="s">
        <v>80</v>
      </c>
    </row>
    <row r="2401" spans="1:23" s="21" customFormat="1" ht="24" customHeight="1" x14ac:dyDescent="0.15">
      <c r="A2401" s="142" t="s">
        <v>121</v>
      </c>
      <c r="B2401" s="142"/>
      <c r="C2401" s="142"/>
      <c r="D2401" s="142"/>
      <c r="E2401" s="142"/>
      <c r="F2401" s="142"/>
      <c r="G2401" s="142"/>
      <c r="H2401" s="142"/>
      <c r="I2401" s="142"/>
      <c r="J2401" s="142"/>
      <c r="K2401" s="142"/>
      <c r="L2401" s="142"/>
      <c r="M2401" s="142"/>
      <c r="N2401" s="142"/>
      <c r="O2401" s="142"/>
      <c r="P2401" s="142"/>
      <c r="Q2401" s="142"/>
      <c r="R2401" s="142"/>
      <c r="S2401" s="142"/>
      <c r="T2401" s="142"/>
      <c r="U2401" s="142"/>
      <c r="V2401" s="142"/>
    </row>
    <row r="2402" spans="1:23" s="23" customFormat="1" ht="24.75" customHeight="1" x14ac:dyDescent="0.2">
      <c r="A2402" s="138">
        <v>3</v>
      </c>
      <c r="B2402" s="138" t="s">
        <v>444</v>
      </c>
      <c r="C2402" s="139">
        <v>1962</v>
      </c>
      <c r="D2402" s="139">
        <v>2012</v>
      </c>
      <c r="E2402" s="138" t="s">
        <v>111</v>
      </c>
      <c r="F2402" s="132">
        <v>2</v>
      </c>
      <c r="G2402" s="132">
        <v>2</v>
      </c>
      <c r="H2402" s="133">
        <v>504.9</v>
      </c>
      <c r="I2402" s="133">
        <v>452.3</v>
      </c>
      <c r="J2402" s="133">
        <v>314</v>
      </c>
      <c r="K2402" s="132">
        <v>26</v>
      </c>
      <c r="L2402" s="133">
        <v>3641934.61</v>
      </c>
      <c r="M2402" s="133">
        <v>0</v>
      </c>
      <c r="N2402" s="133">
        <v>0</v>
      </c>
      <c r="O2402" s="133">
        <v>0</v>
      </c>
      <c r="P2402" s="133">
        <v>3641934.61</v>
      </c>
      <c r="Q2402" s="154">
        <v>0</v>
      </c>
      <c r="R2402" s="66" t="s">
        <v>74</v>
      </c>
      <c r="S2402" s="135">
        <v>3</v>
      </c>
      <c r="T2402" s="133">
        <v>8052.03</v>
      </c>
      <c r="U2402" s="133">
        <v>8052.03</v>
      </c>
      <c r="V2402" s="136">
        <v>47118</v>
      </c>
    </row>
    <row r="2403" spans="1:23" s="23" customFormat="1" ht="32.25" customHeight="1" x14ac:dyDescent="0.2">
      <c r="A2403" s="138"/>
      <c r="B2403" s="138"/>
      <c r="C2403" s="139"/>
      <c r="D2403" s="139"/>
      <c r="E2403" s="138"/>
      <c r="F2403" s="132"/>
      <c r="G2403" s="132"/>
      <c r="H2403" s="133"/>
      <c r="I2403" s="133"/>
      <c r="J2403" s="133"/>
      <c r="K2403" s="132"/>
      <c r="L2403" s="133"/>
      <c r="M2403" s="133"/>
      <c r="N2403" s="133"/>
      <c r="O2403" s="133"/>
      <c r="P2403" s="133"/>
      <c r="Q2403" s="154"/>
      <c r="R2403" s="66" t="s">
        <v>75</v>
      </c>
      <c r="S2403" s="135"/>
      <c r="T2403" s="133"/>
      <c r="U2403" s="133"/>
      <c r="V2403" s="136"/>
    </row>
    <row r="2404" spans="1:23" s="23" customFormat="1" ht="29.25" customHeight="1" x14ac:dyDescent="0.2">
      <c r="A2404" s="138"/>
      <c r="B2404" s="138"/>
      <c r="C2404" s="139"/>
      <c r="D2404" s="139"/>
      <c r="E2404" s="138"/>
      <c r="F2404" s="132"/>
      <c r="G2404" s="132"/>
      <c r="H2404" s="133"/>
      <c r="I2404" s="133"/>
      <c r="J2404" s="133"/>
      <c r="K2404" s="132"/>
      <c r="L2404" s="133"/>
      <c r="M2404" s="133"/>
      <c r="N2404" s="133"/>
      <c r="O2404" s="133"/>
      <c r="P2404" s="133"/>
      <c r="Q2404" s="154"/>
      <c r="R2404" s="66" t="s">
        <v>76</v>
      </c>
      <c r="S2404" s="135"/>
      <c r="T2404" s="133"/>
      <c r="U2404" s="133"/>
      <c r="V2404" s="136"/>
    </row>
    <row r="2405" spans="1:23" s="23" customFormat="1" ht="27" customHeight="1" x14ac:dyDescent="0.2">
      <c r="A2405" s="138">
        <v>4</v>
      </c>
      <c r="B2405" s="138" t="s">
        <v>445</v>
      </c>
      <c r="C2405" s="139">
        <v>1963</v>
      </c>
      <c r="D2405" s="139">
        <v>2010</v>
      </c>
      <c r="E2405" s="138" t="s">
        <v>111</v>
      </c>
      <c r="F2405" s="132">
        <v>2</v>
      </c>
      <c r="G2405" s="132">
        <v>2</v>
      </c>
      <c r="H2405" s="133">
        <v>527.79999999999995</v>
      </c>
      <c r="I2405" s="133">
        <v>466</v>
      </c>
      <c r="J2405" s="133">
        <v>232.61</v>
      </c>
      <c r="K2405" s="132">
        <v>32</v>
      </c>
      <c r="L2405" s="133">
        <v>3752238.69</v>
      </c>
      <c r="M2405" s="133">
        <v>0</v>
      </c>
      <c r="N2405" s="133">
        <v>0</v>
      </c>
      <c r="O2405" s="133">
        <v>0</v>
      </c>
      <c r="P2405" s="133">
        <v>3752238.69</v>
      </c>
      <c r="Q2405" s="154">
        <v>0</v>
      </c>
      <c r="R2405" s="66" t="s">
        <v>74</v>
      </c>
      <c r="S2405" s="135">
        <v>3</v>
      </c>
      <c r="T2405" s="133">
        <v>8052.01</v>
      </c>
      <c r="U2405" s="133">
        <v>8052.01</v>
      </c>
      <c r="V2405" s="136">
        <v>47118</v>
      </c>
    </row>
    <row r="2406" spans="1:23" s="23" customFormat="1" ht="33.75" customHeight="1" x14ac:dyDescent="0.2">
      <c r="A2406" s="138"/>
      <c r="B2406" s="138"/>
      <c r="C2406" s="139"/>
      <c r="D2406" s="139"/>
      <c r="E2406" s="138"/>
      <c r="F2406" s="132"/>
      <c r="G2406" s="132"/>
      <c r="H2406" s="133"/>
      <c r="I2406" s="133"/>
      <c r="J2406" s="133"/>
      <c r="K2406" s="132"/>
      <c r="L2406" s="133"/>
      <c r="M2406" s="133"/>
      <c r="N2406" s="133"/>
      <c r="O2406" s="133"/>
      <c r="P2406" s="133"/>
      <c r="Q2406" s="154"/>
      <c r="R2406" s="66" t="s">
        <v>75</v>
      </c>
      <c r="S2406" s="135"/>
      <c r="T2406" s="133"/>
      <c r="U2406" s="133"/>
      <c r="V2406" s="136"/>
    </row>
    <row r="2407" spans="1:23" s="23" customFormat="1" ht="33.75" customHeight="1" x14ac:dyDescent="0.2">
      <c r="A2407" s="138"/>
      <c r="B2407" s="138"/>
      <c r="C2407" s="139"/>
      <c r="D2407" s="139"/>
      <c r="E2407" s="138"/>
      <c r="F2407" s="132"/>
      <c r="G2407" s="132"/>
      <c r="H2407" s="133"/>
      <c r="I2407" s="133"/>
      <c r="J2407" s="133"/>
      <c r="K2407" s="132"/>
      <c r="L2407" s="133"/>
      <c r="M2407" s="133"/>
      <c r="N2407" s="133"/>
      <c r="O2407" s="133"/>
      <c r="P2407" s="133"/>
      <c r="Q2407" s="154"/>
      <c r="R2407" s="66" t="s">
        <v>76</v>
      </c>
      <c r="S2407" s="135"/>
      <c r="T2407" s="133"/>
      <c r="U2407" s="133"/>
      <c r="V2407" s="136"/>
    </row>
    <row r="2408" spans="1:23" s="48" customFormat="1" ht="21.75" customHeight="1" x14ac:dyDescent="0.15">
      <c r="A2408" s="138" t="s">
        <v>34</v>
      </c>
      <c r="B2408" s="138" t="s">
        <v>1105</v>
      </c>
      <c r="C2408" s="139">
        <v>1945</v>
      </c>
      <c r="D2408" s="139"/>
      <c r="E2408" s="138" t="s">
        <v>84</v>
      </c>
      <c r="F2408" s="132">
        <v>1</v>
      </c>
      <c r="G2408" s="132">
        <v>5</v>
      </c>
      <c r="H2408" s="133">
        <v>182.1</v>
      </c>
      <c r="I2408" s="133">
        <v>182.1</v>
      </c>
      <c r="J2408" s="133">
        <v>0</v>
      </c>
      <c r="K2408" s="132">
        <v>14</v>
      </c>
      <c r="L2408" s="133">
        <v>6448115.2300000004</v>
      </c>
      <c r="M2408" s="133">
        <v>0</v>
      </c>
      <c r="N2408" s="133">
        <v>0</v>
      </c>
      <c r="O2408" s="133">
        <v>0</v>
      </c>
      <c r="P2408" s="133">
        <v>6448115.2300000004</v>
      </c>
      <c r="Q2408" s="133">
        <v>0</v>
      </c>
      <c r="R2408" s="66" t="s">
        <v>85</v>
      </c>
      <c r="S2408" s="134">
        <v>3</v>
      </c>
      <c r="T2408" s="133">
        <v>35409.75</v>
      </c>
      <c r="U2408" s="133">
        <v>35409.75</v>
      </c>
      <c r="V2408" s="136">
        <v>47118</v>
      </c>
    </row>
    <row r="2409" spans="1:23" s="48" customFormat="1" ht="29.25" customHeight="1" x14ac:dyDescent="0.15">
      <c r="A2409" s="138"/>
      <c r="B2409" s="138"/>
      <c r="C2409" s="139"/>
      <c r="D2409" s="139"/>
      <c r="E2409" s="138"/>
      <c r="F2409" s="132"/>
      <c r="G2409" s="132"/>
      <c r="H2409" s="133"/>
      <c r="I2409" s="133"/>
      <c r="J2409" s="133"/>
      <c r="K2409" s="132"/>
      <c r="L2409" s="133"/>
      <c r="M2409" s="133"/>
      <c r="N2409" s="133"/>
      <c r="O2409" s="133"/>
      <c r="P2409" s="133"/>
      <c r="Q2409" s="133"/>
      <c r="R2409" s="66" t="s">
        <v>248</v>
      </c>
      <c r="S2409" s="135"/>
      <c r="T2409" s="133"/>
      <c r="U2409" s="133"/>
      <c r="V2409" s="136"/>
    </row>
    <row r="2410" spans="1:23" s="48" customFormat="1" ht="33" customHeight="1" x14ac:dyDescent="0.15">
      <c r="A2410" s="138"/>
      <c r="B2410" s="138"/>
      <c r="C2410" s="139"/>
      <c r="D2410" s="139"/>
      <c r="E2410" s="138"/>
      <c r="F2410" s="132"/>
      <c r="G2410" s="132"/>
      <c r="H2410" s="133"/>
      <c r="I2410" s="133"/>
      <c r="J2410" s="133"/>
      <c r="K2410" s="132"/>
      <c r="L2410" s="133"/>
      <c r="M2410" s="133"/>
      <c r="N2410" s="133"/>
      <c r="O2410" s="133"/>
      <c r="P2410" s="133"/>
      <c r="Q2410" s="133"/>
      <c r="R2410" s="66" t="s">
        <v>86</v>
      </c>
      <c r="S2410" s="135"/>
      <c r="T2410" s="133"/>
      <c r="U2410" s="133"/>
      <c r="V2410" s="136"/>
    </row>
    <row r="2411" spans="1:23" s="22" customFormat="1" ht="44.25" customHeight="1" x14ac:dyDescent="0.2">
      <c r="A2411" s="141" t="s">
        <v>1106</v>
      </c>
      <c r="B2411" s="141"/>
      <c r="C2411" s="43" t="s">
        <v>80</v>
      </c>
      <c r="D2411" s="44" t="s">
        <v>80</v>
      </c>
      <c r="E2411" s="44" t="s">
        <v>80</v>
      </c>
      <c r="F2411" s="44" t="s">
        <v>80</v>
      </c>
      <c r="G2411" s="44" t="s">
        <v>80</v>
      </c>
      <c r="H2411" s="44">
        <f>SUM(H2402:H2410)</f>
        <v>1214.7999999999997</v>
      </c>
      <c r="I2411" s="44">
        <f t="shared" ref="I2411:S2411" si="286">SUM(I2402:I2410)</f>
        <v>1100.3999999999999</v>
      </c>
      <c r="J2411" s="44">
        <f t="shared" si="286"/>
        <v>546.61</v>
      </c>
      <c r="K2411" s="45">
        <f t="shared" si="286"/>
        <v>72</v>
      </c>
      <c r="L2411" s="44">
        <f t="shared" si="286"/>
        <v>13842288.530000001</v>
      </c>
      <c r="M2411" s="44">
        <f t="shared" si="286"/>
        <v>0</v>
      </c>
      <c r="N2411" s="44">
        <f t="shared" si="286"/>
        <v>0</v>
      </c>
      <c r="O2411" s="44">
        <f t="shared" si="286"/>
        <v>0</v>
      </c>
      <c r="P2411" s="44">
        <f t="shared" si="286"/>
        <v>13842288.530000001</v>
      </c>
      <c r="Q2411" s="44">
        <f t="shared" si="286"/>
        <v>0</v>
      </c>
      <c r="R2411" s="44" t="s">
        <v>80</v>
      </c>
      <c r="S2411" s="45">
        <f t="shared" si="286"/>
        <v>9</v>
      </c>
      <c r="T2411" s="44" t="s">
        <v>80</v>
      </c>
      <c r="U2411" s="44" t="s">
        <v>80</v>
      </c>
      <c r="V2411" s="44" t="s">
        <v>80</v>
      </c>
    </row>
    <row r="2412" spans="1:23" s="51" customFormat="1" ht="30" customHeight="1" x14ac:dyDescent="0.2">
      <c r="A2412" s="137" t="s">
        <v>828</v>
      </c>
      <c r="B2412" s="137"/>
      <c r="C2412" s="124" t="s">
        <v>80</v>
      </c>
      <c r="D2412" s="124" t="s">
        <v>80</v>
      </c>
      <c r="E2412" s="124" t="s">
        <v>80</v>
      </c>
      <c r="F2412" s="124" t="s">
        <v>80</v>
      </c>
      <c r="G2412" s="124" t="s">
        <v>80</v>
      </c>
      <c r="H2412" s="100">
        <f>H2395+H2400+H2411</f>
        <v>2575.2999999999997</v>
      </c>
      <c r="I2412" s="100">
        <f t="shared" ref="I2412:S2412" si="287">I2395+I2400+I2411</f>
        <v>2334</v>
      </c>
      <c r="J2412" s="100">
        <f t="shared" si="287"/>
        <v>1111.42</v>
      </c>
      <c r="K2412" s="101">
        <f t="shared" si="287"/>
        <v>109</v>
      </c>
      <c r="L2412" s="100">
        <f t="shared" si="287"/>
        <v>35230067.350000001</v>
      </c>
      <c r="M2412" s="100">
        <f t="shared" si="287"/>
        <v>0</v>
      </c>
      <c r="N2412" s="100">
        <f t="shared" si="287"/>
        <v>0</v>
      </c>
      <c r="O2412" s="100">
        <f t="shared" si="287"/>
        <v>0</v>
      </c>
      <c r="P2412" s="100">
        <f t="shared" si="287"/>
        <v>35230067.350000001</v>
      </c>
      <c r="Q2412" s="100">
        <f t="shared" si="287"/>
        <v>0</v>
      </c>
      <c r="R2412" s="100" t="s">
        <v>80</v>
      </c>
      <c r="S2412" s="101">
        <f t="shared" si="287"/>
        <v>15</v>
      </c>
      <c r="T2412" s="60" t="s">
        <v>80</v>
      </c>
      <c r="U2412" s="60" t="s">
        <v>80</v>
      </c>
      <c r="V2412" s="124" t="s">
        <v>80</v>
      </c>
    </row>
    <row r="2413" spans="1:23" s="21" customFormat="1" ht="21" customHeight="1" x14ac:dyDescent="0.15">
      <c r="A2413" s="142" t="s">
        <v>129</v>
      </c>
      <c r="B2413" s="142"/>
      <c r="C2413" s="142"/>
      <c r="D2413" s="142"/>
      <c r="E2413" s="142"/>
      <c r="F2413" s="142"/>
      <c r="G2413" s="142"/>
      <c r="H2413" s="142"/>
      <c r="I2413" s="142"/>
      <c r="J2413" s="142"/>
      <c r="K2413" s="142"/>
      <c r="L2413" s="142"/>
      <c r="M2413" s="142"/>
      <c r="N2413" s="142"/>
      <c r="O2413" s="142"/>
      <c r="P2413" s="142"/>
      <c r="Q2413" s="142"/>
      <c r="R2413" s="142"/>
      <c r="S2413" s="142"/>
      <c r="T2413" s="142"/>
      <c r="U2413" s="142"/>
      <c r="V2413" s="142"/>
    </row>
    <row r="2414" spans="1:23" s="23" customFormat="1" ht="40.5" customHeight="1" x14ac:dyDescent="0.2">
      <c r="A2414" s="138">
        <v>1</v>
      </c>
      <c r="B2414" s="138" t="s">
        <v>446</v>
      </c>
      <c r="C2414" s="139">
        <v>1969</v>
      </c>
      <c r="D2414" s="139"/>
      <c r="E2414" s="138" t="s">
        <v>111</v>
      </c>
      <c r="F2414" s="132">
        <v>5</v>
      </c>
      <c r="G2414" s="132">
        <v>8</v>
      </c>
      <c r="H2414" s="133">
        <v>6685.1</v>
      </c>
      <c r="I2414" s="133">
        <v>6060.1</v>
      </c>
      <c r="J2414" s="133">
        <v>6009.34</v>
      </c>
      <c r="K2414" s="132">
        <v>271</v>
      </c>
      <c r="L2414" s="133">
        <f>M2414+N2414+O2414+P2414+Q2414</f>
        <v>41319456.780000001</v>
      </c>
      <c r="M2414" s="133">
        <v>0</v>
      </c>
      <c r="N2414" s="133">
        <v>0</v>
      </c>
      <c r="O2414" s="133">
        <v>0</v>
      </c>
      <c r="P2414" s="133">
        <v>41319456.780000001</v>
      </c>
      <c r="Q2414" s="154">
        <v>0</v>
      </c>
      <c r="R2414" s="66" t="s">
        <v>68</v>
      </c>
      <c r="S2414" s="135">
        <v>6</v>
      </c>
      <c r="T2414" s="133">
        <f>L2414/I2414</f>
        <v>6818.2796950545371</v>
      </c>
      <c r="U2414" s="133">
        <f>T2414</f>
        <v>6818.2796950545371</v>
      </c>
      <c r="V2414" s="136">
        <v>47118</v>
      </c>
      <c r="W2414" s="52"/>
    </row>
    <row r="2415" spans="1:23" s="23" customFormat="1" ht="42.75" customHeight="1" x14ac:dyDescent="0.2">
      <c r="A2415" s="138"/>
      <c r="B2415" s="138"/>
      <c r="C2415" s="139"/>
      <c r="D2415" s="139"/>
      <c r="E2415" s="138"/>
      <c r="F2415" s="132"/>
      <c r="G2415" s="132"/>
      <c r="H2415" s="133"/>
      <c r="I2415" s="133"/>
      <c r="J2415" s="133"/>
      <c r="K2415" s="132"/>
      <c r="L2415" s="133"/>
      <c r="M2415" s="133"/>
      <c r="N2415" s="133"/>
      <c r="O2415" s="133"/>
      <c r="P2415" s="133"/>
      <c r="Q2415" s="154"/>
      <c r="R2415" s="66" t="s">
        <v>69</v>
      </c>
      <c r="S2415" s="135"/>
      <c r="T2415" s="133"/>
      <c r="U2415" s="133"/>
      <c r="V2415" s="136"/>
      <c r="W2415" s="52"/>
    </row>
    <row r="2416" spans="1:23" s="23" customFormat="1" ht="48" customHeight="1" x14ac:dyDescent="0.2">
      <c r="A2416" s="138"/>
      <c r="B2416" s="138"/>
      <c r="C2416" s="139"/>
      <c r="D2416" s="139"/>
      <c r="E2416" s="138"/>
      <c r="F2416" s="132"/>
      <c r="G2416" s="132"/>
      <c r="H2416" s="133"/>
      <c r="I2416" s="133"/>
      <c r="J2416" s="133"/>
      <c r="K2416" s="132"/>
      <c r="L2416" s="133"/>
      <c r="M2416" s="133"/>
      <c r="N2416" s="133"/>
      <c r="O2416" s="133"/>
      <c r="P2416" s="133"/>
      <c r="Q2416" s="154"/>
      <c r="R2416" s="66" t="s">
        <v>70</v>
      </c>
      <c r="S2416" s="135"/>
      <c r="T2416" s="133"/>
      <c r="U2416" s="133"/>
      <c r="V2416" s="136"/>
      <c r="W2416" s="52"/>
    </row>
    <row r="2417" spans="1:23" s="23" customFormat="1" ht="15.75" customHeight="1" x14ac:dyDescent="0.2">
      <c r="A2417" s="138"/>
      <c r="B2417" s="138"/>
      <c r="C2417" s="139"/>
      <c r="D2417" s="139"/>
      <c r="E2417" s="138"/>
      <c r="F2417" s="132"/>
      <c r="G2417" s="132"/>
      <c r="H2417" s="133"/>
      <c r="I2417" s="133"/>
      <c r="J2417" s="133"/>
      <c r="K2417" s="132"/>
      <c r="L2417" s="133"/>
      <c r="M2417" s="133"/>
      <c r="N2417" s="133"/>
      <c r="O2417" s="133"/>
      <c r="P2417" s="133"/>
      <c r="Q2417" s="154"/>
      <c r="R2417" s="66" t="s">
        <v>105</v>
      </c>
      <c r="S2417" s="135"/>
      <c r="T2417" s="133"/>
      <c r="U2417" s="133"/>
      <c r="V2417" s="136"/>
      <c r="W2417" s="52"/>
    </row>
    <row r="2418" spans="1:23" s="23" customFormat="1" ht="32.25" customHeight="1" x14ac:dyDescent="0.2">
      <c r="A2418" s="138"/>
      <c r="B2418" s="138"/>
      <c r="C2418" s="139"/>
      <c r="D2418" s="139"/>
      <c r="E2418" s="138"/>
      <c r="F2418" s="132"/>
      <c r="G2418" s="132"/>
      <c r="H2418" s="133"/>
      <c r="I2418" s="133"/>
      <c r="J2418" s="133"/>
      <c r="K2418" s="132"/>
      <c r="L2418" s="133"/>
      <c r="M2418" s="133"/>
      <c r="N2418" s="133"/>
      <c r="O2418" s="133"/>
      <c r="P2418" s="133"/>
      <c r="Q2418" s="154"/>
      <c r="R2418" s="66" t="s">
        <v>106</v>
      </c>
      <c r="S2418" s="135"/>
      <c r="T2418" s="133"/>
      <c r="U2418" s="133"/>
      <c r="V2418" s="136"/>
      <c r="W2418" s="52"/>
    </row>
    <row r="2419" spans="1:23" s="23" customFormat="1" ht="29.25" customHeight="1" x14ac:dyDescent="0.2">
      <c r="A2419" s="138"/>
      <c r="B2419" s="138"/>
      <c r="C2419" s="139"/>
      <c r="D2419" s="139"/>
      <c r="E2419" s="138"/>
      <c r="F2419" s="132"/>
      <c r="G2419" s="132"/>
      <c r="H2419" s="133"/>
      <c r="I2419" s="133"/>
      <c r="J2419" s="133"/>
      <c r="K2419" s="132"/>
      <c r="L2419" s="133"/>
      <c r="M2419" s="133"/>
      <c r="N2419" s="133"/>
      <c r="O2419" s="133"/>
      <c r="P2419" s="133"/>
      <c r="Q2419" s="154"/>
      <c r="R2419" s="66" t="s">
        <v>107</v>
      </c>
      <c r="S2419" s="135"/>
      <c r="T2419" s="133"/>
      <c r="U2419" s="133"/>
      <c r="V2419" s="136"/>
      <c r="W2419" s="52"/>
    </row>
    <row r="2420" spans="1:23" s="23" customFormat="1" ht="22.5" customHeight="1" x14ac:dyDescent="0.2">
      <c r="A2420" s="138">
        <v>2</v>
      </c>
      <c r="B2420" s="138" t="s">
        <v>447</v>
      </c>
      <c r="C2420" s="139">
        <v>1980</v>
      </c>
      <c r="D2420" s="139">
        <v>2009</v>
      </c>
      <c r="E2420" s="138" t="s">
        <v>97</v>
      </c>
      <c r="F2420" s="132">
        <v>5</v>
      </c>
      <c r="G2420" s="132">
        <v>6</v>
      </c>
      <c r="H2420" s="133">
        <v>5200.8</v>
      </c>
      <c r="I2420" s="133">
        <v>4802.6000000000004</v>
      </c>
      <c r="J2420" s="133">
        <v>4667.84</v>
      </c>
      <c r="K2420" s="132">
        <v>237</v>
      </c>
      <c r="L2420" s="133">
        <v>45552394.310000002</v>
      </c>
      <c r="M2420" s="133">
        <v>0</v>
      </c>
      <c r="N2420" s="133">
        <v>0</v>
      </c>
      <c r="O2420" s="133">
        <v>0</v>
      </c>
      <c r="P2420" s="133">
        <v>45552394.310000002</v>
      </c>
      <c r="Q2420" s="154">
        <v>0</v>
      </c>
      <c r="R2420" s="66" t="s">
        <v>74</v>
      </c>
      <c r="S2420" s="135">
        <v>6</v>
      </c>
      <c r="T2420" s="133">
        <v>9484.94</v>
      </c>
      <c r="U2420" s="133">
        <v>9484.94</v>
      </c>
      <c r="V2420" s="136">
        <v>47118</v>
      </c>
    </row>
    <row r="2421" spans="1:23" s="23" customFormat="1" ht="34.5" customHeight="1" x14ac:dyDescent="0.2">
      <c r="A2421" s="138"/>
      <c r="B2421" s="138"/>
      <c r="C2421" s="139"/>
      <c r="D2421" s="139"/>
      <c r="E2421" s="138"/>
      <c r="F2421" s="132"/>
      <c r="G2421" s="132"/>
      <c r="H2421" s="133"/>
      <c r="I2421" s="133"/>
      <c r="J2421" s="133"/>
      <c r="K2421" s="132"/>
      <c r="L2421" s="133"/>
      <c r="M2421" s="133"/>
      <c r="N2421" s="133"/>
      <c r="O2421" s="133"/>
      <c r="P2421" s="133"/>
      <c r="Q2421" s="154"/>
      <c r="R2421" s="66" t="s">
        <v>75</v>
      </c>
      <c r="S2421" s="135"/>
      <c r="T2421" s="133"/>
      <c r="U2421" s="133"/>
      <c r="V2421" s="136"/>
    </row>
    <row r="2422" spans="1:23" s="23" customFormat="1" ht="30" customHeight="1" x14ac:dyDescent="0.2">
      <c r="A2422" s="138"/>
      <c r="B2422" s="138"/>
      <c r="C2422" s="139"/>
      <c r="D2422" s="139"/>
      <c r="E2422" s="138"/>
      <c r="F2422" s="132"/>
      <c r="G2422" s="132"/>
      <c r="H2422" s="133"/>
      <c r="I2422" s="133"/>
      <c r="J2422" s="133"/>
      <c r="K2422" s="132"/>
      <c r="L2422" s="133"/>
      <c r="M2422" s="133"/>
      <c r="N2422" s="133"/>
      <c r="O2422" s="133"/>
      <c r="P2422" s="133"/>
      <c r="Q2422" s="154"/>
      <c r="R2422" s="66" t="s">
        <v>76</v>
      </c>
      <c r="S2422" s="135"/>
      <c r="T2422" s="133"/>
      <c r="U2422" s="133"/>
      <c r="V2422" s="136"/>
    </row>
    <row r="2423" spans="1:23" s="23" customFormat="1" ht="21.75" customHeight="1" x14ac:dyDescent="0.2">
      <c r="A2423" s="138"/>
      <c r="B2423" s="138"/>
      <c r="C2423" s="139"/>
      <c r="D2423" s="139"/>
      <c r="E2423" s="138"/>
      <c r="F2423" s="132"/>
      <c r="G2423" s="132"/>
      <c r="H2423" s="133"/>
      <c r="I2423" s="133"/>
      <c r="J2423" s="133"/>
      <c r="K2423" s="132"/>
      <c r="L2423" s="133"/>
      <c r="M2423" s="133"/>
      <c r="N2423" s="133"/>
      <c r="O2423" s="133"/>
      <c r="P2423" s="133"/>
      <c r="Q2423" s="154"/>
      <c r="R2423" s="66" t="s">
        <v>105</v>
      </c>
      <c r="S2423" s="135"/>
      <c r="T2423" s="133"/>
      <c r="U2423" s="133"/>
      <c r="V2423" s="136"/>
    </row>
    <row r="2424" spans="1:23" s="23" customFormat="1" ht="31.5" customHeight="1" x14ac:dyDescent="0.2">
      <c r="A2424" s="138"/>
      <c r="B2424" s="138"/>
      <c r="C2424" s="139"/>
      <c r="D2424" s="139"/>
      <c r="E2424" s="138"/>
      <c r="F2424" s="132"/>
      <c r="G2424" s="132"/>
      <c r="H2424" s="133"/>
      <c r="I2424" s="133"/>
      <c r="J2424" s="133"/>
      <c r="K2424" s="132"/>
      <c r="L2424" s="133"/>
      <c r="M2424" s="133"/>
      <c r="N2424" s="133"/>
      <c r="O2424" s="133"/>
      <c r="P2424" s="133"/>
      <c r="Q2424" s="154"/>
      <c r="R2424" s="66" t="s">
        <v>106</v>
      </c>
      <c r="S2424" s="135"/>
      <c r="T2424" s="133"/>
      <c r="U2424" s="133"/>
      <c r="V2424" s="136"/>
    </row>
    <row r="2425" spans="1:23" s="23" customFormat="1" ht="28.5" customHeight="1" x14ac:dyDescent="0.2">
      <c r="A2425" s="138"/>
      <c r="B2425" s="138"/>
      <c r="C2425" s="139"/>
      <c r="D2425" s="139"/>
      <c r="E2425" s="138"/>
      <c r="F2425" s="132"/>
      <c r="G2425" s="132"/>
      <c r="H2425" s="133"/>
      <c r="I2425" s="133"/>
      <c r="J2425" s="133"/>
      <c r="K2425" s="132"/>
      <c r="L2425" s="133"/>
      <c r="M2425" s="133"/>
      <c r="N2425" s="133"/>
      <c r="O2425" s="133"/>
      <c r="P2425" s="133"/>
      <c r="Q2425" s="154"/>
      <c r="R2425" s="66" t="s">
        <v>107</v>
      </c>
      <c r="S2425" s="135"/>
      <c r="T2425" s="133"/>
      <c r="U2425" s="133"/>
      <c r="V2425" s="136"/>
    </row>
    <row r="2426" spans="1:23" s="23" customFormat="1" ht="30.75" customHeight="1" x14ac:dyDescent="0.2">
      <c r="A2426" s="138">
        <v>3</v>
      </c>
      <c r="B2426" s="138" t="s">
        <v>448</v>
      </c>
      <c r="C2426" s="139">
        <v>1972</v>
      </c>
      <c r="D2426" s="139"/>
      <c r="E2426" s="138" t="s">
        <v>111</v>
      </c>
      <c r="F2426" s="132">
        <v>5</v>
      </c>
      <c r="G2426" s="132">
        <v>8</v>
      </c>
      <c r="H2426" s="133">
        <v>6638.3</v>
      </c>
      <c r="I2426" s="133">
        <v>6031.2</v>
      </c>
      <c r="J2426" s="133">
        <v>5919.21</v>
      </c>
      <c r="K2426" s="132">
        <v>272</v>
      </c>
      <c r="L2426" s="133">
        <v>48917555.719999999</v>
      </c>
      <c r="M2426" s="133">
        <v>0</v>
      </c>
      <c r="N2426" s="133">
        <v>0</v>
      </c>
      <c r="O2426" s="133">
        <v>0</v>
      </c>
      <c r="P2426" s="133">
        <v>48917555.719999999</v>
      </c>
      <c r="Q2426" s="154">
        <v>0</v>
      </c>
      <c r="R2426" s="66" t="s">
        <v>68</v>
      </c>
      <c r="S2426" s="135">
        <v>9</v>
      </c>
      <c r="T2426" s="133">
        <v>8110.75</v>
      </c>
      <c r="U2426" s="133">
        <v>8110.75</v>
      </c>
      <c r="V2426" s="136">
        <v>47118</v>
      </c>
    </row>
    <row r="2427" spans="1:23" s="23" customFormat="1" ht="42" customHeight="1" x14ac:dyDescent="0.2">
      <c r="A2427" s="138"/>
      <c r="B2427" s="138"/>
      <c r="C2427" s="139"/>
      <c r="D2427" s="139"/>
      <c r="E2427" s="138"/>
      <c r="F2427" s="132"/>
      <c r="G2427" s="132"/>
      <c r="H2427" s="133"/>
      <c r="I2427" s="133"/>
      <c r="J2427" s="133"/>
      <c r="K2427" s="132"/>
      <c r="L2427" s="133"/>
      <c r="M2427" s="133"/>
      <c r="N2427" s="133"/>
      <c r="O2427" s="133"/>
      <c r="P2427" s="133"/>
      <c r="Q2427" s="154"/>
      <c r="R2427" s="66" t="s">
        <v>69</v>
      </c>
      <c r="S2427" s="135"/>
      <c r="T2427" s="133"/>
      <c r="U2427" s="133"/>
      <c r="V2427" s="136"/>
    </row>
    <row r="2428" spans="1:23" s="23" customFormat="1" ht="43.5" customHeight="1" x14ac:dyDescent="0.2">
      <c r="A2428" s="138"/>
      <c r="B2428" s="138"/>
      <c r="C2428" s="139"/>
      <c r="D2428" s="139"/>
      <c r="E2428" s="138"/>
      <c r="F2428" s="132"/>
      <c r="G2428" s="132"/>
      <c r="H2428" s="133"/>
      <c r="I2428" s="133"/>
      <c r="J2428" s="133"/>
      <c r="K2428" s="132"/>
      <c r="L2428" s="133"/>
      <c r="M2428" s="133"/>
      <c r="N2428" s="133"/>
      <c r="O2428" s="133"/>
      <c r="P2428" s="133"/>
      <c r="Q2428" s="154"/>
      <c r="R2428" s="66" t="s">
        <v>70</v>
      </c>
      <c r="S2428" s="135"/>
      <c r="T2428" s="133"/>
      <c r="U2428" s="133"/>
      <c r="V2428" s="136"/>
    </row>
    <row r="2429" spans="1:23" s="23" customFormat="1" ht="29.25" customHeight="1" x14ac:dyDescent="0.2">
      <c r="A2429" s="138"/>
      <c r="B2429" s="138"/>
      <c r="C2429" s="139"/>
      <c r="D2429" s="139"/>
      <c r="E2429" s="138"/>
      <c r="F2429" s="132"/>
      <c r="G2429" s="132"/>
      <c r="H2429" s="133"/>
      <c r="I2429" s="133"/>
      <c r="J2429" s="133"/>
      <c r="K2429" s="132"/>
      <c r="L2429" s="133"/>
      <c r="M2429" s="133"/>
      <c r="N2429" s="133"/>
      <c r="O2429" s="133"/>
      <c r="P2429" s="133"/>
      <c r="Q2429" s="154"/>
      <c r="R2429" s="66" t="s">
        <v>102</v>
      </c>
      <c r="S2429" s="135"/>
      <c r="T2429" s="133"/>
      <c r="U2429" s="133"/>
      <c r="V2429" s="136"/>
    </row>
    <row r="2430" spans="1:23" s="23" customFormat="1" ht="43.5" customHeight="1" x14ac:dyDescent="0.2">
      <c r="A2430" s="138"/>
      <c r="B2430" s="138"/>
      <c r="C2430" s="139"/>
      <c r="D2430" s="139"/>
      <c r="E2430" s="138"/>
      <c r="F2430" s="132"/>
      <c r="G2430" s="132"/>
      <c r="H2430" s="133"/>
      <c r="I2430" s="133"/>
      <c r="J2430" s="133"/>
      <c r="K2430" s="132"/>
      <c r="L2430" s="133"/>
      <c r="M2430" s="133"/>
      <c r="N2430" s="133"/>
      <c r="O2430" s="133"/>
      <c r="P2430" s="133"/>
      <c r="Q2430" s="154"/>
      <c r="R2430" s="66" t="s">
        <v>103</v>
      </c>
      <c r="S2430" s="135"/>
      <c r="T2430" s="133"/>
      <c r="U2430" s="133"/>
      <c r="V2430" s="136"/>
    </row>
    <row r="2431" spans="1:23" s="23" customFormat="1" ht="44.25" customHeight="1" x14ac:dyDescent="0.2">
      <c r="A2431" s="138"/>
      <c r="B2431" s="138"/>
      <c r="C2431" s="139"/>
      <c r="D2431" s="139"/>
      <c r="E2431" s="138"/>
      <c r="F2431" s="132"/>
      <c r="G2431" s="132"/>
      <c r="H2431" s="133"/>
      <c r="I2431" s="133"/>
      <c r="J2431" s="133"/>
      <c r="K2431" s="132"/>
      <c r="L2431" s="133"/>
      <c r="M2431" s="133"/>
      <c r="N2431" s="133"/>
      <c r="O2431" s="133"/>
      <c r="P2431" s="133"/>
      <c r="Q2431" s="154"/>
      <c r="R2431" s="66" t="s">
        <v>104</v>
      </c>
      <c r="S2431" s="135"/>
      <c r="T2431" s="133"/>
      <c r="U2431" s="133"/>
      <c r="V2431" s="136"/>
    </row>
    <row r="2432" spans="1:23" s="23" customFormat="1" ht="25.5" customHeight="1" x14ac:dyDescent="0.2">
      <c r="A2432" s="138"/>
      <c r="B2432" s="138"/>
      <c r="C2432" s="139"/>
      <c r="D2432" s="139"/>
      <c r="E2432" s="138"/>
      <c r="F2432" s="132"/>
      <c r="G2432" s="132"/>
      <c r="H2432" s="133"/>
      <c r="I2432" s="133"/>
      <c r="J2432" s="133"/>
      <c r="K2432" s="132"/>
      <c r="L2432" s="133"/>
      <c r="M2432" s="133"/>
      <c r="N2432" s="133"/>
      <c r="O2432" s="133"/>
      <c r="P2432" s="133"/>
      <c r="Q2432" s="154"/>
      <c r="R2432" s="66" t="s">
        <v>105</v>
      </c>
      <c r="S2432" s="135"/>
      <c r="T2432" s="133"/>
      <c r="U2432" s="133"/>
      <c r="V2432" s="136"/>
    </row>
    <row r="2433" spans="1:22" s="23" customFormat="1" ht="30.75" customHeight="1" x14ac:dyDescent="0.2">
      <c r="A2433" s="138"/>
      <c r="B2433" s="138"/>
      <c r="C2433" s="139"/>
      <c r="D2433" s="139"/>
      <c r="E2433" s="138"/>
      <c r="F2433" s="132"/>
      <c r="G2433" s="132"/>
      <c r="H2433" s="133"/>
      <c r="I2433" s="133"/>
      <c r="J2433" s="133"/>
      <c r="K2433" s="132"/>
      <c r="L2433" s="133"/>
      <c r="M2433" s="133"/>
      <c r="N2433" s="133"/>
      <c r="O2433" s="133"/>
      <c r="P2433" s="133"/>
      <c r="Q2433" s="154"/>
      <c r="R2433" s="66" t="s">
        <v>106</v>
      </c>
      <c r="S2433" s="135"/>
      <c r="T2433" s="133"/>
      <c r="U2433" s="133"/>
      <c r="V2433" s="136"/>
    </row>
    <row r="2434" spans="1:22" s="23" customFormat="1" ht="28.5" customHeight="1" x14ac:dyDescent="0.2">
      <c r="A2434" s="138"/>
      <c r="B2434" s="138"/>
      <c r="C2434" s="139"/>
      <c r="D2434" s="139"/>
      <c r="E2434" s="138"/>
      <c r="F2434" s="132"/>
      <c r="G2434" s="132"/>
      <c r="H2434" s="133"/>
      <c r="I2434" s="133"/>
      <c r="J2434" s="133"/>
      <c r="K2434" s="132"/>
      <c r="L2434" s="133"/>
      <c r="M2434" s="133"/>
      <c r="N2434" s="133"/>
      <c r="O2434" s="133"/>
      <c r="P2434" s="133"/>
      <c r="Q2434" s="154"/>
      <c r="R2434" s="66" t="s">
        <v>107</v>
      </c>
      <c r="S2434" s="135"/>
      <c r="T2434" s="133"/>
      <c r="U2434" s="133"/>
      <c r="V2434" s="136"/>
    </row>
    <row r="2435" spans="1:22" s="23" customFormat="1" ht="33.75" customHeight="1" x14ac:dyDescent="0.2">
      <c r="A2435" s="138">
        <v>4</v>
      </c>
      <c r="B2435" s="138" t="s">
        <v>449</v>
      </c>
      <c r="C2435" s="139">
        <v>1993</v>
      </c>
      <c r="D2435" s="139"/>
      <c r="E2435" s="138" t="s">
        <v>111</v>
      </c>
      <c r="F2435" s="132">
        <v>5</v>
      </c>
      <c r="G2435" s="132">
        <v>8</v>
      </c>
      <c r="H2435" s="133">
        <v>5483</v>
      </c>
      <c r="I2435" s="133">
        <v>5251</v>
      </c>
      <c r="J2435" s="133">
        <v>5134.55</v>
      </c>
      <c r="K2435" s="132">
        <v>249</v>
      </c>
      <c r="L2435" s="133">
        <v>12712177.43</v>
      </c>
      <c r="M2435" s="133">
        <v>0</v>
      </c>
      <c r="N2435" s="133">
        <v>0</v>
      </c>
      <c r="O2435" s="133">
        <v>0</v>
      </c>
      <c r="P2435" s="133">
        <v>12712177.43</v>
      </c>
      <c r="Q2435" s="154">
        <v>0</v>
      </c>
      <c r="R2435" s="66" t="s">
        <v>68</v>
      </c>
      <c r="S2435" s="135">
        <v>3</v>
      </c>
      <c r="T2435" s="133">
        <v>2420.91</v>
      </c>
      <c r="U2435" s="133">
        <v>2420.91</v>
      </c>
      <c r="V2435" s="136">
        <v>47118</v>
      </c>
    </row>
    <row r="2436" spans="1:22" s="23" customFormat="1" ht="43.5" customHeight="1" x14ac:dyDescent="0.2">
      <c r="A2436" s="138"/>
      <c r="B2436" s="138"/>
      <c r="C2436" s="139"/>
      <c r="D2436" s="139"/>
      <c r="E2436" s="138"/>
      <c r="F2436" s="132"/>
      <c r="G2436" s="132"/>
      <c r="H2436" s="133"/>
      <c r="I2436" s="133"/>
      <c r="J2436" s="133"/>
      <c r="K2436" s="132"/>
      <c r="L2436" s="133"/>
      <c r="M2436" s="133"/>
      <c r="N2436" s="133"/>
      <c r="O2436" s="133"/>
      <c r="P2436" s="133"/>
      <c r="Q2436" s="154"/>
      <c r="R2436" s="66" t="s">
        <v>69</v>
      </c>
      <c r="S2436" s="135"/>
      <c r="T2436" s="133"/>
      <c r="U2436" s="133"/>
      <c r="V2436" s="136"/>
    </row>
    <row r="2437" spans="1:22" s="23" customFormat="1" ht="41.25" customHeight="1" x14ac:dyDescent="0.2">
      <c r="A2437" s="138"/>
      <c r="B2437" s="138"/>
      <c r="C2437" s="139"/>
      <c r="D2437" s="139"/>
      <c r="E2437" s="138"/>
      <c r="F2437" s="132"/>
      <c r="G2437" s="132"/>
      <c r="H2437" s="133"/>
      <c r="I2437" s="133"/>
      <c r="J2437" s="133"/>
      <c r="K2437" s="132"/>
      <c r="L2437" s="133"/>
      <c r="M2437" s="133"/>
      <c r="N2437" s="133"/>
      <c r="O2437" s="133"/>
      <c r="P2437" s="133"/>
      <c r="Q2437" s="154"/>
      <c r="R2437" s="66" t="s">
        <v>70</v>
      </c>
      <c r="S2437" s="135"/>
      <c r="T2437" s="133"/>
      <c r="U2437" s="133"/>
      <c r="V2437" s="136"/>
    </row>
    <row r="2438" spans="1:22" s="23" customFormat="1" ht="28.5" customHeight="1" x14ac:dyDescent="0.2">
      <c r="A2438" s="138">
        <v>5</v>
      </c>
      <c r="B2438" s="138" t="s">
        <v>450</v>
      </c>
      <c r="C2438" s="139">
        <v>1978</v>
      </c>
      <c r="D2438" s="139">
        <v>2008</v>
      </c>
      <c r="E2438" s="138" t="s">
        <v>97</v>
      </c>
      <c r="F2438" s="132">
        <v>5</v>
      </c>
      <c r="G2438" s="132">
        <v>8</v>
      </c>
      <c r="H2438" s="133">
        <v>6058.3</v>
      </c>
      <c r="I2438" s="133">
        <v>5478.9</v>
      </c>
      <c r="J2438" s="133">
        <v>5116.92</v>
      </c>
      <c r="K2438" s="132">
        <v>296</v>
      </c>
      <c r="L2438" s="133">
        <v>10384143.65</v>
      </c>
      <c r="M2438" s="133">
        <v>0</v>
      </c>
      <c r="N2438" s="133">
        <v>0</v>
      </c>
      <c r="O2438" s="133">
        <v>0</v>
      </c>
      <c r="P2438" s="133">
        <v>10384143.65</v>
      </c>
      <c r="Q2438" s="154">
        <v>0</v>
      </c>
      <c r="R2438" s="66" t="s">
        <v>99</v>
      </c>
      <c r="S2438" s="135">
        <v>3</v>
      </c>
      <c r="T2438" s="133">
        <v>1895.3</v>
      </c>
      <c r="U2438" s="133">
        <v>1895.3</v>
      </c>
      <c r="V2438" s="136">
        <v>47118</v>
      </c>
    </row>
    <row r="2439" spans="1:22" s="23" customFormat="1" ht="45" customHeight="1" x14ac:dyDescent="0.2">
      <c r="A2439" s="138"/>
      <c r="B2439" s="138"/>
      <c r="C2439" s="139"/>
      <c r="D2439" s="139"/>
      <c r="E2439" s="138"/>
      <c r="F2439" s="132"/>
      <c r="G2439" s="132"/>
      <c r="H2439" s="133"/>
      <c r="I2439" s="133"/>
      <c r="J2439" s="133"/>
      <c r="K2439" s="132"/>
      <c r="L2439" s="133"/>
      <c r="M2439" s="133"/>
      <c r="N2439" s="133"/>
      <c r="O2439" s="133"/>
      <c r="P2439" s="133"/>
      <c r="Q2439" s="154"/>
      <c r="R2439" s="66" t="s">
        <v>100</v>
      </c>
      <c r="S2439" s="135"/>
      <c r="T2439" s="133"/>
      <c r="U2439" s="133"/>
      <c r="V2439" s="136"/>
    </row>
    <row r="2440" spans="1:22" s="23" customFormat="1" ht="48" customHeight="1" x14ac:dyDescent="0.2">
      <c r="A2440" s="138"/>
      <c r="B2440" s="138"/>
      <c r="C2440" s="139"/>
      <c r="D2440" s="139"/>
      <c r="E2440" s="138"/>
      <c r="F2440" s="132"/>
      <c r="G2440" s="132"/>
      <c r="H2440" s="133"/>
      <c r="I2440" s="133"/>
      <c r="J2440" s="133"/>
      <c r="K2440" s="132"/>
      <c r="L2440" s="133"/>
      <c r="M2440" s="133"/>
      <c r="N2440" s="133"/>
      <c r="O2440" s="133"/>
      <c r="P2440" s="133"/>
      <c r="Q2440" s="154"/>
      <c r="R2440" s="66" t="s">
        <v>101</v>
      </c>
      <c r="S2440" s="135"/>
      <c r="T2440" s="133"/>
      <c r="U2440" s="133"/>
      <c r="V2440" s="136"/>
    </row>
    <row r="2441" spans="1:22" s="23" customFormat="1" ht="31.5" customHeight="1" x14ac:dyDescent="0.2">
      <c r="A2441" s="138">
        <v>6</v>
      </c>
      <c r="B2441" s="138" t="s">
        <v>134</v>
      </c>
      <c r="C2441" s="139">
        <v>1980</v>
      </c>
      <c r="D2441" s="139">
        <v>2008</v>
      </c>
      <c r="E2441" s="138" t="s">
        <v>97</v>
      </c>
      <c r="F2441" s="132">
        <v>5</v>
      </c>
      <c r="G2441" s="132">
        <v>6</v>
      </c>
      <c r="H2441" s="133">
        <v>5180.3</v>
      </c>
      <c r="I2441" s="133">
        <v>4760.8</v>
      </c>
      <c r="J2441" s="133">
        <v>4453.45</v>
      </c>
      <c r="K2441" s="132">
        <v>226</v>
      </c>
      <c r="L2441" s="133">
        <v>9022850.2799999993</v>
      </c>
      <c r="M2441" s="133">
        <v>0</v>
      </c>
      <c r="N2441" s="133">
        <v>0</v>
      </c>
      <c r="O2441" s="133">
        <v>0</v>
      </c>
      <c r="P2441" s="133">
        <v>9022850.2799999993</v>
      </c>
      <c r="Q2441" s="154">
        <v>0</v>
      </c>
      <c r="R2441" s="66" t="s">
        <v>99</v>
      </c>
      <c r="S2441" s="135">
        <v>3</v>
      </c>
      <c r="T2441" s="133">
        <v>1895.24</v>
      </c>
      <c r="U2441" s="133">
        <v>1895.24</v>
      </c>
      <c r="V2441" s="136">
        <v>47118</v>
      </c>
    </row>
    <row r="2442" spans="1:22" s="23" customFormat="1" ht="42.75" customHeight="1" x14ac:dyDescent="0.2">
      <c r="A2442" s="138"/>
      <c r="B2442" s="138"/>
      <c r="C2442" s="139"/>
      <c r="D2442" s="139"/>
      <c r="E2442" s="138"/>
      <c r="F2442" s="132"/>
      <c r="G2442" s="132"/>
      <c r="H2442" s="133"/>
      <c r="I2442" s="133"/>
      <c r="J2442" s="133"/>
      <c r="K2442" s="132"/>
      <c r="L2442" s="133"/>
      <c r="M2442" s="133"/>
      <c r="N2442" s="133"/>
      <c r="O2442" s="133"/>
      <c r="P2442" s="133"/>
      <c r="Q2442" s="154"/>
      <c r="R2442" s="66" t="s">
        <v>100</v>
      </c>
      <c r="S2442" s="135"/>
      <c r="T2442" s="133"/>
      <c r="U2442" s="133"/>
      <c r="V2442" s="136"/>
    </row>
    <row r="2443" spans="1:22" s="23" customFormat="1" ht="44.25" customHeight="1" x14ac:dyDescent="0.2">
      <c r="A2443" s="138"/>
      <c r="B2443" s="138"/>
      <c r="C2443" s="139"/>
      <c r="D2443" s="139"/>
      <c r="E2443" s="138"/>
      <c r="F2443" s="132"/>
      <c r="G2443" s="132"/>
      <c r="H2443" s="133"/>
      <c r="I2443" s="133"/>
      <c r="J2443" s="133"/>
      <c r="K2443" s="132"/>
      <c r="L2443" s="133"/>
      <c r="M2443" s="133"/>
      <c r="N2443" s="133"/>
      <c r="O2443" s="133"/>
      <c r="P2443" s="133"/>
      <c r="Q2443" s="154"/>
      <c r="R2443" s="66" t="s">
        <v>101</v>
      </c>
      <c r="S2443" s="135"/>
      <c r="T2443" s="133"/>
      <c r="U2443" s="133"/>
      <c r="V2443" s="136"/>
    </row>
    <row r="2444" spans="1:22" s="50" customFormat="1" ht="28.5" customHeight="1" x14ac:dyDescent="0.15">
      <c r="A2444" s="138" t="s">
        <v>36</v>
      </c>
      <c r="B2444" s="138" t="s">
        <v>451</v>
      </c>
      <c r="C2444" s="139">
        <v>1964</v>
      </c>
      <c r="D2444" s="139"/>
      <c r="E2444" s="138" t="s">
        <v>97</v>
      </c>
      <c r="F2444" s="132">
        <v>4</v>
      </c>
      <c r="G2444" s="132">
        <v>4</v>
      </c>
      <c r="H2444" s="133">
        <v>3113.6</v>
      </c>
      <c r="I2444" s="133">
        <v>2846.8</v>
      </c>
      <c r="J2444" s="133">
        <v>2765.64</v>
      </c>
      <c r="K2444" s="132">
        <v>125</v>
      </c>
      <c r="L2444" s="133">
        <f>M2444+N2444+O2444+P2444+Q2444</f>
        <v>25062077.100000001</v>
      </c>
      <c r="M2444" s="133">
        <v>0</v>
      </c>
      <c r="N2444" s="133">
        <v>0</v>
      </c>
      <c r="O2444" s="133">
        <v>0</v>
      </c>
      <c r="P2444" s="133">
        <v>25062077.100000001</v>
      </c>
      <c r="Q2444" s="133">
        <v>0</v>
      </c>
      <c r="R2444" s="66" t="s">
        <v>68</v>
      </c>
      <c r="S2444" s="134">
        <v>9</v>
      </c>
      <c r="T2444" s="133">
        <f>L2444/I2444</f>
        <v>8803.5960025291552</v>
      </c>
      <c r="U2444" s="133">
        <f>T2444</f>
        <v>8803.5960025291552</v>
      </c>
      <c r="V2444" s="136">
        <v>47118</v>
      </c>
    </row>
    <row r="2445" spans="1:22" s="50" customFormat="1" ht="46.5" customHeight="1" x14ac:dyDescent="0.15">
      <c r="A2445" s="138"/>
      <c r="B2445" s="138"/>
      <c r="C2445" s="139"/>
      <c r="D2445" s="139"/>
      <c r="E2445" s="138"/>
      <c r="F2445" s="132"/>
      <c r="G2445" s="132"/>
      <c r="H2445" s="133"/>
      <c r="I2445" s="133"/>
      <c r="J2445" s="133"/>
      <c r="K2445" s="132"/>
      <c r="L2445" s="133"/>
      <c r="M2445" s="133"/>
      <c r="N2445" s="133"/>
      <c r="O2445" s="133"/>
      <c r="P2445" s="133"/>
      <c r="Q2445" s="133"/>
      <c r="R2445" s="66" t="s">
        <v>69</v>
      </c>
      <c r="S2445" s="135"/>
      <c r="T2445" s="133"/>
      <c r="U2445" s="133"/>
      <c r="V2445" s="136"/>
    </row>
    <row r="2446" spans="1:22" s="50" customFormat="1" ht="43.5" customHeight="1" x14ac:dyDescent="0.15">
      <c r="A2446" s="138"/>
      <c r="B2446" s="138"/>
      <c r="C2446" s="139"/>
      <c r="D2446" s="139"/>
      <c r="E2446" s="138"/>
      <c r="F2446" s="132"/>
      <c r="G2446" s="132"/>
      <c r="H2446" s="133"/>
      <c r="I2446" s="133"/>
      <c r="J2446" s="133"/>
      <c r="K2446" s="132"/>
      <c r="L2446" s="133"/>
      <c r="M2446" s="133"/>
      <c r="N2446" s="133"/>
      <c r="O2446" s="133"/>
      <c r="P2446" s="133"/>
      <c r="Q2446" s="133"/>
      <c r="R2446" s="66" t="s">
        <v>70</v>
      </c>
      <c r="S2446" s="135"/>
      <c r="T2446" s="133"/>
      <c r="U2446" s="133"/>
      <c r="V2446" s="136"/>
    </row>
    <row r="2447" spans="1:22" s="50" customFormat="1" ht="33.75" customHeight="1" x14ac:dyDescent="0.15">
      <c r="A2447" s="138"/>
      <c r="B2447" s="138"/>
      <c r="C2447" s="139"/>
      <c r="D2447" s="139"/>
      <c r="E2447" s="138"/>
      <c r="F2447" s="132"/>
      <c r="G2447" s="132"/>
      <c r="H2447" s="133"/>
      <c r="I2447" s="133"/>
      <c r="J2447" s="133"/>
      <c r="K2447" s="132"/>
      <c r="L2447" s="133"/>
      <c r="M2447" s="133"/>
      <c r="N2447" s="133"/>
      <c r="O2447" s="133"/>
      <c r="P2447" s="133"/>
      <c r="Q2447" s="133"/>
      <c r="R2447" s="66" t="s">
        <v>102</v>
      </c>
      <c r="S2447" s="135"/>
      <c r="T2447" s="133"/>
      <c r="U2447" s="133"/>
      <c r="V2447" s="136"/>
    </row>
    <row r="2448" spans="1:22" s="50" customFormat="1" ht="42.75" customHeight="1" x14ac:dyDescent="0.15">
      <c r="A2448" s="138"/>
      <c r="B2448" s="138"/>
      <c r="C2448" s="139"/>
      <c r="D2448" s="139"/>
      <c r="E2448" s="138"/>
      <c r="F2448" s="132"/>
      <c r="G2448" s="132"/>
      <c r="H2448" s="133"/>
      <c r="I2448" s="133"/>
      <c r="J2448" s="133"/>
      <c r="K2448" s="132"/>
      <c r="L2448" s="133"/>
      <c r="M2448" s="133"/>
      <c r="N2448" s="133"/>
      <c r="O2448" s="133"/>
      <c r="P2448" s="133"/>
      <c r="Q2448" s="133"/>
      <c r="R2448" s="66" t="s">
        <v>103</v>
      </c>
      <c r="S2448" s="135"/>
      <c r="T2448" s="133"/>
      <c r="U2448" s="133"/>
      <c r="V2448" s="136"/>
    </row>
    <row r="2449" spans="1:22" s="50" customFormat="1" ht="46.5" customHeight="1" x14ac:dyDescent="0.15">
      <c r="A2449" s="138"/>
      <c r="B2449" s="138"/>
      <c r="C2449" s="139"/>
      <c r="D2449" s="139"/>
      <c r="E2449" s="138"/>
      <c r="F2449" s="132"/>
      <c r="G2449" s="132"/>
      <c r="H2449" s="133"/>
      <c r="I2449" s="133"/>
      <c r="J2449" s="133"/>
      <c r="K2449" s="132"/>
      <c r="L2449" s="133"/>
      <c r="M2449" s="133"/>
      <c r="N2449" s="133"/>
      <c r="O2449" s="133"/>
      <c r="P2449" s="133"/>
      <c r="Q2449" s="133"/>
      <c r="R2449" s="66" t="s">
        <v>104</v>
      </c>
      <c r="S2449" s="135"/>
      <c r="T2449" s="133"/>
      <c r="U2449" s="133"/>
      <c r="V2449" s="136"/>
    </row>
    <row r="2450" spans="1:22" s="50" customFormat="1" ht="18.75" customHeight="1" x14ac:dyDescent="0.15">
      <c r="A2450" s="138"/>
      <c r="B2450" s="138"/>
      <c r="C2450" s="139"/>
      <c r="D2450" s="139"/>
      <c r="E2450" s="138"/>
      <c r="F2450" s="132"/>
      <c r="G2450" s="132"/>
      <c r="H2450" s="133"/>
      <c r="I2450" s="133"/>
      <c r="J2450" s="133"/>
      <c r="K2450" s="132"/>
      <c r="L2450" s="133"/>
      <c r="M2450" s="133"/>
      <c r="N2450" s="133"/>
      <c r="O2450" s="133"/>
      <c r="P2450" s="133"/>
      <c r="Q2450" s="133"/>
      <c r="R2450" s="66" t="s">
        <v>105</v>
      </c>
      <c r="S2450" s="135"/>
      <c r="T2450" s="133"/>
      <c r="U2450" s="133"/>
      <c r="V2450" s="136"/>
    </row>
    <row r="2451" spans="1:22" s="50" customFormat="1" ht="31.5" customHeight="1" x14ac:dyDescent="0.15">
      <c r="A2451" s="138"/>
      <c r="B2451" s="138"/>
      <c r="C2451" s="139"/>
      <c r="D2451" s="139"/>
      <c r="E2451" s="138"/>
      <c r="F2451" s="132"/>
      <c r="G2451" s="132"/>
      <c r="H2451" s="133"/>
      <c r="I2451" s="133"/>
      <c r="J2451" s="133"/>
      <c r="K2451" s="132"/>
      <c r="L2451" s="133"/>
      <c r="M2451" s="133"/>
      <c r="N2451" s="133"/>
      <c r="O2451" s="133"/>
      <c r="P2451" s="133"/>
      <c r="Q2451" s="133"/>
      <c r="R2451" s="66" t="s">
        <v>106</v>
      </c>
      <c r="S2451" s="135"/>
      <c r="T2451" s="133"/>
      <c r="U2451" s="133"/>
      <c r="V2451" s="136"/>
    </row>
    <row r="2452" spans="1:22" s="50" customFormat="1" ht="29.25" customHeight="1" x14ac:dyDescent="0.15">
      <c r="A2452" s="138"/>
      <c r="B2452" s="138"/>
      <c r="C2452" s="139"/>
      <c r="D2452" s="139"/>
      <c r="E2452" s="138"/>
      <c r="F2452" s="132"/>
      <c r="G2452" s="132"/>
      <c r="H2452" s="133"/>
      <c r="I2452" s="133"/>
      <c r="J2452" s="133"/>
      <c r="K2452" s="132"/>
      <c r="L2452" s="133"/>
      <c r="M2452" s="133"/>
      <c r="N2452" s="133"/>
      <c r="O2452" s="133"/>
      <c r="P2452" s="133"/>
      <c r="Q2452" s="133"/>
      <c r="R2452" s="66" t="s">
        <v>107</v>
      </c>
      <c r="S2452" s="135"/>
      <c r="T2452" s="133"/>
      <c r="U2452" s="133"/>
      <c r="V2452" s="136"/>
    </row>
    <row r="2453" spans="1:22" s="53" customFormat="1" ht="33" customHeight="1" x14ac:dyDescent="0.2">
      <c r="A2453" s="137" t="s">
        <v>452</v>
      </c>
      <c r="B2453" s="137"/>
      <c r="C2453" s="43" t="s">
        <v>80</v>
      </c>
      <c r="D2453" s="44" t="s">
        <v>80</v>
      </c>
      <c r="E2453" s="44" t="s">
        <v>80</v>
      </c>
      <c r="F2453" s="44" t="s">
        <v>80</v>
      </c>
      <c r="G2453" s="44" t="s">
        <v>80</v>
      </c>
      <c r="H2453" s="44">
        <f t="shared" ref="H2453:Q2453" si="288">SUM(H2414:H2452)</f>
        <v>38359.4</v>
      </c>
      <c r="I2453" s="44">
        <f t="shared" si="288"/>
        <v>35231.4</v>
      </c>
      <c r="J2453" s="44">
        <f t="shared" si="288"/>
        <v>34066.950000000004</v>
      </c>
      <c r="K2453" s="45">
        <f t="shared" si="288"/>
        <v>1676</v>
      </c>
      <c r="L2453" s="44">
        <f t="shared" si="288"/>
        <v>192970655.27000001</v>
      </c>
      <c r="M2453" s="44">
        <f t="shared" si="288"/>
        <v>0</v>
      </c>
      <c r="N2453" s="44">
        <f t="shared" si="288"/>
        <v>0</v>
      </c>
      <c r="O2453" s="44">
        <f t="shared" si="288"/>
        <v>0</v>
      </c>
      <c r="P2453" s="44">
        <f t="shared" si="288"/>
        <v>192970655.27000001</v>
      </c>
      <c r="Q2453" s="44">
        <f t="shared" si="288"/>
        <v>0</v>
      </c>
      <c r="R2453" s="44" t="s">
        <v>80</v>
      </c>
      <c r="S2453" s="45">
        <f>SUM(S2414:S2452)</f>
        <v>39</v>
      </c>
      <c r="T2453" s="44" t="s">
        <v>80</v>
      </c>
      <c r="U2453" s="44" t="s">
        <v>80</v>
      </c>
      <c r="V2453" s="44" t="s">
        <v>80</v>
      </c>
    </row>
    <row r="2454" spans="1:22" s="54" customFormat="1" ht="24.75" customHeight="1" x14ac:dyDescent="0.15">
      <c r="A2454" s="142" t="s">
        <v>144</v>
      </c>
      <c r="B2454" s="142"/>
      <c r="C2454" s="142"/>
      <c r="D2454" s="142"/>
      <c r="E2454" s="142"/>
      <c r="F2454" s="142"/>
      <c r="G2454" s="142"/>
      <c r="H2454" s="142"/>
      <c r="I2454" s="142"/>
      <c r="J2454" s="142"/>
      <c r="K2454" s="142"/>
      <c r="L2454" s="142"/>
      <c r="M2454" s="142"/>
      <c r="N2454" s="142"/>
      <c r="O2454" s="142"/>
      <c r="P2454" s="142"/>
      <c r="Q2454" s="142"/>
      <c r="R2454" s="142"/>
      <c r="S2454" s="142"/>
      <c r="T2454" s="142"/>
      <c r="U2454" s="142"/>
      <c r="V2454" s="142"/>
    </row>
    <row r="2455" spans="1:22" s="23" customFormat="1" ht="27" customHeight="1" x14ac:dyDescent="0.2">
      <c r="A2455" s="138">
        <v>1</v>
      </c>
      <c r="B2455" s="138" t="s">
        <v>453</v>
      </c>
      <c r="C2455" s="139">
        <v>1959</v>
      </c>
      <c r="D2455" s="139">
        <v>2009</v>
      </c>
      <c r="E2455" s="138" t="s">
        <v>111</v>
      </c>
      <c r="F2455" s="132">
        <v>2</v>
      </c>
      <c r="G2455" s="132">
        <v>2</v>
      </c>
      <c r="H2455" s="133">
        <v>672.2</v>
      </c>
      <c r="I2455" s="133">
        <v>626.20000000000005</v>
      </c>
      <c r="J2455" s="133">
        <v>582.01</v>
      </c>
      <c r="K2455" s="132">
        <v>21</v>
      </c>
      <c r="L2455" s="133">
        <f>M2455+N2455+O2455+P2455+Q2455</f>
        <v>5042702.5</v>
      </c>
      <c r="M2455" s="133">
        <v>0</v>
      </c>
      <c r="N2455" s="133">
        <v>0</v>
      </c>
      <c r="O2455" s="133">
        <v>0</v>
      </c>
      <c r="P2455" s="133">
        <v>5042702.5</v>
      </c>
      <c r="Q2455" s="154">
        <v>0</v>
      </c>
      <c r="R2455" s="66" t="s">
        <v>74</v>
      </c>
      <c r="S2455" s="135">
        <v>3</v>
      </c>
      <c r="T2455" s="133">
        <f>L2455/I2455</f>
        <v>8052.8625039923345</v>
      </c>
      <c r="U2455" s="133">
        <f>T2455</f>
        <v>8052.8625039923345</v>
      </c>
      <c r="V2455" s="136">
        <v>47118</v>
      </c>
    </row>
    <row r="2456" spans="1:22" s="23" customFormat="1" ht="40.5" customHeight="1" x14ac:dyDescent="0.2">
      <c r="A2456" s="138"/>
      <c r="B2456" s="138"/>
      <c r="C2456" s="139"/>
      <c r="D2456" s="139"/>
      <c r="E2456" s="138"/>
      <c r="F2456" s="132"/>
      <c r="G2456" s="132"/>
      <c r="H2456" s="133"/>
      <c r="I2456" s="133"/>
      <c r="J2456" s="133"/>
      <c r="K2456" s="132"/>
      <c r="L2456" s="133"/>
      <c r="M2456" s="133"/>
      <c r="N2456" s="133"/>
      <c r="O2456" s="133"/>
      <c r="P2456" s="133"/>
      <c r="Q2456" s="154"/>
      <c r="R2456" s="66" t="s">
        <v>75</v>
      </c>
      <c r="S2456" s="135"/>
      <c r="T2456" s="133"/>
      <c r="U2456" s="133"/>
      <c r="V2456" s="136"/>
    </row>
    <row r="2457" spans="1:22" s="23" customFormat="1" ht="30.75" customHeight="1" x14ac:dyDescent="0.2">
      <c r="A2457" s="138"/>
      <c r="B2457" s="138"/>
      <c r="C2457" s="139"/>
      <c r="D2457" s="139"/>
      <c r="E2457" s="138"/>
      <c r="F2457" s="132"/>
      <c r="G2457" s="132"/>
      <c r="H2457" s="133"/>
      <c r="I2457" s="133"/>
      <c r="J2457" s="133"/>
      <c r="K2457" s="132"/>
      <c r="L2457" s="133"/>
      <c r="M2457" s="133"/>
      <c r="N2457" s="133"/>
      <c r="O2457" s="133"/>
      <c r="P2457" s="133"/>
      <c r="Q2457" s="154"/>
      <c r="R2457" s="66" t="s">
        <v>76</v>
      </c>
      <c r="S2457" s="135"/>
      <c r="T2457" s="133"/>
      <c r="U2457" s="133"/>
      <c r="V2457" s="136"/>
    </row>
    <row r="2458" spans="1:22" s="23" customFormat="1" ht="32.25" customHeight="1" x14ac:dyDescent="0.2">
      <c r="A2458" s="138">
        <v>2</v>
      </c>
      <c r="B2458" s="138" t="s">
        <v>454</v>
      </c>
      <c r="C2458" s="139">
        <v>1958</v>
      </c>
      <c r="D2458" s="139"/>
      <c r="E2458" s="138" t="s">
        <v>111</v>
      </c>
      <c r="F2458" s="132">
        <v>2</v>
      </c>
      <c r="G2458" s="132">
        <v>1</v>
      </c>
      <c r="H2458" s="133">
        <v>476.6</v>
      </c>
      <c r="I2458" s="133">
        <v>433.2</v>
      </c>
      <c r="J2458" s="133">
        <v>216.2</v>
      </c>
      <c r="K2458" s="132">
        <v>24</v>
      </c>
      <c r="L2458" s="133">
        <v>3225602.74</v>
      </c>
      <c r="M2458" s="133">
        <v>0</v>
      </c>
      <c r="N2458" s="133">
        <v>0</v>
      </c>
      <c r="O2458" s="133">
        <v>0</v>
      </c>
      <c r="P2458" s="133">
        <v>3225602.74</v>
      </c>
      <c r="Q2458" s="154">
        <v>0</v>
      </c>
      <c r="R2458" s="66" t="s">
        <v>62</v>
      </c>
      <c r="S2458" s="135">
        <v>12</v>
      </c>
      <c r="T2458" s="133">
        <v>7445.99</v>
      </c>
      <c r="U2458" s="133">
        <v>7445.99</v>
      </c>
      <c r="V2458" s="136">
        <v>47118</v>
      </c>
    </row>
    <row r="2459" spans="1:22" s="23" customFormat="1" ht="49.5" customHeight="1" x14ac:dyDescent="0.2">
      <c r="A2459" s="138"/>
      <c r="B2459" s="138"/>
      <c r="C2459" s="139"/>
      <c r="D2459" s="139"/>
      <c r="E2459" s="138"/>
      <c r="F2459" s="132"/>
      <c r="G2459" s="132"/>
      <c r="H2459" s="133"/>
      <c r="I2459" s="133"/>
      <c r="J2459" s="133"/>
      <c r="K2459" s="132"/>
      <c r="L2459" s="133"/>
      <c r="M2459" s="133"/>
      <c r="N2459" s="133"/>
      <c r="O2459" s="133"/>
      <c r="P2459" s="133"/>
      <c r="Q2459" s="154"/>
      <c r="R2459" s="66" t="s">
        <v>63</v>
      </c>
      <c r="S2459" s="135"/>
      <c r="T2459" s="133"/>
      <c r="U2459" s="133"/>
      <c r="V2459" s="136"/>
    </row>
    <row r="2460" spans="1:22" s="23" customFormat="1" ht="44.25" customHeight="1" x14ac:dyDescent="0.2">
      <c r="A2460" s="138"/>
      <c r="B2460" s="138"/>
      <c r="C2460" s="139"/>
      <c r="D2460" s="139"/>
      <c r="E2460" s="138"/>
      <c r="F2460" s="132"/>
      <c r="G2460" s="132"/>
      <c r="H2460" s="133"/>
      <c r="I2460" s="133"/>
      <c r="J2460" s="133"/>
      <c r="K2460" s="132"/>
      <c r="L2460" s="133"/>
      <c r="M2460" s="133"/>
      <c r="N2460" s="133"/>
      <c r="O2460" s="133"/>
      <c r="P2460" s="133"/>
      <c r="Q2460" s="154"/>
      <c r="R2460" s="66" t="s">
        <v>64</v>
      </c>
      <c r="S2460" s="135"/>
      <c r="T2460" s="133"/>
      <c r="U2460" s="133"/>
      <c r="V2460" s="136"/>
    </row>
    <row r="2461" spans="1:22" s="23" customFormat="1" ht="27.75" customHeight="1" x14ac:dyDescent="0.2">
      <c r="A2461" s="138"/>
      <c r="B2461" s="138"/>
      <c r="C2461" s="139"/>
      <c r="D2461" s="139"/>
      <c r="E2461" s="138"/>
      <c r="F2461" s="132"/>
      <c r="G2461" s="132"/>
      <c r="H2461" s="133"/>
      <c r="I2461" s="133"/>
      <c r="J2461" s="133"/>
      <c r="K2461" s="132"/>
      <c r="L2461" s="133"/>
      <c r="M2461" s="133"/>
      <c r="N2461" s="133"/>
      <c r="O2461" s="133"/>
      <c r="P2461" s="133"/>
      <c r="Q2461" s="154"/>
      <c r="R2461" s="66" t="s">
        <v>99</v>
      </c>
      <c r="S2461" s="135"/>
      <c r="T2461" s="133"/>
      <c r="U2461" s="133"/>
      <c r="V2461" s="136"/>
    </row>
    <row r="2462" spans="1:22" s="23" customFormat="1" ht="47.25" customHeight="1" x14ac:dyDescent="0.2">
      <c r="A2462" s="138"/>
      <c r="B2462" s="138"/>
      <c r="C2462" s="139"/>
      <c r="D2462" s="139"/>
      <c r="E2462" s="138"/>
      <c r="F2462" s="132"/>
      <c r="G2462" s="132"/>
      <c r="H2462" s="133"/>
      <c r="I2462" s="133"/>
      <c r="J2462" s="133"/>
      <c r="K2462" s="132"/>
      <c r="L2462" s="133"/>
      <c r="M2462" s="133"/>
      <c r="N2462" s="133"/>
      <c r="O2462" s="133"/>
      <c r="P2462" s="133"/>
      <c r="Q2462" s="154"/>
      <c r="R2462" s="66" t="s">
        <v>100</v>
      </c>
      <c r="S2462" s="135"/>
      <c r="T2462" s="133"/>
      <c r="U2462" s="133"/>
      <c r="V2462" s="136"/>
    </row>
    <row r="2463" spans="1:22" s="23" customFormat="1" ht="44.25" customHeight="1" x14ac:dyDescent="0.2">
      <c r="A2463" s="138"/>
      <c r="B2463" s="138"/>
      <c r="C2463" s="139"/>
      <c r="D2463" s="139"/>
      <c r="E2463" s="138"/>
      <c r="F2463" s="132"/>
      <c r="G2463" s="132"/>
      <c r="H2463" s="133"/>
      <c r="I2463" s="133"/>
      <c r="J2463" s="133"/>
      <c r="K2463" s="132"/>
      <c r="L2463" s="133"/>
      <c r="M2463" s="133"/>
      <c r="N2463" s="133"/>
      <c r="O2463" s="133"/>
      <c r="P2463" s="133"/>
      <c r="Q2463" s="154"/>
      <c r="R2463" s="66" t="s">
        <v>101</v>
      </c>
      <c r="S2463" s="135"/>
      <c r="T2463" s="133"/>
      <c r="U2463" s="133"/>
      <c r="V2463" s="136"/>
    </row>
    <row r="2464" spans="1:22" s="23" customFormat="1" ht="31.5" customHeight="1" x14ac:dyDescent="0.2">
      <c r="A2464" s="138"/>
      <c r="B2464" s="138"/>
      <c r="C2464" s="139"/>
      <c r="D2464" s="139"/>
      <c r="E2464" s="138"/>
      <c r="F2464" s="132"/>
      <c r="G2464" s="132"/>
      <c r="H2464" s="133"/>
      <c r="I2464" s="133"/>
      <c r="J2464" s="133"/>
      <c r="K2464" s="132"/>
      <c r="L2464" s="133"/>
      <c r="M2464" s="133"/>
      <c r="N2464" s="133"/>
      <c r="O2464" s="133"/>
      <c r="P2464" s="133"/>
      <c r="Q2464" s="154"/>
      <c r="R2464" s="66" t="s">
        <v>71</v>
      </c>
      <c r="S2464" s="135"/>
      <c r="T2464" s="133"/>
      <c r="U2464" s="133"/>
      <c r="V2464" s="136"/>
    </row>
    <row r="2465" spans="1:23" s="23" customFormat="1" ht="43.5" customHeight="1" x14ac:dyDescent="0.2">
      <c r="A2465" s="138"/>
      <c r="B2465" s="138"/>
      <c r="C2465" s="139"/>
      <c r="D2465" s="139"/>
      <c r="E2465" s="138"/>
      <c r="F2465" s="132"/>
      <c r="G2465" s="132"/>
      <c r="H2465" s="133"/>
      <c r="I2465" s="133"/>
      <c r="J2465" s="133"/>
      <c r="K2465" s="132"/>
      <c r="L2465" s="133"/>
      <c r="M2465" s="133"/>
      <c r="N2465" s="133"/>
      <c r="O2465" s="133"/>
      <c r="P2465" s="133"/>
      <c r="Q2465" s="154"/>
      <c r="R2465" s="66" t="s">
        <v>72</v>
      </c>
      <c r="S2465" s="135"/>
      <c r="T2465" s="133"/>
      <c r="U2465" s="133"/>
      <c r="V2465" s="136"/>
    </row>
    <row r="2466" spans="1:23" s="23" customFormat="1" ht="45.75" customHeight="1" x14ac:dyDescent="0.2">
      <c r="A2466" s="138"/>
      <c r="B2466" s="138"/>
      <c r="C2466" s="139"/>
      <c r="D2466" s="139"/>
      <c r="E2466" s="138"/>
      <c r="F2466" s="132"/>
      <c r="G2466" s="132"/>
      <c r="H2466" s="133"/>
      <c r="I2466" s="133"/>
      <c r="J2466" s="133"/>
      <c r="K2466" s="132"/>
      <c r="L2466" s="133"/>
      <c r="M2466" s="133"/>
      <c r="N2466" s="133"/>
      <c r="O2466" s="133"/>
      <c r="P2466" s="133"/>
      <c r="Q2466" s="154"/>
      <c r="R2466" s="66" t="s">
        <v>73</v>
      </c>
      <c r="S2466" s="135"/>
      <c r="T2466" s="133"/>
      <c r="U2466" s="133"/>
      <c r="V2466" s="136"/>
    </row>
    <row r="2467" spans="1:23" s="23" customFormat="1" ht="39.75" customHeight="1" x14ac:dyDescent="0.2">
      <c r="A2467" s="138"/>
      <c r="B2467" s="138"/>
      <c r="C2467" s="139"/>
      <c r="D2467" s="139"/>
      <c r="E2467" s="138"/>
      <c r="F2467" s="132"/>
      <c r="G2467" s="132"/>
      <c r="H2467" s="133"/>
      <c r="I2467" s="133"/>
      <c r="J2467" s="133"/>
      <c r="K2467" s="132"/>
      <c r="L2467" s="133"/>
      <c r="M2467" s="133"/>
      <c r="N2467" s="133"/>
      <c r="O2467" s="133"/>
      <c r="P2467" s="133"/>
      <c r="Q2467" s="154"/>
      <c r="R2467" s="66" t="s">
        <v>102</v>
      </c>
      <c r="S2467" s="135"/>
      <c r="T2467" s="133"/>
      <c r="U2467" s="133"/>
      <c r="V2467" s="136"/>
    </row>
    <row r="2468" spans="1:23" s="23" customFormat="1" ht="44.25" customHeight="1" x14ac:dyDescent="0.2">
      <c r="A2468" s="138"/>
      <c r="B2468" s="138"/>
      <c r="C2468" s="139"/>
      <c r="D2468" s="139"/>
      <c r="E2468" s="138"/>
      <c r="F2468" s="132"/>
      <c r="G2468" s="132"/>
      <c r="H2468" s="133"/>
      <c r="I2468" s="133"/>
      <c r="J2468" s="133"/>
      <c r="K2468" s="132"/>
      <c r="L2468" s="133"/>
      <c r="M2468" s="133"/>
      <c r="N2468" s="133"/>
      <c r="O2468" s="133"/>
      <c r="P2468" s="133"/>
      <c r="Q2468" s="154"/>
      <c r="R2468" s="66" t="s">
        <v>103</v>
      </c>
      <c r="S2468" s="135"/>
      <c r="T2468" s="133"/>
      <c r="U2468" s="133"/>
      <c r="V2468" s="136"/>
    </row>
    <row r="2469" spans="1:23" s="23" customFormat="1" ht="45" customHeight="1" x14ac:dyDescent="0.2">
      <c r="A2469" s="138"/>
      <c r="B2469" s="138"/>
      <c r="C2469" s="139"/>
      <c r="D2469" s="139"/>
      <c r="E2469" s="138"/>
      <c r="F2469" s="132"/>
      <c r="G2469" s="132"/>
      <c r="H2469" s="133"/>
      <c r="I2469" s="133"/>
      <c r="J2469" s="133"/>
      <c r="K2469" s="132"/>
      <c r="L2469" s="133"/>
      <c r="M2469" s="133"/>
      <c r="N2469" s="133"/>
      <c r="O2469" s="133"/>
      <c r="P2469" s="133"/>
      <c r="Q2469" s="154"/>
      <c r="R2469" s="66" t="s">
        <v>104</v>
      </c>
      <c r="S2469" s="135"/>
      <c r="T2469" s="133"/>
      <c r="U2469" s="133"/>
      <c r="V2469" s="136"/>
    </row>
    <row r="2470" spans="1:23" s="23" customFormat="1" ht="27.75" customHeight="1" x14ac:dyDescent="0.2">
      <c r="A2470" s="138">
        <v>3</v>
      </c>
      <c r="B2470" s="138" t="s">
        <v>455</v>
      </c>
      <c r="C2470" s="139">
        <v>1957</v>
      </c>
      <c r="D2470" s="139"/>
      <c r="E2470" s="138" t="s">
        <v>84</v>
      </c>
      <c r="F2470" s="132">
        <v>2</v>
      </c>
      <c r="G2470" s="132">
        <v>2</v>
      </c>
      <c r="H2470" s="133">
        <v>646.20000000000005</v>
      </c>
      <c r="I2470" s="133">
        <v>565.79999999999995</v>
      </c>
      <c r="J2470" s="133">
        <v>565.79999999999995</v>
      </c>
      <c r="K2470" s="132">
        <v>34</v>
      </c>
      <c r="L2470" s="133">
        <v>8638845.6899999995</v>
      </c>
      <c r="M2470" s="133">
        <v>0</v>
      </c>
      <c r="N2470" s="133">
        <v>0</v>
      </c>
      <c r="O2470" s="133">
        <v>0</v>
      </c>
      <c r="P2470" s="133">
        <v>8638845.6899999995</v>
      </c>
      <c r="Q2470" s="154">
        <v>0</v>
      </c>
      <c r="R2470" s="66" t="s">
        <v>85</v>
      </c>
      <c r="S2470" s="135">
        <v>3</v>
      </c>
      <c r="T2470" s="133">
        <v>15268.37</v>
      </c>
      <c r="U2470" s="133">
        <v>15268.37</v>
      </c>
      <c r="V2470" s="136">
        <v>47118</v>
      </c>
      <c r="W2470" s="29"/>
    </row>
    <row r="2471" spans="1:23" s="23" customFormat="1" ht="33" customHeight="1" x14ac:dyDescent="0.2">
      <c r="A2471" s="138"/>
      <c r="B2471" s="138"/>
      <c r="C2471" s="139"/>
      <c r="D2471" s="139"/>
      <c r="E2471" s="138"/>
      <c r="F2471" s="132"/>
      <c r="G2471" s="132"/>
      <c r="H2471" s="133"/>
      <c r="I2471" s="133"/>
      <c r="J2471" s="133"/>
      <c r="K2471" s="132"/>
      <c r="L2471" s="133"/>
      <c r="M2471" s="133"/>
      <c r="N2471" s="133"/>
      <c r="O2471" s="133"/>
      <c r="P2471" s="133"/>
      <c r="Q2471" s="154"/>
      <c r="R2471" s="66" t="s">
        <v>86</v>
      </c>
      <c r="S2471" s="135"/>
      <c r="T2471" s="133"/>
      <c r="U2471" s="133"/>
      <c r="V2471" s="136"/>
      <c r="W2471" s="29"/>
    </row>
    <row r="2472" spans="1:23" s="23" customFormat="1" ht="50.25" customHeight="1" x14ac:dyDescent="0.2">
      <c r="A2472" s="138"/>
      <c r="B2472" s="138"/>
      <c r="C2472" s="139"/>
      <c r="D2472" s="139"/>
      <c r="E2472" s="138"/>
      <c r="F2472" s="132"/>
      <c r="G2472" s="132"/>
      <c r="H2472" s="133"/>
      <c r="I2472" s="133"/>
      <c r="J2472" s="133"/>
      <c r="K2472" s="132"/>
      <c r="L2472" s="133"/>
      <c r="M2472" s="133"/>
      <c r="N2472" s="133"/>
      <c r="O2472" s="133"/>
      <c r="P2472" s="133"/>
      <c r="Q2472" s="154"/>
      <c r="R2472" s="66" t="s">
        <v>87</v>
      </c>
      <c r="S2472" s="135"/>
      <c r="T2472" s="133"/>
      <c r="U2472" s="133"/>
      <c r="V2472" s="136"/>
      <c r="W2472" s="29"/>
    </row>
    <row r="2473" spans="1:23" s="23" customFormat="1" ht="22.5" customHeight="1" x14ac:dyDescent="0.2">
      <c r="A2473" s="138">
        <v>4</v>
      </c>
      <c r="B2473" s="138" t="s">
        <v>456</v>
      </c>
      <c r="C2473" s="139">
        <v>1967</v>
      </c>
      <c r="D2473" s="139"/>
      <c r="E2473" s="138" t="s">
        <v>111</v>
      </c>
      <c r="F2473" s="132">
        <v>2</v>
      </c>
      <c r="G2473" s="132">
        <v>2</v>
      </c>
      <c r="H2473" s="133">
        <v>544.79999999999995</v>
      </c>
      <c r="I2473" s="133">
        <v>522.5</v>
      </c>
      <c r="J2473" s="133">
        <v>522.5</v>
      </c>
      <c r="K2473" s="132">
        <v>37</v>
      </c>
      <c r="L2473" s="133">
        <v>4206096.09</v>
      </c>
      <c r="M2473" s="133">
        <v>0</v>
      </c>
      <c r="N2473" s="133">
        <v>0</v>
      </c>
      <c r="O2473" s="133">
        <v>0</v>
      </c>
      <c r="P2473" s="133">
        <v>4206096.09</v>
      </c>
      <c r="Q2473" s="154">
        <v>0</v>
      </c>
      <c r="R2473" s="66" t="s">
        <v>74</v>
      </c>
      <c r="S2473" s="135">
        <v>3</v>
      </c>
      <c r="T2473" s="133">
        <v>8049.94</v>
      </c>
      <c r="U2473" s="133">
        <v>8049.94</v>
      </c>
      <c r="V2473" s="136">
        <v>47118</v>
      </c>
    </row>
    <row r="2474" spans="1:23" s="23" customFormat="1" ht="30.75" customHeight="1" x14ac:dyDescent="0.2">
      <c r="A2474" s="138"/>
      <c r="B2474" s="138"/>
      <c r="C2474" s="139"/>
      <c r="D2474" s="139"/>
      <c r="E2474" s="138"/>
      <c r="F2474" s="132"/>
      <c r="G2474" s="132"/>
      <c r="H2474" s="133"/>
      <c r="I2474" s="133"/>
      <c r="J2474" s="133"/>
      <c r="K2474" s="132"/>
      <c r="L2474" s="133"/>
      <c r="M2474" s="133"/>
      <c r="N2474" s="133"/>
      <c r="O2474" s="133"/>
      <c r="P2474" s="133"/>
      <c r="Q2474" s="154"/>
      <c r="R2474" s="66" t="s">
        <v>75</v>
      </c>
      <c r="S2474" s="135"/>
      <c r="T2474" s="133"/>
      <c r="U2474" s="133"/>
      <c r="V2474" s="136"/>
    </row>
    <row r="2475" spans="1:23" s="23" customFormat="1" ht="39" customHeight="1" x14ac:dyDescent="0.2">
      <c r="A2475" s="138"/>
      <c r="B2475" s="138"/>
      <c r="C2475" s="139"/>
      <c r="D2475" s="139"/>
      <c r="E2475" s="138"/>
      <c r="F2475" s="132"/>
      <c r="G2475" s="132"/>
      <c r="H2475" s="133"/>
      <c r="I2475" s="133"/>
      <c r="J2475" s="133"/>
      <c r="K2475" s="132"/>
      <c r="L2475" s="133"/>
      <c r="M2475" s="133"/>
      <c r="N2475" s="133"/>
      <c r="O2475" s="133"/>
      <c r="P2475" s="133"/>
      <c r="Q2475" s="154"/>
      <c r="R2475" s="66" t="s">
        <v>76</v>
      </c>
      <c r="S2475" s="135"/>
      <c r="T2475" s="133"/>
      <c r="U2475" s="133"/>
      <c r="V2475" s="136"/>
    </row>
    <row r="2476" spans="1:23" s="23" customFormat="1" ht="19.5" customHeight="1" x14ac:dyDescent="0.2">
      <c r="A2476" s="138">
        <v>5</v>
      </c>
      <c r="B2476" s="138" t="s">
        <v>457</v>
      </c>
      <c r="C2476" s="139">
        <v>1950</v>
      </c>
      <c r="D2476" s="139">
        <v>2008</v>
      </c>
      <c r="E2476" s="138" t="s">
        <v>111</v>
      </c>
      <c r="F2476" s="132">
        <v>2</v>
      </c>
      <c r="G2476" s="132">
        <v>2</v>
      </c>
      <c r="H2476" s="133">
        <v>803.6</v>
      </c>
      <c r="I2476" s="133">
        <v>752.3</v>
      </c>
      <c r="J2476" s="133">
        <v>616.4</v>
      </c>
      <c r="K2476" s="132">
        <v>41</v>
      </c>
      <c r="L2476" s="133">
        <v>6057385.1699999999</v>
      </c>
      <c r="M2476" s="133">
        <v>0</v>
      </c>
      <c r="N2476" s="133">
        <v>0</v>
      </c>
      <c r="O2476" s="133">
        <v>0</v>
      </c>
      <c r="P2476" s="133">
        <v>6057385.1699999999</v>
      </c>
      <c r="Q2476" s="154">
        <v>0</v>
      </c>
      <c r="R2476" s="66" t="s">
        <v>74</v>
      </c>
      <c r="S2476" s="135">
        <v>3</v>
      </c>
      <c r="T2476" s="133">
        <v>8051.82</v>
      </c>
      <c r="U2476" s="133">
        <v>8051.82</v>
      </c>
      <c r="V2476" s="136">
        <v>47118</v>
      </c>
    </row>
    <row r="2477" spans="1:23" s="23" customFormat="1" ht="28.5" customHeight="1" x14ac:dyDescent="0.2">
      <c r="A2477" s="138"/>
      <c r="B2477" s="138"/>
      <c r="C2477" s="139"/>
      <c r="D2477" s="139"/>
      <c r="E2477" s="138"/>
      <c r="F2477" s="132"/>
      <c r="G2477" s="132"/>
      <c r="H2477" s="133"/>
      <c r="I2477" s="133"/>
      <c r="J2477" s="133"/>
      <c r="K2477" s="132"/>
      <c r="L2477" s="133"/>
      <c r="M2477" s="133"/>
      <c r="N2477" s="133"/>
      <c r="O2477" s="133"/>
      <c r="P2477" s="133"/>
      <c r="Q2477" s="154"/>
      <c r="R2477" s="66" t="s">
        <v>75</v>
      </c>
      <c r="S2477" s="135"/>
      <c r="T2477" s="133"/>
      <c r="U2477" s="133"/>
      <c r="V2477" s="136"/>
    </row>
    <row r="2478" spans="1:23" s="23" customFormat="1" ht="36.75" customHeight="1" x14ac:dyDescent="0.2">
      <c r="A2478" s="138"/>
      <c r="B2478" s="138"/>
      <c r="C2478" s="139"/>
      <c r="D2478" s="139"/>
      <c r="E2478" s="138"/>
      <c r="F2478" s="132"/>
      <c r="G2478" s="132"/>
      <c r="H2478" s="133"/>
      <c r="I2478" s="133"/>
      <c r="J2478" s="133"/>
      <c r="K2478" s="132"/>
      <c r="L2478" s="133"/>
      <c r="M2478" s="133"/>
      <c r="N2478" s="133"/>
      <c r="O2478" s="133"/>
      <c r="P2478" s="133"/>
      <c r="Q2478" s="154"/>
      <c r="R2478" s="66" t="s">
        <v>76</v>
      </c>
      <c r="S2478" s="135"/>
      <c r="T2478" s="133"/>
      <c r="U2478" s="133"/>
      <c r="V2478" s="136"/>
    </row>
    <row r="2479" spans="1:23" s="22" customFormat="1" ht="37.5" customHeight="1" x14ac:dyDescent="0.2">
      <c r="A2479" s="137" t="s">
        <v>458</v>
      </c>
      <c r="B2479" s="137"/>
      <c r="C2479" s="43" t="s">
        <v>80</v>
      </c>
      <c r="D2479" s="44" t="s">
        <v>80</v>
      </c>
      <c r="E2479" s="44" t="s">
        <v>80</v>
      </c>
      <c r="F2479" s="44" t="s">
        <v>80</v>
      </c>
      <c r="G2479" s="44" t="s">
        <v>80</v>
      </c>
      <c r="H2479" s="44">
        <f t="shared" ref="H2479:Q2479" si="289">SUM(H2455:H2478)</f>
        <v>3143.4</v>
      </c>
      <c r="I2479" s="44">
        <f t="shared" si="289"/>
        <v>2900</v>
      </c>
      <c r="J2479" s="44">
        <f t="shared" si="289"/>
        <v>2502.91</v>
      </c>
      <c r="K2479" s="45">
        <f t="shared" si="289"/>
        <v>157</v>
      </c>
      <c r="L2479" s="44">
        <f t="shared" si="289"/>
        <v>27170632.189999998</v>
      </c>
      <c r="M2479" s="44">
        <f t="shared" si="289"/>
        <v>0</v>
      </c>
      <c r="N2479" s="44">
        <f t="shared" si="289"/>
        <v>0</v>
      </c>
      <c r="O2479" s="44">
        <f t="shared" si="289"/>
        <v>0</v>
      </c>
      <c r="P2479" s="44">
        <f t="shared" si="289"/>
        <v>27170632.189999998</v>
      </c>
      <c r="Q2479" s="55">
        <f t="shared" si="289"/>
        <v>0</v>
      </c>
      <c r="R2479" s="43" t="s">
        <v>80</v>
      </c>
      <c r="S2479" s="43">
        <f>SUM(S2455:S2478)</f>
        <v>24</v>
      </c>
      <c r="T2479" s="44" t="s">
        <v>80</v>
      </c>
      <c r="U2479" s="44" t="s">
        <v>80</v>
      </c>
      <c r="V2479" s="44" t="s">
        <v>80</v>
      </c>
    </row>
    <row r="2480" spans="1:23" s="21" customFormat="1" ht="23.25" customHeight="1" x14ac:dyDescent="0.15">
      <c r="A2480" s="142" t="s">
        <v>152</v>
      </c>
      <c r="B2480" s="142"/>
      <c r="C2480" s="142"/>
      <c r="D2480" s="142"/>
      <c r="E2480" s="142"/>
      <c r="F2480" s="142"/>
      <c r="G2480" s="142"/>
      <c r="H2480" s="142"/>
      <c r="I2480" s="142"/>
      <c r="J2480" s="142"/>
      <c r="K2480" s="142"/>
      <c r="L2480" s="142"/>
      <c r="M2480" s="142"/>
      <c r="N2480" s="142"/>
      <c r="O2480" s="142"/>
      <c r="P2480" s="142"/>
      <c r="Q2480" s="142"/>
      <c r="R2480" s="142"/>
      <c r="S2480" s="142"/>
      <c r="T2480" s="142"/>
      <c r="U2480" s="142"/>
      <c r="V2480" s="142"/>
    </row>
    <row r="2481" spans="1:22" s="23" customFormat="1" ht="26.25" customHeight="1" x14ac:dyDescent="0.2">
      <c r="A2481" s="138">
        <v>1</v>
      </c>
      <c r="B2481" s="138" t="s">
        <v>153</v>
      </c>
      <c r="C2481" s="139">
        <v>1970</v>
      </c>
      <c r="D2481" s="139"/>
      <c r="E2481" s="138" t="s">
        <v>111</v>
      </c>
      <c r="F2481" s="132">
        <v>5</v>
      </c>
      <c r="G2481" s="132">
        <v>4</v>
      </c>
      <c r="H2481" s="133">
        <v>3980</v>
      </c>
      <c r="I2481" s="133">
        <v>3449.3</v>
      </c>
      <c r="J2481" s="133">
        <v>3236.02</v>
      </c>
      <c r="K2481" s="132">
        <v>146</v>
      </c>
      <c r="L2481" s="133">
        <v>19447855.84</v>
      </c>
      <c r="M2481" s="133">
        <v>0</v>
      </c>
      <c r="N2481" s="133">
        <v>0</v>
      </c>
      <c r="O2481" s="133">
        <v>0</v>
      </c>
      <c r="P2481" s="133">
        <v>19447855.84</v>
      </c>
      <c r="Q2481" s="154">
        <v>0</v>
      </c>
      <c r="R2481" s="66" t="s">
        <v>62</v>
      </c>
      <c r="S2481" s="135">
        <v>12</v>
      </c>
      <c r="T2481" s="133">
        <v>5638.2</v>
      </c>
      <c r="U2481" s="133">
        <v>5638.2</v>
      </c>
      <c r="V2481" s="136">
        <v>47118</v>
      </c>
    </row>
    <row r="2482" spans="1:22" s="23" customFormat="1" ht="43.5" customHeight="1" x14ac:dyDescent="0.2">
      <c r="A2482" s="138"/>
      <c r="B2482" s="138"/>
      <c r="C2482" s="139"/>
      <c r="D2482" s="139"/>
      <c r="E2482" s="138"/>
      <c r="F2482" s="132"/>
      <c r="G2482" s="132"/>
      <c r="H2482" s="133"/>
      <c r="I2482" s="133"/>
      <c r="J2482" s="133"/>
      <c r="K2482" s="132"/>
      <c r="L2482" s="133"/>
      <c r="M2482" s="133"/>
      <c r="N2482" s="133"/>
      <c r="O2482" s="133"/>
      <c r="P2482" s="133"/>
      <c r="Q2482" s="154"/>
      <c r="R2482" s="66" t="s">
        <v>63</v>
      </c>
      <c r="S2482" s="135"/>
      <c r="T2482" s="133"/>
      <c r="U2482" s="133"/>
      <c r="V2482" s="136"/>
    </row>
    <row r="2483" spans="1:22" s="23" customFormat="1" ht="43.5" customHeight="1" x14ac:dyDescent="0.2">
      <c r="A2483" s="138"/>
      <c r="B2483" s="138"/>
      <c r="C2483" s="139"/>
      <c r="D2483" s="139"/>
      <c r="E2483" s="138"/>
      <c r="F2483" s="132"/>
      <c r="G2483" s="132"/>
      <c r="H2483" s="133"/>
      <c r="I2483" s="133"/>
      <c r="J2483" s="133"/>
      <c r="K2483" s="132"/>
      <c r="L2483" s="133"/>
      <c r="M2483" s="133"/>
      <c r="N2483" s="133"/>
      <c r="O2483" s="133"/>
      <c r="P2483" s="133"/>
      <c r="Q2483" s="154"/>
      <c r="R2483" s="66" t="s">
        <v>64</v>
      </c>
      <c r="S2483" s="135"/>
      <c r="T2483" s="133"/>
      <c r="U2483" s="133"/>
      <c r="V2483" s="136"/>
    </row>
    <row r="2484" spans="1:22" s="23" customFormat="1" ht="27.75" customHeight="1" x14ac:dyDescent="0.2">
      <c r="A2484" s="138"/>
      <c r="B2484" s="138"/>
      <c r="C2484" s="139"/>
      <c r="D2484" s="139"/>
      <c r="E2484" s="138"/>
      <c r="F2484" s="132"/>
      <c r="G2484" s="132"/>
      <c r="H2484" s="133"/>
      <c r="I2484" s="133"/>
      <c r="J2484" s="133"/>
      <c r="K2484" s="132"/>
      <c r="L2484" s="133"/>
      <c r="M2484" s="133"/>
      <c r="N2484" s="133"/>
      <c r="O2484" s="133"/>
      <c r="P2484" s="133"/>
      <c r="Q2484" s="154"/>
      <c r="R2484" s="66" t="s">
        <v>65</v>
      </c>
      <c r="S2484" s="135"/>
      <c r="T2484" s="133"/>
      <c r="U2484" s="133"/>
      <c r="V2484" s="136"/>
    </row>
    <row r="2485" spans="1:22" s="23" customFormat="1" ht="44.25" customHeight="1" x14ac:dyDescent="0.2">
      <c r="A2485" s="138"/>
      <c r="B2485" s="138"/>
      <c r="C2485" s="139"/>
      <c r="D2485" s="139"/>
      <c r="E2485" s="138"/>
      <c r="F2485" s="132"/>
      <c r="G2485" s="132"/>
      <c r="H2485" s="133"/>
      <c r="I2485" s="133"/>
      <c r="J2485" s="133"/>
      <c r="K2485" s="132"/>
      <c r="L2485" s="133"/>
      <c r="M2485" s="133"/>
      <c r="N2485" s="133"/>
      <c r="O2485" s="133"/>
      <c r="P2485" s="133"/>
      <c r="Q2485" s="154"/>
      <c r="R2485" s="66" t="s">
        <v>66</v>
      </c>
      <c r="S2485" s="135"/>
      <c r="T2485" s="133"/>
      <c r="U2485" s="133"/>
      <c r="V2485" s="136"/>
    </row>
    <row r="2486" spans="1:22" s="23" customFormat="1" ht="44.25" customHeight="1" x14ac:dyDescent="0.2">
      <c r="A2486" s="138"/>
      <c r="B2486" s="138"/>
      <c r="C2486" s="139"/>
      <c r="D2486" s="139"/>
      <c r="E2486" s="138"/>
      <c r="F2486" s="132"/>
      <c r="G2486" s="132"/>
      <c r="H2486" s="133"/>
      <c r="I2486" s="133"/>
      <c r="J2486" s="133"/>
      <c r="K2486" s="132"/>
      <c r="L2486" s="133"/>
      <c r="M2486" s="133"/>
      <c r="N2486" s="133"/>
      <c r="O2486" s="133"/>
      <c r="P2486" s="133"/>
      <c r="Q2486" s="154"/>
      <c r="R2486" s="66" t="s">
        <v>67</v>
      </c>
      <c r="S2486" s="135"/>
      <c r="T2486" s="133"/>
      <c r="U2486" s="133"/>
      <c r="V2486" s="136"/>
    </row>
    <row r="2487" spans="1:22" s="23" customFormat="1" ht="27.75" customHeight="1" x14ac:dyDescent="0.2">
      <c r="A2487" s="138"/>
      <c r="B2487" s="138"/>
      <c r="C2487" s="139"/>
      <c r="D2487" s="139"/>
      <c r="E2487" s="138"/>
      <c r="F2487" s="132"/>
      <c r="G2487" s="132"/>
      <c r="H2487" s="133"/>
      <c r="I2487" s="133"/>
      <c r="J2487" s="133"/>
      <c r="K2487" s="132"/>
      <c r="L2487" s="133"/>
      <c r="M2487" s="133"/>
      <c r="N2487" s="133"/>
      <c r="O2487" s="133"/>
      <c r="P2487" s="133"/>
      <c r="Q2487" s="154"/>
      <c r="R2487" s="66" t="s">
        <v>68</v>
      </c>
      <c r="S2487" s="135"/>
      <c r="T2487" s="133"/>
      <c r="U2487" s="133"/>
      <c r="V2487" s="136"/>
    </row>
    <row r="2488" spans="1:22" s="23" customFormat="1" ht="44.25" customHeight="1" x14ac:dyDescent="0.2">
      <c r="A2488" s="138"/>
      <c r="B2488" s="138"/>
      <c r="C2488" s="139"/>
      <c r="D2488" s="139"/>
      <c r="E2488" s="138"/>
      <c r="F2488" s="132"/>
      <c r="G2488" s="132"/>
      <c r="H2488" s="133"/>
      <c r="I2488" s="133"/>
      <c r="J2488" s="133"/>
      <c r="K2488" s="132"/>
      <c r="L2488" s="133"/>
      <c r="M2488" s="133"/>
      <c r="N2488" s="133"/>
      <c r="O2488" s="133"/>
      <c r="P2488" s="133"/>
      <c r="Q2488" s="154"/>
      <c r="R2488" s="66" t="s">
        <v>69</v>
      </c>
      <c r="S2488" s="135"/>
      <c r="T2488" s="133"/>
      <c r="U2488" s="133"/>
      <c r="V2488" s="136"/>
    </row>
    <row r="2489" spans="1:22" s="23" customFormat="1" ht="48" customHeight="1" x14ac:dyDescent="0.2">
      <c r="A2489" s="138"/>
      <c r="B2489" s="138"/>
      <c r="C2489" s="139"/>
      <c r="D2489" s="139"/>
      <c r="E2489" s="138"/>
      <c r="F2489" s="132"/>
      <c r="G2489" s="132"/>
      <c r="H2489" s="133"/>
      <c r="I2489" s="133"/>
      <c r="J2489" s="133"/>
      <c r="K2489" s="132"/>
      <c r="L2489" s="133"/>
      <c r="M2489" s="133"/>
      <c r="N2489" s="133"/>
      <c r="O2489" s="133"/>
      <c r="P2489" s="133"/>
      <c r="Q2489" s="154"/>
      <c r="R2489" s="66" t="s">
        <v>70</v>
      </c>
      <c r="S2489" s="135"/>
      <c r="T2489" s="133"/>
      <c r="U2489" s="133"/>
      <c r="V2489" s="136"/>
    </row>
    <row r="2490" spans="1:22" s="23" customFormat="1" ht="30" customHeight="1" x14ac:dyDescent="0.2">
      <c r="A2490" s="138"/>
      <c r="B2490" s="138"/>
      <c r="C2490" s="139"/>
      <c r="D2490" s="139"/>
      <c r="E2490" s="138"/>
      <c r="F2490" s="132"/>
      <c r="G2490" s="132"/>
      <c r="H2490" s="133"/>
      <c r="I2490" s="133"/>
      <c r="J2490" s="133"/>
      <c r="K2490" s="132"/>
      <c r="L2490" s="133"/>
      <c r="M2490" s="133"/>
      <c r="N2490" s="133"/>
      <c r="O2490" s="133"/>
      <c r="P2490" s="133"/>
      <c r="Q2490" s="154"/>
      <c r="R2490" s="66" t="s">
        <v>71</v>
      </c>
      <c r="S2490" s="135"/>
      <c r="T2490" s="133"/>
      <c r="U2490" s="133"/>
      <c r="V2490" s="136"/>
    </row>
    <row r="2491" spans="1:22" s="23" customFormat="1" ht="45" customHeight="1" x14ac:dyDescent="0.2">
      <c r="A2491" s="138"/>
      <c r="B2491" s="138"/>
      <c r="C2491" s="139"/>
      <c r="D2491" s="139"/>
      <c r="E2491" s="138"/>
      <c r="F2491" s="132"/>
      <c r="G2491" s="132"/>
      <c r="H2491" s="133"/>
      <c r="I2491" s="133"/>
      <c r="J2491" s="133"/>
      <c r="K2491" s="132"/>
      <c r="L2491" s="133"/>
      <c r="M2491" s="133"/>
      <c r="N2491" s="133"/>
      <c r="O2491" s="133"/>
      <c r="P2491" s="133"/>
      <c r="Q2491" s="154"/>
      <c r="R2491" s="66" t="s">
        <v>72</v>
      </c>
      <c r="S2491" s="135"/>
      <c r="T2491" s="133"/>
      <c r="U2491" s="133"/>
      <c r="V2491" s="136"/>
    </row>
    <row r="2492" spans="1:22" s="23" customFormat="1" ht="44.25" customHeight="1" x14ac:dyDescent="0.2">
      <c r="A2492" s="138"/>
      <c r="B2492" s="138"/>
      <c r="C2492" s="139"/>
      <c r="D2492" s="139"/>
      <c r="E2492" s="138"/>
      <c r="F2492" s="132"/>
      <c r="G2492" s="132"/>
      <c r="H2492" s="133"/>
      <c r="I2492" s="133"/>
      <c r="J2492" s="133"/>
      <c r="K2492" s="132"/>
      <c r="L2492" s="133"/>
      <c r="M2492" s="133"/>
      <c r="N2492" s="133"/>
      <c r="O2492" s="133"/>
      <c r="P2492" s="133"/>
      <c r="Q2492" s="154"/>
      <c r="R2492" s="66" t="s">
        <v>73</v>
      </c>
      <c r="S2492" s="135"/>
      <c r="T2492" s="133"/>
      <c r="U2492" s="133"/>
      <c r="V2492" s="136"/>
    </row>
    <row r="2493" spans="1:22" s="23" customFormat="1" ht="29.25" customHeight="1" x14ac:dyDescent="0.2">
      <c r="A2493" s="138">
        <v>2</v>
      </c>
      <c r="B2493" s="138" t="s">
        <v>155</v>
      </c>
      <c r="C2493" s="139">
        <v>1971</v>
      </c>
      <c r="D2493" s="139">
        <v>2008</v>
      </c>
      <c r="E2493" s="138" t="s">
        <v>111</v>
      </c>
      <c r="F2493" s="132">
        <v>5</v>
      </c>
      <c r="G2493" s="132">
        <v>4</v>
      </c>
      <c r="H2493" s="133">
        <v>3064.7</v>
      </c>
      <c r="I2493" s="133">
        <v>2725.7</v>
      </c>
      <c r="J2493" s="133">
        <v>2326.1999999999998</v>
      </c>
      <c r="K2493" s="132">
        <v>151</v>
      </c>
      <c r="L2493" s="133">
        <v>15366525.82</v>
      </c>
      <c r="M2493" s="133">
        <v>0</v>
      </c>
      <c r="N2493" s="133">
        <v>0</v>
      </c>
      <c r="O2493" s="133">
        <v>0</v>
      </c>
      <c r="P2493" s="133">
        <v>15366525.82</v>
      </c>
      <c r="Q2493" s="154">
        <v>0</v>
      </c>
      <c r="R2493" s="66" t="s">
        <v>62</v>
      </c>
      <c r="S2493" s="135">
        <v>12</v>
      </c>
      <c r="T2493" s="133">
        <v>5637.64</v>
      </c>
      <c r="U2493" s="133">
        <v>5637.64</v>
      </c>
      <c r="V2493" s="136">
        <v>47118</v>
      </c>
    </row>
    <row r="2494" spans="1:22" s="23" customFormat="1" ht="44.25" customHeight="1" x14ac:dyDescent="0.2">
      <c r="A2494" s="138"/>
      <c r="B2494" s="138"/>
      <c r="C2494" s="139"/>
      <c r="D2494" s="139"/>
      <c r="E2494" s="138"/>
      <c r="F2494" s="132"/>
      <c r="G2494" s="132"/>
      <c r="H2494" s="133"/>
      <c r="I2494" s="133"/>
      <c r="J2494" s="133"/>
      <c r="K2494" s="132"/>
      <c r="L2494" s="133"/>
      <c r="M2494" s="133"/>
      <c r="N2494" s="133"/>
      <c r="O2494" s="133"/>
      <c r="P2494" s="133"/>
      <c r="Q2494" s="154"/>
      <c r="R2494" s="66" t="s">
        <v>63</v>
      </c>
      <c r="S2494" s="135"/>
      <c r="T2494" s="133"/>
      <c r="U2494" s="133"/>
      <c r="V2494" s="136"/>
    </row>
    <row r="2495" spans="1:22" s="23" customFormat="1" ht="42" customHeight="1" x14ac:dyDescent="0.2">
      <c r="A2495" s="138"/>
      <c r="B2495" s="138"/>
      <c r="C2495" s="139"/>
      <c r="D2495" s="139"/>
      <c r="E2495" s="138"/>
      <c r="F2495" s="132"/>
      <c r="G2495" s="132"/>
      <c r="H2495" s="133"/>
      <c r="I2495" s="133"/>
      <c r="J2495" s="133"/>
      <c r="K2495" s="132"/>
      <c r="L2495" s="133"/>
      <c r="M2495" s="133"/>
      <c r="N2495" s="133"/>
      <c r="O2495" s="133"/>
      <c r="P2495" s="133"/>
      <c r="Q2495" s="154"/>
      <c r="R2495" s="66" t="s">
        <v>64</v>
      </c>
      <c r="S2495" s="135"/>
      <c r="T2495" s="133"/>
      <c r="U2495" s="133"/>
      <c r="V2495" s="136"/>
    </row>
    <row r="2496" spans="1:22" s="23" customFormat="1" ht="24.75" customHeight="1" x14ac:dyDescent="0.2">
      <c r="A2496" s="138"/>
      <c r="B2496" s="138"/>
      <c r="C2496" s="139"/>
      <c r="D2496" s="139"/>
      <c r="E2496" s="138"/>
      <c r="F2496" s="132"/>
      <c r="G2496" s="132"/>
      <c r="H2496" s="133"/>
      <c r="I2496" s="133"/>
      <c r="J2496" s="133"/>
      <c r="K2496" s="132"/>
      <c r="L2496" s="133"/>
      <c r="M2496" s="133"/>
      <c r="N2496" s="133"/>
      <c r="O2496" s="133"/>
      <c r="P2496" s="133"/>
      <c r="Q2496" s="154"/>
      <c r="R2496" s="66" t="s">
        <v>65</v>
      </c>
      <c r="S2496" s="135"/>
      <c r="T2496" s="133"/>
      <c r="U2496" s="133"/>
      <c r="V2496" s="136"/>
    </row>
    <row r="2497" spans="1:22" s="23" customFormat="1" ht="42" customHeight="1" x14ac:dyDescent="0.2">
      <c r="A2497" s="138"/>
      <c r="B2497" s="138"/>
      <c r="C2497" s="139"/>
      <c r="D2497" s="139"/>
      <c r="E2497" s="138"/>
      <c r="F2497" s="132"/>
      <c r="G2497" s="132"/>
      <c r="H2497" s="133"/>
      <c r="I2497" s="133"/>
      <c r="J2497" s="133"/>
      <c r="K2497" s="132"/>
      <c r="L2497" s="133"/>
      <c r="M2497" s="133"/>
      <c r="N2497" s="133"/>
      <c r="O2497" s="133"/>
      <c r="P2497" s="133"/>
      <c r="Q2497" s="154"/>
      <c r="R2497" s="66" t="s">
        <v>66</v>
      </c>
      <c r="S2497" s="135"/>
      <c r="T2497" s="133"/>
      <c r="U2497" s="133"/>
      <c r="V2497" s="136"/>
    </row>
    <row r="2498" spans="1:22" s="23" customFormat="1" ht="41.25" customHeight="1" x14ac:dyDescent="0.2">
      <c r="A2498" s="138"/>
      <c r="B2498" s="138"/>
      <c r="C2498" s="139"/>
      <c r="D2498" s="139"/>
      <c r="E2498" s="138"/>
      <c r="F2498" s="132"/>
      <c r="G2498" s="132"/>
      <c r="H2498" s="133"/>
      <c r="I2498" s="133"/>
      <c r="J2498" s="133"/>
      <c r="K2498" s="132"/>
      <c r="L2498" s="133"/>
      <c r="M2498" s="133"/>
      <c r="N2498" s="133"/>
      <c r="O2498" s="133"/>
      <c r="P2498" s="133"/>
      <c r="Q2498" s="154"/>
      <c r="R2498" s="66" t="s">
        <v>67</v>
      </c>
      <c r="S2498" s="135"/>
      <c r="T2498" s="133"/>
      <c r="U2498" s="133"/>
      <c r="V2498" s="136"/>
    </row>
    <row r="2499" spans="1:22" s="23" customFormat="1" ht="29.25" customHeight="1" x14ac:dyDescent="0.2">
      <c r="A2499" s="138"/>
      <c r="B2499" s="138"/>
      <c r="C2499" s="139"/>
      <c r="D2499" s="139"/>
      <c r="E2499" s="138"/>
      <c r="F2499" s="132"/>
      <c r="G2499" s="132"/>
      <c r="H2499" s="133"/>
      <c r="I2499" s="133"/>
      <c r="J2499" s="133"/>
      <c r="K2499" s="132"/>
      <c r="L2499" s="133"/>
      <c r="M2499" s="133"/>
      <c r="N2499" s="133"/>
      <c r="O2499" s="133"/>
      <c r="P2499" s="133"/>
      <c r="Q2499" s="154"/>
      <c r="R2499" s="66" t="s">
        <v>68</v>
      </c>
      <c r="S2499" s="135"/>
      <c r="T2499" s="133"/>
      <c r="U2499" s="133"/>
      <c r="V2499" s="136"/>
    </row>
    <row r="2500" spans="1:22" s="23" customFormat="1" ht="39.75" customHeight="1" x14ac:dyDescent="0.2">
      <c r="A2500" s="138"/>
      <c r="B2500" s="138"/>
      <c r="C2500" s="139"/>
      <c r="D2500" s="139"/>
      <c r="E2500" s="138"/>
      <c r="F2500" s="132"/>
      <c r="G2500" s="132"/>
      <c r="H2500" s="133"/>
      <c r="I2500" s="133"/>
      <c r="J2500" s="133"/>
      <c r="K2500" s="132"/>
      <c r="L2500" s="133"/>
      <c r="M2500" s="133"/>
      <c r="N2500" s="133"/>
      <c r="O2500" s="133"/>
      <c r="P2500" s="133"/>
      <c r="Q2500" s="154"/>
      <c r="R2500" s="66" t="s">
        <v>69</v>
      </c>
      <c r="S2500" s="135"/>
      <c r="T2500" s="133"/>
      <c r="U2500" s="133"/>
      <c r="V2500" s="136"/>
    </row>
    <row r="2501" spans="1:22" s="23" customFormat="1" ht="39.75" customHeight="1" x14ac:dyDescent="0.2">
      <c r="A2501" s="138"/>
      <c r="B2501" s="138"/>
      <c r="C2501" s="139"/>
      <c r="D2501" s="139"/>
      <c r="E2501" s="138"/>
      <c r="F2501" s="132"/>
      <c r="G2501" s="132"/>
      <c r="H2501" s="133"/>
      <c r="I2501" s="133"/>
      <c r="J2501" s="133"/>
      <c r="K2501" s="132"/>
      <c r="L2501" s="133"/>
      <c r="M2501" s="133"/>
      <c r="N2501" s="133"/>
      <c r="O2501" s="133"/>
      <c r="P2501" s="133"/>
      <c r="Q2501" s="154"/>
      <c r="R2501" s="66" t="s">
        <v>70</v>
      </c>
      <c r="S2501" s="135"/>
      <c r="T2501" s="133"/>
      <c r="U2501" s="133"/>
      <c r="V2501" s="136"/>
    </row>
    <row r="2502" spans="1:22" s="23" customFormat="1" ht="27" customHeight="1" x14ac:dyDescent="0.2">
      <c r="A2502" s="138"/>
      <c r="B2502" s="138"/>
      <c r="C2502" s="139"/>
      <c r="D2502" s="139"/>
      <c r="E2502" s="138"/>
      <c r="F2502" s="132"/>
      <c r="G2502" s="132"/>
      <c r="H2502" s="133"/>
      <c r="I2502" s="133"/>
      <c r="J2502" s="133"/>
      <c r="K2502" s="132"/>
      <c r="L2502" s="133"/>
      <c r="M2502" s="133"/>
      <c r="N2502" s="133"/>
      <c r="O2502" s="133"/>
      <c r="P2502" s="133"/>
      <c r="Q2502" s="154"/>
      <c r="R2502" s="66" t="s">
        <v>71</v>
      </c>
      <c r="S2502" s="135"/>
      <c r="T2502" s="133"/>
      <c r="U2502" s="133"/>
      <c r="V2502" s="136"/>
    </row>
    <row r="2503" spans="1:22" s="23" customFormat="1" ht="42" customHeight="1" x14ac:dyDescent="0.2">
      <c r="A2503" s="138"/>
      <c r="B2503" s="138"/>
      <c r="C2503" s="139"/>
      <c r="D2503" s="139"/>
      <c r="E2503" s="138"/>
      <c r="F2503" s="132"/>
      <c r="G2503" s="132"/>
      <c r="H2503" s="133"/>
      <c r="I2503" s="133"/>
      <c r="J2503" s="133"/>
      <c r="K2503" s="132"/>
      <c r="L2503" s="133"/>
      <c r="M2503" s="133"/>
      <c r="N2503" s="133"/>
      <c r="O2503" s="133"/>
      <c r="P2503" s="133"/>
      <c r="Q2503" s="154"/>
      <c r="R2503" s="66" t="s">
        <v>72</v>
      </c>
      <c r="S2503" s="135"/>
      <c r="T2503" s="133"/>
      <c r="U2503" s="133"/>
      <c r="V2503" s="136"/>
    </row>
    <row r="2504" spans="1:22" s="23" customFormat="1" ht="43.5" customHeight="1" x14ac:dyDescent="0.2">
      <c r="A2504" s="138"/>
      <c r="B2504" s="138"/>
      <c r="C2504" s="139"/>
      <c r="D2504" s="139"/>
      <c r="E2504" s="138"/>
      <c r="F2504" s="132"/>
      <c r="G2504" s="132"/>
      <c r="H2504" s="133"/>
      <c r="I2504" s="133"/>
      <c r="J2504" s="133"/>
      <c r="K2504" s="132"/>
      <c r="L2504" s="133"/>
      <c r="M2504" s="133"/>
      <c r="N2504" s="133"/>
      <c r="O2504" s="133"/>
      <c r="P2504" s="133"/>
      <c r="Q2504" s="154"/>
      <c r="R2504" s="66" t="s">
        <v>73</v>
      </c>
      <c r="S2504" s="135"/>
      <c r="T2504" s="133"/>
      <c r="U2504" s="133"/>
      <c r="V2504" s="136"/>
    </row>
    <row r="2505" spans="1:22" s="23" customFormat="1" ht="27.75" customHeight="1" x14ac:dyDescent="0.2">
      <c r="A2505" s="138">
        <v>3</v>
      </c>
      <c r="B2505" s="138" t="s">
        <v>459</v>
      </c>
      <c r="C2505" s="139">
        <v>1971</v>
      </c>
      <c r="D2505" s="139">
        <v>2010</v>
      </c>
      <c r="E2505" s="138" t="s">
        <v>111</v>
      </c>
      <c r="F2505" s="132">
        <v>5</v>
      </c>
      <c r="G2505" s="132">
        <v>6</v>
      </c>
      <c r="H2505" s="133">
        <v>4862</v>
      </c>
      <c r="I2505" s="133">
        <v>4391.8</v>
      </c>
      <c r="J2505" s="133">
        <v>4017.64</v>
      </c>
      <c r="K2505" s="132">
        <v>220</v>
      </c>
      <c r="L2505" s="133">
        <f>M2505+N2505+O2505+P2505+Q2505</f>
        <v>41895975.409999996</v>
      </c>
      <c r="M2505" s="133">
        <v>0</v>
      </c>
      <c r="N2505" s="133">
        <v>0</v>
      </c>
      <c r="O2505" s="133">
        <v>0</v>
      </c>
      <c r="P2505" s="133">
        <v>41895975.409999996</v>
      </c>
      <c r="Q2505" s="154">
        <v>0</v>
      </c>
      <c r="R2505" s="66" t="s">
        <v>62</v>
      </c>
      <c r="S2505" s="135">
        <v>14</v>
      </c>
      <c r="T2505" s="133">
        <f>L2505/I2505</f>
        <v>9539.590921717745</v>
      </c>
      <c r="U2505" s="133">
        <f>T2505</f>
        <v>9539.590921717745</v>
      </c>
      <c r="V2505" s="136">
        <v>47118</v>
      </c>
    </row>
    <row r="2506" spans="1:22" s="23" customFormat="1" ht="45" customHeight="1" x14ac:dyDescent="0.2">
      <c r="A2506" s="138"/>
      <c r="B2506" s="138"/>
      <c r="C2506" s="139"/>
      <c r="D2506" s="139"/>
      <c r="E2506" s="138"/>
      <c r="F2506" s="132"/>
      <c r="G2506" s="132"/>
      <c r="H2506" s="133"/>
      <c r="I2506" s="133"/>
      <c r="J2506" s="133"/>
      <c r="K2506" s="132"/>
      <c r="L2506" s="133"/>
      <c r="M2506" s="133"/>
      <c r="N2506" s="133"/>
      <c r="O2506" s="133"/>
      <c r="P2506" s="133"/>
      <c r="Q2506" s="154"/>
      <c r="R2506" s="66" t="s">
        <v>63</v>
      </c>
      <c r="S2506" s="135"/>
      <c r="T2506" s="133"/>
      <c r="U2506" s="133"/>
      <c r="V2506" s="136"/>
    </row>
    <row r="2507" spans="1:22" s="23" customFormat="1" ht="42" customHeight="1" x14ac:dyDescent="0.2">
      <c r="A2507" s="138"/>
      <c r="B2507" s="138"/>
      <c r="C2507" s="139"/>
      <c r="D2507" s="139"/>
      <c r="E2507" s="138"/>
      <c r="F2507" s="132"/>
      <c r="G2507" s="132"/>
      <c r="H2507" s="133"/>
      <c r="I2507" s="133"/>
      <c r="J2507" s="133"/>
      <c r="K2507" s="132"/>
      <c r="L2507" s="133"/>
      <c r="M2507" s="133"/>
      <c r="N2507" s="133"/>
      <c r="O2507" s="133"/>
      <c r="P2507" s="133"/>
      <c r="Q2507" s="154"/>
      <c r="R2507" s="66" t="s">
        <v>64</v>
      </c>
      <c r="S2507" s="135"/>
      <c r="T2507" s="133"/>
      <c r="U2507" s="133"/>
      <c r="V2507" s="136"/>
    </row>
    <row r="2508" spans="1:22" s="23" customFormat="1" ht="31.5" customHeight="1" x14ac:dyDescent="0.2">
      <c r="A2508" s="138"/>
      <c r="B2508" s="138"/>
      <c r="C2508" s="139"/>
      <c r="D2508" s="139"/>
      <c r="E2508" s="138"/>
      <c r="F2508" s="132"/>
      <c r="G2508" s="132"/>
      <c r="H2508" s="133"/>
      <c r="I2508" s="133"/>
      <c r="J2508" s="133"/>
      <c r="K2508" s="132"/>
      <c r="L2508" s="133"/>
      <c r="M2508" s="133"/>
      <c r="N2508" s="133"/>
      <c r="O2508" s="133"/>
      <c r="P2508" s="133"/>
      <c r="Q2508" s="154"/>
      <c r="R2508" s="66" t="s">
        <v>65</v>
      </c>
      <c r="S2508" s="135"/>
      <c r="T2508" s="133"/>
      <c r="U2508" s="133"/>
      <c r="V2508" s="136"/>
    </row>
    <row r="2509" spans="1:22" s="23" customFormat="1" ht="41.25" customHeight="1" x14ac:dyDescent="0.2">
      <c r="A2509" s="138"/>
      <c r="B2509" s="138"/>
      <c r="C2509" s="139"/>
      <c r="D2509" s="139"/>
      <c r="E2509" s="138"/>
      <c r="F2509" s="132"/>
      <c r="G2509" s="132"/>
      <c r="H2509" s="133"/>
      <c r="I2509" s="133"/>
      <c r="J2509" s="133"/>
      <c r="K2509" s="132"/>
      <c r="L2509" s="133"/>
      <c r="M2509" s="133"/>
      <c r="N2509" s="133"/>
      <c r="O2509" s="133"/>
      <c r="P2509" s="133"/>
      <c r="Q2509" s="154"/>
      <c r="R2509" s="66" t="s">
        <v>66</v>
      </c>
      <c r="S2509" s="135"/>
      <c r="T2509" s="133"/>
      <c r="U2509" s="133"/>
      <c r="V2509" s="136"/>
    </row>
    <row r="2510" spans="1:22" s="23" customFormat="1" ht="42" customHeight="1" x14ac:dyDescent="0.2">
      <c r="A2510" s="138"/>
      <c r="B2510" s="138"/>
      <c r="C2510" s="139"/>
      <c r="D2510" s="139"/>
      <c r="E2510" s="138"/>
      <c r="F2510" s="132"/>
      <c r="G2510" s="132"/>
      <c r="H2510" s="133"/>
      <c r="I2510" s="133"/>
      <c r="J2510" s="133"/>
      <c r="K2510" s="132"/>
      <c r="L2510" s="133"/>
      <c r="M2510" s="133"/>
      <c r="N2510" s="133"/>
      <c r="O2510" s="133"/>
      <c r="P2510" s="133"/>
      <c r="Q2510" s="154"/>
      <c r="R2510" s="66" t="s">
        <v>67</v>
      </c>
      <c r="S2510" s="135"/>
      <c r="T2510" s="133"/>
      <c r="U2510" s="133"/>
      <c r="V2510" s="136"/>
    </row>
    <row r="2511" spans="1:22" s="23" customFormat="1" ht="27" customHeight="1" x14ac:dyDescent="0.2">
      <c r="A2511" s="138"/>
      <c r="B2511" s="138"/>
      <c r="C2511" s="139"/>
      <c r="D2511" s="139"/>
      <c r="E2511" s="138"/>
      <c r="F2511" s="132"/>
      <c r="G2511" s="132"/>
      <c r="H2511" s="133"/>
      <c r="I2511" s="133"/>
      <c r="J2511" s="133"/>
      <c r="K2511" s="132"/>
      <c r="L2511" s="133"/>
      <c r="M2511" s="133"/>
      <c r="N2511" s="133"/>
      <c r="O2511" s="133"/>
      <c r="P2511" s="133"/>
      <c r="Q2511" s="154"/>
      <c r="R2511" s="66" t="s">
        <v>68</v>
      </c>
      <c r="S2511" s="135"/>
      <c r="T2511" s="133"/>
      <c r="U2511" s="133"/>
      <c r="V2511" s="136"/>
    </row>
    <row r="2512" spans="1:22" s="23" customFormat="1" ht="42.75" customHeight="1" x14ac:dyDescent="0.2">
      <c r="A2512" s="138"/>
      <c r="B2512" s="138"/>
      <c r="C2512" s="139"/>
      <c r="D2512" s="139"/>
      <c r="E2512" s="138"/>
      <c r="F2512" s="132"/>
      <c r="G2512" s="132"/>
      <c r="H2512" s="133"/>
      <c r="I2512" s="133"/>
      <c r="J2512" s="133"/>
      <c r="K2512" s="132"/>
      <c r="L2512" s="133"/>
      <c r="M2512" s="133"/>
      <c r="N2512" s="133"/>
      <c r="O2512" s="133"/>
      <c r="P2512" s="133"/>
      <c r="Q2512" s="154"/>
      <c r="R2512" s="66" t="s">
        <v>69</v>
      </c>
      <c r="S2512" s="135"/>
      <c r="T2512" s="133"/>
      <c r="U2512" s="133"/>
      <c r="V2512" s="136"/>
    </row>
    <row r="2513" spans="1:22" s="23" customFormat="1" ht="42" customHeight="1" x14ac:dyDescent="0.2">
      <c r="A2513" s="138"/>
      <c r="B2513" s="138"/>
      <c r="C2513" s="139"/>
      <c r="D2513" s="139"/>
      <c r="E2513" s="138"/>
      <c r="F2513" s="132"/>
      <c r="G2513" s="132"/>
      <c r="H2513" s="133"/>
      <c r="I2513" s="133"/>
      <c r="J2513" s="133"/>
      <c r="K2513" s="132"/>
      <c r="L2513" s="133"/>
      <c r="M2513" s="133"/>
      <c r="N2513" s="133"/>
      <c r="O2513" s="133"/>
      <c r="P2513" s="133"/>
      <c r="Q2513" s="154"/>
      <c r="R2513" s="66" t="s">
        <v>70</v>
      </c>
      <c r="S2513" s="135"/>
      <c r="T2513" s="133"/>
      <c r="U2513" s="133"/>
      <c r="V2513" s="136"/>
    </row>
    <row r="2514" spans="1:22" s="23" customFormat="1" ht="27" customHeight="1" x14ac:dyDescent="0.2">
      <c r="A2514" s="138"/>
      <c r="B2514" s="138"/>
      <c r="C2514" s="139"/>
      <c r="D2514" s="139"/>
      <c r="E2514" s="138"/>
      <c r="F2514" s="132"/>
      <c r="G2514" s="132"/>
      <c r="H2514" s="133"/>
      <c r="I2514" s="133"/>
      <c r="J2514" s="133"/>
      <c r="K2514" s="132"/>
      <c r="L2514" s="133"/>
      <c r="M2514" s="133"/>
      <c r="N2514" s="133"/>
      <c r="O2514" s="133"/>
      <c r="P2514" s="133"/>
      <c r="Q2514" s="154"/>
      <c r="R2514" s="66" t="s">
        <v>71</v>
      </c>
      <c r="S2514" s="135"/>
      <c r="T2514" s="133"/>
      <c r="U2514" s="133"/>
      <c r="V2514" s="136"/>
    </row>
    <row r="2515" spans="1:22" s="23" customFormat="1" ht="41.25" customHeight="1" x14ac:dyDescent="0.2">
      <c r="A2515" s="138"/>
      <c r="B2515" s="138"/>
      <c r="C2515" s="139"/>
      <c r="D2515" s="139"/>
      <c r="E2515" s="138"/>
      <c r="F2515" s="132"/>
      <c r="G2515" s="132"/>
      <c r="H2515" s="133"/>
      <c r="I2515" s="133"/>
      <c r="J2515" s="133"/>
      <c r="K2515" s="132"/>
      <c r="L2515" s="133"/>
      <c r="M2515" s="133"/>
      <c r="N2515" s="133"/>
      <c r="O2515" s="133"/>
      <c r="P2515" s="133"/>
      <c r="Q2515" s="154"/>
      <c r="R2515" s="66" t="s">
        <v>72</v>
      </c>
      <c r="S2515" s="135"/>
      <c r="T2515" s="133"/>
      <c r="U2515" s="133"/>
      <c r="V2515" s="136"/>
    </row>
    <row r="2516" spans="1:22" s="23" customFormat="1" ht="40.5" customHeight="1" x14ac:dyDescent="0.2">
      <c r="A2516" s="138"/>
      <c r="B2516" s="138"/>
      <c r="C2516" s="139"/>
      <c r="D2516" s="139"/>
      <c r="E2516" s="138"/>
      <c r="F2516" s="132"/>
      <c r="G2516" s="132"/>
      <c r="H2516" s="133"/>
      <c r="I2516" s="133"/>
      <c r="J2516" s="133"/>
      <c r="K2516" s="132"/>
      <c r="L2516" s="133"/>
      <c r="M2516" s="133"/>
      <c r="N2516" s="133"/>
      <c r="O2516" s="133"/>
      <c r="P2516" s="133"/>
      <c r="Q2516" s="154"/>
      <c r="R2516" s="66" t="s">
        <v>73</v>
      </c>
      <c r="S2516" s="135"/>
      <c r="T2516" s="133"/>
      <c r="U2516" s="133"/>
      <c r="V2516" s="136"/>
    </row>
    <row r="2517" spans="1:22" s="23" customFormat="1" ht="17.25" customHeight="1" x14ac:dyDescent="0.2">
      <c r="A2517" s="138"/>
      <c r="B2517" s="138"/>
      <c r="C2517" s="139"/>
      <c r="D2517" s="139"/>
      <c r="E2517" s="138"/>
      <c r="F2517" s="132"/>
      <c r="G2517" s="132"/>
      <c r="H2517" s="133"/>
      <c r="I2517" s="133"/>
      <c r="J2517" s="133"/>
      <c r="K2517" s="132"/>
      <c r="L2517" s="133"/>
      <c r="M2517" s="133"/>
      <c r="N2517" s="133"/>
      <c r="O2517" s="133"/>
      <c r="P2517" s="133"/>
      <c r="Q2517" s="154"/>
      <c r="R2517" s="66" t="s">
        <v>74</v>
      </c>
      <c r="S2517" s="135"/>
      <c r="T2517" s="133"/>
      <c r="U2517" s="133"/>
      <c r="V2517" s="136"/>
    </row>
    <row r="2518" spans="1:22" s="23" customFormat="1" ht="32.25" customHeight="1" x14ac:dyDescent="0.2">
      <c r="A2518" s="138"/>
      <c r="B2518" s="138"/>
      <c r="C2518" s="139"/>
      <c r="D2518" s="139"/>
      <c r="E2518" s="138"/>
      <c r="F2518" s="132"/>
      <c r="G2518" s="132"/>
      <c r="H2518" s="133"/>
      <c r="I2518" s="133"/>
      <c r="J2518" s="133"/>
      <c r="K2518" s="132"/>
      <c r="L2518" s="133"/>
      <c r="M2518" s="133"/>
      <c r="N2518" s="133"/>
      <c r="O2518" s="133"/>
      <c r="P2518" s="133"/>
      <c r="Q2518" s="154"/>
      <c r="R2518" s="66" t="s">
        <v>76</v>
      </c>
      <c r="S2518" s="135"/>
      <c r="T2518" s="133"/>
      <c r="U2518" s="133"/>
      <c r="V2518" s="136"/>
    </row>
    <row r="2519" spans="1:22" s="23" customFormat="1" ht="30" customHeight="1" x14ac:dyDescent="0.2">
      <c r="A2519" s="138">
        <v>4</v>
      </c>
      <c r="B2519" s="138" t="s">
        <v>460</v>
      </c>
      <c r="C2519" s="139">
        <v>1966</v>
      </c>
      <c r="D2519" s="139">
        <v>2010</v>
      </c>
      <c r="E2519" s="138" t="s">
        <v>111</v>
      </c>
      <c r="F2519" s="132">
        <v>5</v>
      </c>
      <c r="G2519" s="132">
        <v>4</v>
      </c>
      <c r="H2519" s="133">
        <v>3081.8</v>
      </c>
      <c r="I2519" s="133">
        <v>2712.2</v>
      </c>
      <c r="J2519" s="133">
        <v>2573.4</v>
      </c>
      <c r="K2519" s="132">
        <v>136</v>
      </c>
      <c r="L2519" s="133">
        <f>M2519+N2519+O2519+P2519+Q2519</f>
        <v>18797830.460000001</v>
      </c>
      <c r="M2519" s="133">
        <v>0</v>
      </c>
      <c r="N2519" s="133">
        <v>0</v>
      </c>
      <c r="O2519" s="133">
        <v>0</v>
      </c>
      <c r="P2519" s="133">
        <v>18797830.460000001</v>
      </c>
      <c r="Q2519" s="154">
        <v>0</v>
      </c>
      <c r="R2519" s="66" t="s">
        <v>62</v>
      </c>
      <c r="S2519" s="135">
        <v>14</v>
      </c>
      <c r="T2519" s="133">
        <f>L2519/I2519</f>
        <v>6930.8422903915653</v>
      </c>
      <c r="U2519" s="133">
        <f>T2519</f>
        <v>6930.8422903915653</v>
      </c>
      <c r="V2519" s="136">
        <v>47118</v>
      </c>
    </row>
    <row r="2520" spans="1:22" s="23" customFormat="1" ht="42.75" customHeight="1" x14ac:dyDescent="0.2">
      <c r="A2520" s="138"/>
      <c r="B2520" s="138"/>
      <c r="C2520" s="139"/>
      <c r="D2520" s="139"/>
      <c r="E2520" s="138"/>
      <c r="F2520" s="132"/>
      <c r="G2520" s="132"/>
      <c r="H2520" s="133"/>
      <c r="I2520" s="133"/>
      <c r="J2520" s="133"/>
      <c r="K2520" s="132"/>
      <c r="L2520" s="133"/>
      <c r="M2520" s="133"/>
      <c r="N2520" s="133"/>
      <c r="O2520" s="133"/>
      <c r="P2520" s="133"/>
      <c r="Q2520" s="154"/>
      <c r="R2520" s="66" t="s">
        <v>63</v>
      </c>
      <c r="S2520" s="135"/>
      <c r="T2520" s="133"/>
      <c r="U2520" s="133"/>
      <c r="V2520" s="136"/>
    </row>
    <row r="2521" spans="1:22" s="23" customFormat="1" ht="44.25" customHeight="1" x14ac:dyDescent="0.2">
      <c r="A2521" s="138"/>
      <c r="B2521" s="138"/>
      <c r="C2521" s="139"/>
      <c r="D2521" s="139"/>
      <c r="E2521" s="138"/>
      <c r="F2521" s="132"/>
      <c r="G2521" s="132"/>
      <c r="H2521" s="133"/>
      <c r="I2521" s="133"/>
      <c r="J2521" s="133"/>
      <c r="K2521" s="132"/>
      <c r="L2521" s="133"/>
      <c r="M2521" s="133"/>
      <c r="N2521" s="133"/>
      <c r="O2521" s="133"/>
      <c r="P2521" s="133"/>
      <c r="Q2521" s="154"/>
      <c r="R2521" s="66" t="s">
        <v>64</v>
      </c>
      <c r="S2521" s="135"/>
      <c r="T2521" s="133"/>
      <c r="U2521" s="133"/>
      <c r="V2521" s="136"/>
    </row>
    <row r="2522" spans="1:22" s="23" customFormat="1" ht="27.75" customHeight="1" x14ac:dyDescent="0.2">
      <c r="A2522" s="138"/>
      <c r="B2522" s="138"/>
      <c r="C2522" s="139"/>
      <c r="D2522" s="139"/>
      <c r="E2522" s="138"/>
      <c r="F2522" s="132"/>
      <c r="G2522" s="132"/>
      <c r="H2522" s="133"/>
      <c r="I2522" s="133"/>
      <c r="J2522" s="133"/>
      <c r="K2522" s="132"/>
      <c r="L2522" s="133"/>
      <c r="M2522" s="133"/>
      <c r="N2522" s="133"/>
      <c r="O2522" s="133"/>
      <c r="P2522" s="133"/>
      <c r="Q2522" s="154"/>
      <c r="R2522" s="66" t="s">
        <v>65</v>
      </c>
      <c r="S2522" s="135"/>
      <c r="T2522" s="133"/>
      <c r="U2522" s="133"/>
      <c r="V2522" s="136"/>
    </row>
    <row r="2523" spans="1:22" s="23" customFormat="1" ht="44.25" customHeight="1" x14ac:dyDescent="0.2">
      <c r="A2523" s="138"/>
      <c r="B2523" s="138"/>
      <c r="C2523" s="139"/>
      <c r="D2523" s="139"/>
      <c r="E2523" s="138"/>
      <c r="F2523" s="132"/>
      <c r="G2523" s="132"/>
      <c r="H2523" s="133"/>
      <c r="I2523" s="133"/>
      <c r="J2523" s="133"/>
      <c r="K2523" s="132"/>
      <c r="L2523" s="133"/>
      <c r="M2523" s="133"/>
      <c r="N2523" s="133"/>
      <c r="O2523" s="133"/>
      <c r="P2523" s="133"/>
      <c r="Q2523" s="154"/>
      <c r="R2523" s="66" t="s">
        <v>66</v>
      </c>
      <c r="S2523" s="135"/>
      <c r="T2523" s="133"/>
      <c r="U2523" s="133"/>
      <c r="V2523" s="136"/>
    </row>
    <row r="2524" spans="1:22" s="23" customFormat="1" ht="44.25" customHeight="1" x14ac:dyDescent="0.2">
      <c r="A2524" s="138"/>
      <c r="B2524" s="138"/>
      <c r="C2524" s="139"/>
      <c r="D2524" s="139"/>
      <c r="E2524" s="138"/>
      <c r="F2524" s="132"/>
      <c r="G2524" s="132"/>
      <c r="H2524" s="133"/>
      <c r="I2524" s="133"/>
      <c r="J2524" s="133"/>
      <c r="K2524" s="132"/>
      <c r="L2524" s="133"/>
      <c r="M2524" s="133"/>
      <c r="N2524" s="133"/>
      <c r="O2524" s="133"/>
      <c r="P2524" s="133"/>
      <c r="Q2524" s="154"/>
      <c r="R2524" s="66" t="s">
        <v>67</v>
      </c>
      <c r="S2524" s="135"/>
      <c r="T2524" s="133"/>
      <c r="U2524" s="133"/>
      <c r="V2524" s="136"/>
    </row>
    <row r="2525" spans="1:22" s="23" customFormat="1" ht="29.25" customHeight="1" x14ac:dyDescent="0.2">
      <c r="A2525" s="138"/>
      <c r="B2525" s="138"/>
      <c r="C2525" s="139"/>
      <c r="D2525" s="139"/>
      <c r="E2525" s="138"/>
      <c r="F2525" s="132"/>
      <c r="G2525" s="132"/>
      <c r="H2525" s="133"/>
      <c r="I2525" s="133"/>
      <c r="J2525" s="133"/>
      <c r="K2525" s="132"/>
      <c r="L2525" s="133"/>
      <c r="M2525" s="133"/>
      <c r="N2525" s="133"/>
      <c r="O2525" s="133"/>
      <c r="P2525" s="133"/>
      <c r="Q2525" s="154"/>
      <c r="R2525" s="66" t="s">
        <v>68</v>
      </c>
      <c r="S2525" s="135"/>
      <c r="T2525" s="133"/>
      <c r="U2525" s="133"/>
      <c r="V2525" s="136"/>
    </row>
    <row r="2526" spans="1:22" s="23" customFormat="1" ht="42.75" customHeight="1" x14ac:dyDescent="0.2">
      <c r="A2526" s="138"/>
      <c r="B2526" s="138"/>
      <c r="C2526" s="139"/>
      <c r="D2526" s="139"/>
      <c r="E2526" s="138"/>
      <c r="F2526" s="132"/>
      <c r="G2526" s="132"/>
      <c r="H2526" s="133"/>
      <c r="I2526" s="133"/>
      <c r="J2526" s="133"/>
      <c r="K2526" s="132"/>
      <c r="L2526" s="133"/>
      <c r="M2526" s="133"/>
      <c r="N2526" s="133"/>
      <c r="O2526" s="133"/>
      <c r="P2526" s="133"/>
      <c r="Q2526" s="154"/>
      <c r="R2526" s="66" t="s">
        <v>69</v>
      </c>
      <c r="S2526" s="135"/>
      <c r="T2526" s="133"/>
      <c r="U2526" s="133"/>
      <c r="V2526" s="136"/>
    </row>
    <row r="2527" spans="1:22" s="23" customFormat="1" ht="40.5" customHeight="1" x14ac:dyDescent="0.2">
      <c r="A2527" s="138"/>
      <c r="B2527" s="138"/>
      <c r="C2527" s="139"/>
      <c r="D2527" s="139"/>
      <c r="E2527" s="138"/>
      <c r="F2527" s="132"/>
      <c r="G2527" s="132"/>
      <c r="H2527" s="133"/>
      <c r="I2527" s="133"/>
      <c r="J2527" s="133"/>
      <c r="K2527" s="132"/>
      <c r="L2527" s="133"/>
      <c r="M2527" s="133"/>
      <c r="N2527" s="133"/>
      <c r="O2527" s="133"/>
      <c r="P2527" s="133"/>
      <c r="Q2527" s="154"/>
      <c r="R2527" s="66" t="s">
        <v>70</v>
      </c>
      <c r="S2527" s="135"/>
      <c r="T2527" s="133"/>
      <c r="U2527" s="133"/>
      <c r="V2527" s="136"/>
    </row>
    <row r="2528" spans="1:22" s="23" customFormat="1" ht="27" customHeight="1" x14ac:dyDescent="0.2">
      <c r="A2528" s="138"/>
      <c r="B2528" s="138"/>
      <c r="C2528" s="139"/>
      <c r="D2528" s="139"/>
      <c r="E2528" s="138"/>
      <c r="F2528" s="132"/>
      <c r="G2528" s="132"/>
      <c r="H2528" s="133"/>
      <c r="I2528" s="133"/>
      <c r="J2528" s="133"/>
      <c r="K2528" s="132"/>
      <c r="L2528" s="133"/>
      <c r="M2528" s="133"/>
      <c r="N2528" s="133"/>
      <c r="O2528" s="133"/>
      <c r="P2528" s="133"/>
      <c r="Q2528" s="154"/>
      <c r="R2528" s="66" t="s">
        <v>71</v>
      </c>
      <c r="S2528" s="135"/>
      <c r="T2528" s="133"/>
      <c r="U2528" s="133"/>
      <c r="V2528" s="136"/>
    </row>
    <row r="2529" spans="1:22" s="23" customFormat="1" ht="42" customHeight="1" x14ac:dyDescent="0.2">
      <c r="A2529" s="138"/>
      <c r="B2529" s="138"/>
      <c r="C2529" s="139"/>
      <c r="D2529" s="139"/>
      <c r="E2529" s="138"/>
      <c r="F2529" s="132"/>
      <c r="G2529" s="132"/>
      <c r="H2529" s="133"/>
      <c r="I2529" s="133"/>
      <c r="J2529" s="133"/>
      <c r="K2529" s="132"/>
      <c r="L2529" s="133"/>
      <c r="M2529" s="133"/>
      <c r="N2529" s="133"/>
      <c r="O2529" s="133"/>
      <c r="P2529" s="133"/>
      <c r="Q2529" s="154"/>
      <c r="R2529" s="66" t="s">
        <v>72</v>
      </c>
      <c r="S2529" s="135"/>
      <c r="T2529" s="133"/>
      <c r="U2529" s="133"/>
      <c r="V2529" s="136"/>
    </row>
    <row r="2530" spans="1:22" s="23" customFormat="1" ht="40.5" customHeight="1" x14ac:dyDescent="0.2">
      <c r="A2530" s="138"/>
      <c r="B2530" s="138"/>
      <c r="C2530" s="139"/>
      <c r="D2530" s="139"/>
      <c r="E2530" s="138"/>
      <c r="F2530" s="132"/>
      <c r="G2530" s="132"/>
      <c r="H2530" s="133"/>
      <c r="I2530" s="133"/>
      <c r="J2530" s="133"/>
      <c r="K2530" s="132"/>
      <c r="L2530" s="133"/>
      <c r="M2530" s="133"/>
      <c r="N2530" s="133"/>
      <c r="O2530" s="133"/>
      <c r="P2530" s="133"/>
      <c r="Q2530" s="154"/>
      <c r="R2530" s="66" t="s">
        <v>73</v>
      </c>
      <c r="S2530" s="135"/>
      <c r="T2530" s="133"/>
      <c r="U2530" s="133"/>
      <c r="V2530" s="136"/>
    </row>
    <row r="2531" spans="1:22" s="23" customFormat="1" ht="28.5" customHeight="1" x14ac:dyDescent="0.2">
      <c r="A2531" s="138"/>
      <c r="B2531" s="138"/>
      <c r="C2531" s="139"/>
      <c r="D2531" s="139"/>
      <c r="E2531" s="138"/>
      <c r="F2531" s="132"/>
      <c r="G2531" s="132"/>
      <c r="H2531" s="133"/>
      <c r="I2531" s="133"/>
      <c r="J2531" s="133"/>
      <c r="K2531" s="132"/>
      <c r="L2531" s="133"/>
      <c r="M2531" s="133"/>
      <c r="N2531" s="133"/>
      <c r="O2531" s="133"/>
      <c r="P2531" s="133"/>
      <c r="Q2531" s="154"/>
      <c r="R2531" s="66" t="s">
        <v>102</v>
      </c>
      <c r="S2531" s="135"/>
      <c r="T2531" s="133"/>
      <c r="U2531" s="133"/>
      <c r="V2531" s="136"/>
    </row>
    <row r="2532" spans="1:22" s="23" customFormat="1" ht="43.5" customHeight="1" x14ac:dyDescent="0.2">
      <c r="A2532" s="138"/>
      <c r="B2532" s="138"/>
      <c r="C2532" s="139"/>
      <c r="D2532" s="139"/>
      <c r="E2532" s="138"/>
      <c r="F2532" s="132"/>
      <c r="G2532" s="132"/>
      <c r="H2532" s="133"/>
      <c r="I2532" s="133"/>
      <c r="J2532" s="133"/>
      <c r="K2532" s="132"/>
      <c r="L2532" s="133"/>
      <c r="M2532" s="133"/>
      <c r="N2532" s="133"/>
      <c r="O2532" s="133"/>
      <c r="P2532" s="133"/>
      <c r="Q2532" s="154"/>
      <c r="R2532" s="66" t="s">
        <v>104</v>
      </c>
      <c r="S2532" s="135"/>
      <c r="T2532" s="133"/>
      <c r="U2532" s="133"/>
      <c r="V2532" s="136"/>
    </row>
    <row r="2533" spans="1:22" s="23" customFormat="1" ht="48" customHeight="1" x14ac:dyDescent="0.2">
      <c r="A2533" s="138">
        <v>5</v>
      </c>
      <c r="B2533" s="138" t="s">
        <v>165</v>
      </c>
      <c r="C2533" s="139">
        <v>1970</v>
      </c>
      <c r="D2533" s="139">
        <v>2012</v>
      </c>
      <c r="E2533" s="138" t="s">
        <v>111</v>
      </c>
      <c r="F2533" s="132">
        <v>5</v>
      </c>
      <c r="G2533" s="132">
        <v>8</v>
      </c>
      <c r="H2533" s="133">
        <v>6341.8</v>
      </c>
      <c r="I2533" s="133">
        <v>5711.8</v>
      </c>
      <c r="J2533" s="133">
        <v>5404.92</v>
      </c>
      <c r="K2533" s="132">
        <v>268</v>
      </c>
      <c r="L2533" s="133">
        <v>32213302.109999999</v>
      </c>
      <c r="M2533" s="133">
        <v>0</v>
      </c>
      <c r="N2533" s="133">
        <v>0</v>
      </c>
      <c r="O2533" s="133">
        <v>0</v>
      </c>
      <c r="P2533" s="133">
        <v>32213302.109999999</v>
      </c>
      <c r="Q2533" s="154">
        <v>0</v>
      </c>
      <c r="R2533" s="66" t="s">
        <v>62</v>
      </c>
      <c r="S2533" s="135">
        <v>12</v>
      </c>
      <c r="T2533" s="133">
        <v>5639.78</v>
      </c>
      <c r="U2533" s="133">
        <v>5639.78</v>
      </c>
      <c r="V2533" s="136">
        <v>47118</v>
      </c>
    </row>
    <row r="2534" spans="1:22" s="23" customFormat="1" ht="68.25" customHeight="1" x14ac:dyDescent="0.2">
      <c r="A2534" s="138"/>
      <c r="B2534" s="138"/>
      <c r="C2534" s="139"/>
      <c r="D2534" s="139"/>
      <c r="E2534" s="138"/>
      <c r="F2534" s="132"/>
      <c r="G2534" s="132"/>
      <c r="H2534" s="133"/>
      <c r="I2534" s="133"/>
      <c r="J2534" s="133"/>
      <c r="K2534" s="132"/>
      <c r="L2534" s="133"/>
      <c r="M2534" s="133"/>
      <c r="N2534" s="133"/>
      <c r="O2534" s="133"/>
      <c r="P2534" s="133"/>
      <c r="Q2534" s="154"/>
      <c r="R2534" s="66" t="s">
        <v>63</v>
      </c>
      <c r="S2534" s="135"/>
      <c r="T2534" s="133"/>
      <c r="U2534" s="133"/>
      <c r="V2534" s="136"/>
    </row>
    <row r="2535" spans="1:22" s="23" customFormat="1" ht="48" customHeight="1" x14ac:dyDescent="0.2">
      <c r="A2535" s="138"/>
      <c r="B2535" s="138"/>
      <c r="C2535" s="139"/>
      <c r="D2535" s="139"/>
      <c r="E2535" s="138"/>
      <c r="F2535" s="132"/>
      <c r="G2535" s="132"/>
      <c r="H2535" s="133"/>
      <c r="I2535" s="133"/>
      <c r="J2535" s="133"/>
      <c r="K2535" s="132"/>
      <c r="L2535" s="133"/>
      <c r="M2535" s="133"/>
      <c r="N2535" s="133"/>
      <c r="O2535" s="133"/>
      <c r="P2535" s="133"/>
      <c r="Q2535" s="154"/>
      <c r="R2535" s="66" t="s">
        <v>64</v>
      </c>
      <c r="S2535" s="135"/>
      <c r="T2535" s="133"/>
      <c r="U2535" s="133"/>
      <c r="V2535" s="136"/>
    </row>
    <row r="2536" spans="1:22" s="23" customFormat="1" ht="48" customHeight="1" x14ac:dyDescent="0.2">
      <c r="A2536" s="138"/>
      <c r="B2536" s="138"/>
      <c r="C2536" s="139"/>
      <c r="D2536" s="139"/>
      <c r="E2536" s="138"/>
      <c r="F2536" s="132"/>
      <c r="G2536" s="132"/>
      <c r="H2536" s="133"/>
      <c r="I2536" s="133"/>
      <c r="J2536" s="133"/>
      <c r="K2536" s="132"/>
      <c r="L2536" s="133"/>
      <c r="M2536" s="133"/>
      <c r="N2536" s="133"/>
      <c r="O2536" s="133"/>
      <c r="P2536" s="133"/>
      <c r="Q2536" s="154"/>
      <c r="R2536" s="66" t="s">
        <v>65</v>
      </c>
      <c r="S2536" s="135"/>
      <c r="T2536" s="133"/>
      <c r="U2536" s="133"/>
      <c r="V2536" s="136"/>
    </row>
    <row r="2537" spans="1:22" s="23" customFormat="1" ht="48" customHeight="1" x14ac:dyDescent="0.2">
      <c r="A2537" s="138"/>
      <c r="B2537" s="138"/>
      <c r="C2537" s="139"/>
      <c r="D2537" s="139"/>
      <c r="E2537" s="138"/>
      <c r="F2537" s="132"/>
      <c r="G2537" s="132"/>
      <c r="H2537" s="133"/>
      <c r="I2537" s="133"/>
      <c r="J2537" s="133"/>
      <c r="K2537" s="132"/>
      <c r="L2537" s="133"/>
      <c r="M2537" s="133"/>
      <c r="N2537" s="133"/>
      <c r="O2537" s="133"/>
      <c r="P2537" s="133"/>
      <c r="Q2537" s="154"/>
      <c r="R2537" s="66" t="s">
        <v>66</v>
      </c>
      <c r="S2537" s="135"/>
      <c r="T2537" s="133"/>
      <c r="U2537" s="133"/>
      <c r="V2537" s="136"/>
    </row>
    <row r="2538" spans="1:22" s="23" customFormat="1" ht="48" customHeight="1" x14ac:dyDescent="0.2">
      <c r="A2538" s="138"/>
      <c r="B2538" s="138"/>
      <c r="C2538" s="139"/>
      <c r="D2538" s="139"/>
      <c r="E2538" s="138"/>
      <c r="F2538" s="132"/>
      <c r="G2538" s="132"/>
      <c r="H2538" s="133"/>
      <c r="I2538" s="133"/>
      <c r="J2538" s="133"/>
      <c r="K2538" s="132"/>
      <c r="L2538" s="133"/>
      <c r="M2538" s="133"/>
      <c r="N2538" s="133"/>
      <c r="O2538" s="133"/>
      <c r="P2538" s="133"/>
      <c r="Q2538" s="154"/>
      <c r="R2538" s="66" t="s">
        <v>67</v>
      </c>
      <c r="S2538" s="135"/>
      <c r="T2538" s="133"/>
      <c r="U2538" s="133"/>
      <c r="V2538" s="136"/>
    </row>
    <row r="2539" spans="1:22" s="23" customFormat="1" ht="48" customHeight="1" x14ac:dyDescent="0.2">
      <c r="A2539" s="138"/>
      <c r="B2539" s="138"/>
      <c r="C2539" s="139"/>
      <c r="D2539" s="139"/>
      <c r="E2539" s="138"/>
      <c r="F2539" s="132"/>
      <c r="G2539" s="132"/>
      <c r="H2539" s="133"/>
      <c r="I2539" s="133"/>
      <c r="J2539" s="133"/>
      <c r="K2539" s="132"/>
      <c r="L2539" s="133"/>
      <c r="M2539" s="133"/>
      <c r="N2539" s="133"/>
      <c r="O2539" s="133"/>
      <c r="P2539" s="133"/>
      <c r="Q2539" s="154"/>
      <c r="R2539" s="66" t="s">
        <v>68</v>
      </c>
      <c r="S2539" s="135"/>
      <c r="T2539" s="133"/>
      <c r="U2539" s="133"/>
      <c r="V2539" s="136"/>
    </row>
    <row r="2540" spans="1:22" s="23" customFormat="1" ht="48" customHeight="1" x14ac:dyDescent="0.2">
      <c r="A2540" s="138"/>
      <c r="B2540" s="138"/>
      <c r="C2540" s="139"/>
      <c r="D2540" s="139"/>
      <c r="E2540" s="138"/>
      <c r="F2540" s="132"/>
      <c r="G2540" s="132"/>
      <c r="H2540" s="133"/>
      <c r="I2540" s="133"/>
      <c r="J2540" s="133"/>
      <c r="K2540" s="132"/>
      <c r="L2540" s="133"/>
      <c r="M2540" s="133"/>
      <c r="N2540" s="133"/>
      <c r="O2540" s="133"/>
      <c r="P2540" s="133"/>
      <c r="Q2540" s="154"/>
      <c r="R2540" s="66" t="s">
        <v>69</v>
      </c>
      <c r="S2540" s="135"/>
      <c r="T2540" s="133"/>
      <c r="U2540" s="133"/>
      <c r="V2540" s="136"/>
    </row>
    <row r="2541" spans="1:22" s="23" customFormat="1" ht="52.5" customHeight="1" x14ac:dyDescent="0.2">
      <c r="A2541" s="138"/>
      <c r="B2541" s="138"/>
      <c r="C2541" s="139"/>
      <c r="D2541" s="139"/>
      <c r="E2541" s="138"/>
      <c r="F2541" s="132"/>
      <c r="G2541" s="132"/>
      <c r="H2541" s="133"/>
      <c r="I2541" s="133"/>
      <c r="J2541" s="133"/>
      <c r="K2541" s="132"/>
      <c r="L2541" s="133"/>
      <c r="M2541" s="133"/>
      <c r="N2541" s="133"/>
      <c r="O2541" s="133"/>
      <c r="P2541" s="133"/>
      <c r="Q2541" s="154"/>
      <c r="R2541" s="66" t="s">
        <v>70</v>
      </c>
      <c r="S2541" s="135"/>
      <c r="T2541" s="133"/>
      <c r="U2541" s="133"/>
      <c r="V2541" s="136"/>
    </row>
    <row r="2542" spans="1:22" s="23" customFormat="1" ht="36.75" customHeight="1" x14ac:dyDescent="0.2">
      <c r="A2542" s="138"/>
      <c r="B2542" s="138"/>
      <c r="C2542" s="139"/>
      <c r="D2542" s="139"/>
      <c r="E2542" s="138"/>
      <c r="F2542" s="132"/>
      <c r="G2542" s="132"/>
      <c r="H2542" s="133"/>
      <c r="I2542" s="133"/>
      <c r="J2542" s="133"/>
      <c r="K2542" s="132"/>
      <c r="L2542" s="133"/>
      <c r="M2542" s="133"/>
      <c r="N2542" s="133"/>
      <c r="O2542" s="133"/>
      <c r="P2542" s="133"/>
      <c r="Q2542" s="154"/>
      <c r="R2542" s="66" t="s">
        <v>71</v>
      </c>
      <c r="S2542" s="135"/>
      <c r="T2542" s="133"/>
      <c r="U2542" s="133"/>
      <c r="V2542" s="136"/>
    </row>
    <row r="2543" spans="1:22" s="23" customFormat="1" ht="59.25" customHeight="1" x14ac:dyDescent="0.2">
      <c r="A2543" s="138"/>
      <c r="B2543" s="138"/>
      <c r="C2543" s="139"/>
      <c r="D2543" s="139"/>
      <c r="E2543" s="138"/>
      <c r="F2543" s="132"/>
      <c r="G2543" s="132"/>
      <c r="H2543" s="133"/>
      <c r="I2543" s="133"/>
      <c r="J2543" s="133"/>
      <c r="K2543" s="132"/>
      <c r="L2543" s="133"/>
      <c r="M2543" s="133"/>
      <c r="N2543" s="133"/>
      <c r="O2543" s="133"/>
      <c r="P2543" s="133"/>
      <c r="Q2543" s="154"/>
      <c r="R2543" s="66" t="s">
        <v>72</v>
      </c>
      <c r="S2543" s="135"/>
      <c r="T2543" s="133"/>
      <c r="U2543" s="133"/>
      <c r="V2543" s="136"/>
    </row>
    <row r="2544" spans="1:22" s="23" customFormat="1" ht="48" customHeight="1" x14ac:dyDescent="0.2">
      <c r="A2544" s="138"/>
      <c r="B2544" s="138"/>
      <c r="C2544" s="139"/>
      <c r="D2544" s="139"/>
      <c r="E2544" s="138"/>
      <c r="F2544" s="132"/>
      <c r="G2544" s="132"/>
      <c r="H2544" s="133"/>
      <c r="I2544" s="133"/>
      <c r="J2544" s="133"/>
      <c r="K2544" s="132"/>
      <c r="L2544" s="133"/>
      <c r="M2544" s="133"/>
      <c r="N2544" s="133"/>
      <c r="O2544" s="133"/>
      <c r="P2544" s="133"/>
      <c r="Q2544" s="154"/>
      <c r="R2544" s="66" t="s">
        <v>73</v>
      </c>
      <c r="S2544" s="135"/>
      <c r="T2544" s="133"/>
      <c r="U2544" s="133"/>
      <c r="V2544" s="136"/>
    </row>
    <row r="2545" spans="1:22" s="23" customFormat="1" ht="35.25" customHeight="1" x14ac:dyDescent="0.2">
      <c r="A2545" s="138">
        <v>6</v>
      </c>
      <c r="B2545" s="138" t="s">
        <v>344</v>
      </c>
      <c r="C2545" s="139">
        <v>1970</v>
      </c>
      <c r="D2545" s="139"/>
      <c r="E2545" s="138" t="s">
        <v>111</v>
      </c>
      <c r="F2545" s="132">
        <v>5</v>
      </c>
      <c r="G2545" s="132">
        <v>4</v>
      </c>
      <c r="H2545" s="133">
        <v>3022.5</v>
      </c>
      <c r="I2545" s="133">
        <v>2718</v>
      </c>
      <c r="J2545" s="133">
        <v>2650.13</v>
      </c>
      <c r="K2545" s="132">
        <v>118</v>
      </c>
      <c r="L2545" s="133">
        <v>11951088.640000001</v>
      </c>
      <c r="M2545" s="133">
        <v>0</v>
      </c>
      <c r="N2545" s="133">
        <v>0</v>
      </c>
      <c r="O2545" s="133">
        <v>0</v>
      </c>
      <c r="P2545" s="133">
        <v>11951088.640000001</v>
      </c>
      <c r="Q2545" s="154">
        <v>0</v>
      </c>
      <c r="R2545" s="66" t="s">
        <v>105</v>
      </c>
      <c r="S2545" s="135">
        <v>3</v>
      </c>
      <c r="T2545" s="133">
        <v>4397.0200000000004</v>
      </c>
      <c r="U2545" s="133">
        <v>4397.0200000000004</v>
      </c>
      <c r="V2545" s="136">
        <v>47118</v>
      </c>
    </row>
    <row r="2546" spans="1:22" s="23" customFormat="1" ht="47.25" customHeight="1" x14ac:dyDescent="0.2">
      <c r="A2546" s="138"/>
      <c r="B2546" s="138"/>
      <c r="C2546" s="139"/>
      <c r="D2546" s="139"/>
      <c r="E2546" s="138"/>
      <c r="F2546" s="132"/>
      <c r="G2546" s="132"/>
      <c r="H2546" s="133"/>
      <c r="I2546" s="133"/>
      <c r="J2546" s="133"/>
      <c r="K2546" s="132"/>
      <c r="L2546" s="133"/>
      <c r="M2546" s="133"/>
      <c r="N2546" s="133"/>
      <c r="O2546" s="133"/>
      <c r="P2546" s="133"/>
      <c r="Q2546" s="154"/>
      <c r="R2546" s="66" t="s">
        <v>106</v>
      </c>
      <c r="S2546" s="135"/>
      <c r="T2546" s="133"/>
      <c r="U2546" s="133"/>
      <c r="V2546" s="136"/>
    </row>
    <row r="2547" spans="1:22" s="23" customFormat="1" ht="48" customHeight="1" x14ac:dyDescent="0.2">
      <c r="A2547" s="138"/>
      <c r="B2547" s="138"/>
      <c r="C2547" s="139"/>
      <c r="D2547" s="139"/>
      <c r="E2547" s="138"/>
      <c r="F2547" s="132"/>
      <c r="G2547" s="132"/>
      <c r="H2547" s="133"/>
      <c r="I2547" s="133"/>
      <c r="J2547" s="133"/>
      <c r="K2547" s="132"/>
      <c r="L2547" s="133"/>
      <c r="M2547" s="133"/>
      <c r="N2547" s="133"/>
      <c r="O2547" s="133"/>
      <c r="P2547" s="133"/>
      <c r="Q2547" s="154"/>
      <c r="R2547" s="66" t="s">
        <v>107</v>
      </c>
      <c r="S2547" s="135"/>
      <c r="T2547" s="133"/>
      <c r="U2547" s="133"/>
      <c r="V2547" s="136"/>
    </row>
    <row r="2548" spans="1:22" s="23" customFormat="1" ht="48" customHeight="1" x14ac:dyDescent="0.2">
      <c r="A2548" s="138">
        <v>7</v>
      </c>
      <c r="B2548" s="138" t="s">
        <v>166</v>
      </c>
      <c r="C2548" s="139">
        <v>1970</v>
      </c>
      <c r="D2548" s="139"/>
      <c r="E2548" s="138" t="s">
        <v>111</v>
      </c>
      <c r="F2548" s="132">
        <v>5</v>
      </c>
      <c r="G2548" s="132">
        <v>4</v>
      </c>
      <c r="H2548" s="133">
        <v>3024.4</v>
      </c>
      <c r="I2548" s="133">
        <v>2716.4</v>
      </c>
      <c r="J2548" s="133">
        <v>2481.2399999999998</v>
      </c>
      <c r="K2548" s="132">
        <v>127</v>
      </c>
      <c r="L2548" s="133">
        <v>15316137.640000001</v>
      </c>
      <c r="M2548" s="133">
        <v>0</v>
      </c>
      <c r="N2548" s="133">
        <v>0</v>
      </c>
      <c r="O2548" s="133">
        <v>0</v>
      </c>
      <c r="P2548" s="133">
        <v>15316137.640000001</v>
      </c>
      <c r="Q2548" s="154">
        <v>0</v>
      </c>
      <c r="R2548" s="66" t="s">
        <v>62</v>
      </c>
      <c r="S2548" s="135">
        <v>12</v>
      </c>
      <c r="T2548" s="133">
        <v>5638.4</v>
      </c>
      <c r="U2548" s="133">
        <v>5638.4</v>
      </c>
      <c r="V2548" s="136">
        <v>47118</v>
      </c>
    </row>
    <row r="2549" spans="1:22" s="23" customFormat="1" ht="55.5" customHeight="1" x14ac:dyDescent="0.2">
      <c r="A2549" s="138"/>
      <c r="B2549" s="138"/>
      <c r="C2549" s="139"/>
      <c r="D2549" s="139"/>
      <c r="E2549" s="138"/>
      <c r="F2549" s="132"/>
      <c r="G2549" s="132"/>
      <c r="H2549" s="133"/>
      <c r="I2549" s="133"/>
      <c r="J2549" s="133"/>
      <c r="K2549" s="132"/>
      <c r="L2549" s="133"/>
      <c r="M2549" s="133"/>
      <c r="N2549" s="133"/>
      <c r="O2549" s="133"/>
      <c r="P2549" s="133"/>
      <c r="Q2549" s="154"/>
      <c r="R2549" s="66" t="s">
        <v>63</v>
      </c>
      <c r="S2549" s="135"/>
      <c r="T2549" s="133"/>
      <c r="U2549" s="133"/>
      <c r="V2549" s="136"/>
    </row>
    <row r="2550" spans="1:22" s="23" customFormat="1" ht="55.5" customHeight="1" x14ac:dyDescent="0.2">
      <c r="A2550" s="138"/>
      <c r="B2550" s="138"/>
      <c r="C2550" s="139"/>
      <c r="D2550" s="139"/>
      <c r="E2550" s="138"/>
      <c r="F2550" s="132"/>
      <c r="G2550" s="132"/>
      <c r="H2550" s="133"/>
      <c r="I2550" s="133"/>
      <c r="J2550" s="133"/>
      <c r="K2550" s="132"/>
      <c r="L2550" s="133"/>
      <c r="M2550" s="133"/>
      <c r="N2550" s="133"/>
      <c r="O2550" s="133"/>
      <c r="P2550" s="133"/>
      <c r="Q2550" s="154"/>
      <c r="R2550" s="66" t="s">
        <v>64</v>
      </c>
      <c r="S2550" s="135"/>
      <c r="T2550" s="133"/>
      <c r="U2550" s="133"/>
      <c r="V2550" s="136"/>
    </row>
    <row r="2551" spans="1:22" s="23" customFormat="1" ht="42" customHeight="1" x14ac:dyDescent="0.2">
      <c r="A2551" s="138"/>
      <c r="B2551" s="138"/>
      <c r="C2551" s="139"/>
      <c r="D2551" s="139"/>
      <c r="E2551" s="138"/>
      <c r="F2551" s="132"/>
      <c r="G2551" s="132"/>
      <c r="H2551" s="133"/>
      <c r="I2551" s="133"/>
      <c r="J2551" s="133"/>
      <c r="K2551" s="132"/>
      <c r="L2551" s="133"/>
      <c r="M2551" s="133"/>
      <c r="N2551" s="133"/>
      <c r="O2551" s="133"/>
      <c r="P2551" s="133"/>
      <c r="Q2551" s="154"/>
      <c r="R2551" s="66" t="s">
        <v>65</v>
      </c>
      <c r="S2551" s="135"/>
      <c r="T2551" s="133"/>
      <c r="U2551" s="133"/>
      <c r="V2551" s="136"/>
    </row>
    <row r="2552" spans="1:22" s="23" customFormat="1" ht="54" customHeight="1" x14ac:dyDescent="0.2">
      <c r="A2552" s="138"/>
      <c r="B2552" s="138"/>
      <c r="C2552" s="139"/>
      <c r="D2552" s="139"/>
      <c r="E2552" s="138"/>
      <c r="F2552" s="132"/>
      <c r="G2552" s="132"/>
      <c r="H2552" s="133"/>
      <c r="I2552" s="133"/>
      <c r="J2552" s="133"/>
      <c r="K2552" s="132"/>
      <c r="L2552" s="133"/>
      <c r="M2552" s="133"/>
      <c r="N2552" s="133"/>
      <c r="O2552" s="133"/>
      <c r="P2552" s="133"/>
      <c r="Q2552" s="154"/>
      <c r="R2552" s="66" t="s">
        <v>66</v>
      </c>
      <c r="S2552" s="135"/>
      <c r="T2552" s="133"/>
      <c r="U2552" s="133"/>
      <c r="V2552" s="136"/>
    </row>
    <row r="2553" spans="1:22" s="23" customFormat="1" ht="57.75" customHeight="1" x14ac:dyDescent="0.2">
      <c r="A2553" s="138"/>
      <c r="B2553" s="138"/>
      <c r="C2553" s="139"/>
      <c r="D2553" s="139"/>
      <c r="E2553" s="138"/>
      <c r="F2553" s="132"/>
      <c r="G2553" s="132"/>
      <c r="H2553" s="133"/>
      <c r="I2553" s="133"/>
      <c r="J2553" s="133"/>
      <c r="K2553" s="132"/>
      <c r="L2553" s="133"/>
      <c r="M2553" s="133"/>
      <c r="N2553" s="133"/>
      <c r="O2553" s="133"/>
      <c r="P2553" s="133"/>
      <c r="Q2553" s="154"/>
      <c r="R2553" s="66" t="s">
        <v>67</v>
      </c>
      <c r="S2553" s="135"/>
      <c r="T2553" s="133"/>
      <c r="U2553" s="133"/>
      <c r="V2553" s="136"/>
    </row>
    <row r="2554" spans="1:22" s="23" customFormat="1" ht="40.5" customHeight="1" x14ac:dyDescent="0.2">
      <c r="A2554" s="138"/>
      <c r="B2554" s="138"/>
      <c r="C2554" s="139"/>
      <c r="D2554" s="139"/>
      <c r="E2554" s="138"/>
      <c r="F2554" s="132"/>
      <c r="G2554" s="132"/>
      <c r="H2554" s="133"/>
      <c r="I2554" s="133"/>
      <c r="J2554" s="133"/>
      <c r="K2554" s="132"/>
      <c r="L2554" s="133"/>
      <c r="M2554" s="133"/>
      <c r="N2554" s="133"/>
      <c r="O2554" s="133"/>
      <c r="P2554" s="133"/>
      <c r="Q2554" s="154"/>
      <c r="R2554" s="66" t="s">
        <v>68</v>
      </c>
      <c r="S2554" s="135"/>
      <c r="T2554" s="133"/>
      <c r="U2554" s="133"/>
      <c r="V2554" s="136"/>
    </row>
    <row r="2555" spans="1:22" s="23" customFormat="1" ht="48" customHeight="1" x14ac:dyDescent="0.2">
      <c r="A2555" s="138"/>
      <c r="B2555" s="138"/>
      <c r="C2555" s="139"/>
      <c r="D2555" s="139"/>
      <c r="E2555" s="138"/>
      <c r="F2555" s="132"/>
      <c r="G2555" s="132"/>
      <c r="H2555" s="133"/>
      <c r="I2555" s="133"/>
      <c r="J2555" s="133"/>
      <c r="K2555" s="132"/>
      <c r="L2555" s="133"/>
      <c r="M2555" s="133"/>
      <c r="N2555" s="133"/>
      <c r="O2555" s="133"/>
      <c r="P2555" s="133"/>
      <c r="Q2555" s="154"/>
      <c r="R2555" s="66" t="s">
        <v>69</v>
      </c>
      <c r="S2555" s="135"/>
      <c r="T2555" s="133"/>
      <c r="U2555" s="133"/>
      <c r="V2555" s="136"/>
    </row>
    <row r="2556" spans="1:22" s="23" customFormat="1" ht="48" customHeight="1" x14ac:dyDescent="0.2">
      <c r="A2556" s="138"/>
      <c r="B2556" s="138"/>
      <c r="C2556" s="139"/>
      <c r="D2556" s="139"/>
      <c r="E2556" s="138"/>
      <c r="F2556" s="132"/>
      <c r="G2556" s="132"/>
      <c r="H2556" s="133"/>
      <c r="I2556" s="133"/>
      <c r="J2556" s="133"/>
      <c r="K2556" s="132"/>
      <c r="L2556" s="133"/>
      <c r="M2556" s="133"/>
      <c r="N2556" s="133"/>
      <c r="O2556" s="133"/>
      <c r="P2556" s="133"/>
      <c r="Q2556" s="154"/>
      <c r="R2556" s="66" t="s">
        <v>70</v>
      </c>
      <c r="S2556" s="135"/>
      <c r="T2556" s="133"/>
      <c r="U2556" s="133"/>
      <c r="V2556" s="136"/>
    </row>
    <row r="2557" spans="1:22" s="23" customFormat="1" ht="38.25" customHeight="1" x14ac:dyDescent="0.2">
      <c r="A2557" s="138"/>
      <c r="B2557" s="138"/>
      <c r="C2557" s="139"/>
      <c r="D2557" s="139"/>
      <c r="E2557" s="138"/>
      <c r="F2557" s="132"/>
      <c r="G2557" s="132"/>
      <c r="H2557" s="133"/>
      <c r="I2557" s="133"/>
      <c r="J2557" s="133"/>
      <c r="K2557" s="132"/>
      <c r="L2557" s="133"/>
      <c r="M2557" s="133"/>
      <c r="N2557" s="133"/>
      <c r="O2557" s="133"/>
      <c r="P2557" s="133"/>
      <c r="Q2557" s="154"/>
      <c r="R2557" s="66" t="s">
        <v>71</v>
      </c>
      <c r="S2557" s="135"/>
      <c r="T2557" s="133"/>
      <c r="U2557" s="133"/>
      <c r="V2557" s="136"/>
    </row>
    <row r="2558" spans="1:22" s="23" customFormat="1" ht="60.75" customHeight="1" x14ac:dyDescent="0.2">
      <c r="A2558" s="138"/>
      <c r="B2558" s="138"/>
      <c r="C2558" s="139"/>
      <c r="D2558" s="139"/>
      <c r="E2558" s="138"/>
      <c r="F2558" s="132"/>
      <c r="G2558" s="132"/>
      <c r="H2558" s="133"/>
      <c r="I2558" s="133"/>
      <c r="J2558" s="133"/>
      <c r="K2558" s="132"/>
      <c r="L2558" s="133"/>
      <c r="M2558" s="133"/>
      <c r="N2558" s="133"/>
      <c r="O2558" s="133"/>
      <c r="P2558" s="133"/>
      <c r="Q2558" s="154"/>
      <c r="R2558" s="66" t="s">
        <v>72</v>
      </c>
      <c r="S2558" s="135"/>
      <c r="T2558" s="133"/>
      <c r="U2558" s="133"/>
      <c r="V2558" s="136"/>
    </row>
    <row r="2559" spans="1:22" s="23" customFormat="1" ht="57.75" customHeight="1" x14ac:dyDescent="0.2">
      <c r="A2559" s="138"/>
      <c r="B2559" s="138"/>
      <c r="C2559" s="139"/>
      <c r="D2559" s="139"/>
      <c r="E2559" s="138"/>
      <c r="F2559" s="132"/>
      <c r="G2559" s="132"/>
      <c r="H2559" s="133"/>
      <c r="I2559" s="133"/>
      <c r="J2559" s="133"/>
      <c r="K2559" s="132"/>
      <c r="L2559" s="133"/>
      <c r="M2559" s="133"/>
      <c r="N2559" s="133"/>
      <c r="O2559" s="133"/>
      <c r="P2559" s="133"/>
      <c r="Q2559" s="154"/>
      <c r="R2559" s="66" t="s">
        <v>73</v>
      </c>
      <c r="S2559" s="135"/>
      <c r="T2559" s="133"/>
      <c r="U2559" s="133"/>
      <c r="V2559" s="136"/>
    </row>
    <row r="2560" spans="1:22" s="22" customFormat="1" ht="47.25" customHeight="1" x14ac:dyDescent="0.2">
      <c r="A2560" s="137" t="s">
        <v>461</v>
      </c>
      <c r="B2560" s="137"/>
      <c r="C2560" s="43" t="s">
        <v>80</v>
      </c>
      <c r="D2560" s="44" t="s">
        <v>80</v>
      </c>
      <c r="E2560" s="44" t="s">
        <v>80</v>
      </c>
      <c r="F2560" s="44" t="s">
        <v>80</v>
      </c>
      <c r="G2560" s="44" t="s">
        <v>80</v>
      </c>
      <c r="H2560" s="44">
        <f t="shared" ref="H2560:Q2560" si="290">SUM(H2481:H2559)</f>
        <v>27377.200000000001</v>
      </c>
      <c r="I2560" s="44">
        <f t="shared" si="290"/>
        <v>24425.200000000001</v>
      </c>
      <c r="J2560" s="44">
        <f t="shared" si="290"/>
        <v>22689.550000000003</v>
      </c>
      <c r="K2560" s="45">
        <f t="shared" si="290"/>
        <v>1166</v>
      </c>
      <c r="L2560" s="44">
        <f t="shared" si="290"/>
        <v>154988715.92000002</v>
      </c>
      <c r="M2560" s="44">
        <f t="shared" si="290"/>
        <v>0</v>
      </c>
      <c r="N2560" s="44">
        <f t="shared" si="290"/>
        <v>0</v>
      </c>
      <c r="O2560" s="44">
        <f t="shared" si="290"/>
        <v>0</v>
      </c>
      <c r="P2560" s="44">
        <f t="shared" si="290"/>
        <v>154988715.92000002</v>
      </c>
      <c r="Q2560" s="55">
        <f t="shared" si="290"/>
        <v>0</v>
      </c>
      <c r="R2560" s="43" t="s">
        <v>80</v>
      </c>
      <c r="S2560" s="43">
        <f>SUM(S2481:S2559)</f>
        <v>79</v>
      </c>
      <c r="T2560" s="44" t="s">
        <v>80</v>
      </c>
      <c r="U2560" s="44" t="s">
        <v>80</v>
      </c>
      <c r="V2560" s="44" t="s">
        <v>80</v>
      </c>
    </row>
    <row r="2561" spans="1:22" s="21" customFormat="1" ht="38.25" customHeight="1" x14ac:dyDescent="0.15">
      <c r="A2561" s="142" t="s">
        <v>167</v>
      </c>
      <c r="B2561" s="142"/>
      <c r="C2561" s="142"/>
      <c r="D2561" s="142"/>
      <c r="E2561" s="142"/>
      <c r="F2561" s="142"/>
      <c r="G2561" s="142"/>
      <c r="H2561" s="142"/>
      <c r="I2561" s="142"/>
      <c r="J2561" s="142"/>
      <c r="K2561" s="142"/>
      <c r="L2561" s="142"/>
      <c r="M2561" s="142"/>
      <c r="N2561" s="142"/>
      <c r="O2561" s="142"/>
      <c r="P2561" s="142"/>
      <c r="Q2561" s="142"/>
      <c r="R2561" s="142"/>
      <c r="S2561" s="142"/>
      <c r="T2561" s="142"/>
      <c r="U2561" s="142"/>
      <c r="V2561" s="142"/>
    </row>
    <row r="2562" spans="1:22" s="23" customFormat="1" ht="51.75" customHeight="1" x14ac:dyDescent="0.2">
      <c r="A2562" s="138">
        <v>1</v>
      </c>
      <c r="B2562" s="138" t="s">
        <v>462</v>
      </c>
      <c r="C2562" s="139">
        <v>1961</v>
      </c>
      <c r="D2562" s="139"/>
      <c r="E2562" s="138" t="s">
        <v>111</v>
      </c>
      <c r="F2562" s="132">
        <v>4</v>
      </c>
      <c r="G2562" s="132">
        <v>3</v>
      </c>
      <c r="H2562" s="133">
        <v>2230.4</v>
      </c>
      <c r="I2562" s="133">
        <v>2032.5</v>
      </c>
      <c r="J2562" s="133">
        <v>1212.49</v>
      </c>
      <c r="K2562" s="132">
        <v>155</v>
      </c>
      <c r="L2562" s="133">
        <v>22423566.149999999</v>
      </c>
      <c r="M2562" s="133">
        <v>0</v>
      </c>
      <c r="N2562" s="133">
        <v>0</v>
      </c>
      <c r="O2562" s="133">
        <v>0</v>
      </c>
      <c r="P2562" s="133">
        <v>22423566.149999999</v>
      </c>
      <c r="Q2562" s="154">
        <v>0</v>
      </c>
      <c r="R2562" s="66" t="s">
        <v>62</v>
      </c>
      <c r="S2562" s="135">
        <v>15</v>
      </c>
      <c r="T2562" s="133">
        <v>11032.5</v>
      </c>
      <c r="U2562" s="133">
        <v>11032.5</v>
      </c>
      <c r="V2562" s="136">
        <v>47118</v>
      </c>
    </row>
    <row r="2563" spans="1:22" s="23" customFormat="1" ht="57.75" customHeight="1" x14ac:dyDescent="0.2">
      <c r="A2563" s="138"/>
      <c r="B2563" s="138"/>
      <c r="C2563" s="139"/>
      <c r="D2563" s="139"/>
      <c r="E2563" s="138"/>
      <c r="F2563" s="132"/>
      <c r="G2563" s="132"/>
      <c r="H2563" s="133"/>
      <c r="I2563" s="133"/>
      <c r="J2563" s="133"/>
      <c r="K2563" s="132"/>
      <c r="L2563" s="133"/>
      <c r="M2563" s="133"/>
      <c r="N2563" s="133"/>
      <c r="O2563" s="133"/>
      <c r="P2563" s="133"/>
      <c r="Q2563" s="154"/>
      <c r="R2563" s="66" t="s">
        <v>63</v>
      </c>
      <c r="S2563" s="135"/>
      <c r="T2563" s="133"/>
      <c r="U2563" s="133"/>
      <c r="V2563" s="136"/>
    </row>
    <row r="2564" spans="1:22" s="23" customFormat="1" ht="56.25" customHeight="1" x14ac:dyDescent="0.2">
      <c r="A2564" s="138"/>
      <c r="B2564" s="138"/>
      <c r="C2564" s="139"/>
      <c r="D2564" s="139"/>
      <c r="E2564" s="138"/>
      <c r="F2564" s="132"/>
      <c r="G2564" s="132"/>
      <c r="H2564" s="133"/>
      <c r="I2564" s="133"/>
      <c r="J2564" s="133"/>
      <c r="K2564" s="132"/>
      <c r="L2564" s="133"/>
      <c r="M2564" s="133"/>
      <c r="N2564" s="133"/>
      <c r="O2564" s="133"/>
      <c r="P2564" s="133"/>
      <c r="Q2564" s="154"/>
      <c r="R2564" s="66" t="s">
        <v>64</v>
      </c>
      <c r="S2564" s="135"/>
      <c r="T2564" s="133"/>
      <c r="U2564" s="133"/>
      <c r="V2564" s="136"/>
    </row>
    <row r="2565" spans="1:22" s="23" customFormat="1" ht="42.75" customHeight="1" x14ac:dyDescent="0.2">
      <c r="A2565" s="138"/>
      <c r="B2565" s="138"/>
      <c r="C2565" s="139"/>
      <c r="D2565" s="139"/>
      <c r="E2565" s="138"/>
      <c r="F2565" s="132"/>
      <c r="G2565" s="132"/>
      <c r="H2565" s="133"/>
      <c r="I2565" s="133"/>
      <c r="J2565" s="133"/>
      <c r="K2565" s="132"/>
      <c r="L2565" s="133"/>
      <c r="M2565" s="133"/>
      <c r="N2565" s="133"/>
      <c r="O2565" s="133"/>
      <c r="P2565" s="133"/>
      <c r="Q2565" s="154"/>
      <c r="R2565" s="66" t="s">
        <v>65</v>
      </c>
      <c r="S2565" s="135"/>
      <c r="T2565" s="133"/>
      <c r="U2565" s="133"/>
      <c r="V2565" s="136"/>
    </row>
    <row r="2566" spans="1:22" s="23" customFormat="1" ht="57" customHeight="1" x14ac:dyDescent="0.2">
      <c r="A2566" s="138"/>
      <c r="B2566" s="138"/>
      <c r="C2566" s="139"/>
      <c r="D2566" s="139"/>
      <c r="E2566" s="138"/>
      <c r="F2566" s="132"/>
      <c r="G2566" s="132"/>
      <c r="H2566" s="133"/>
      <c r="I2566" s="133"/>
      <c r="J2566" s="133"/>
      <c r="K2566" s="132"/>
      <c r="L2566" s="133"/>
      <c r="M2566" s="133"/>
      <c r="N2566" s="133"/>
      <c r="O2566" s="133"/>
      <c r="P2566" s="133"/>
      <c r="Q2566" s="154"/>
      <c r="R2566" s="66" t="s">
        <v>66</v>
      </c>
      <c r="S2566" s="135"/>
      <c r="T2566" s="133"/>
      <c r="U2566" s="133"/>
      <c r="V2566" s="136"/>
    </row>
    <row r="2567" spans="1:22" s="23" customFormat="1" ht="53.25" customHeight="1" x14ac:dyDescent="0.2">
      <c r="A2567" s="138"/>
      <c r="B2567" s="138"/>
      <c r="C2567" s="139"/>
      <c r="D2567" s="139"/>
      <c r="E2567" s="138"/>
      <c r="F2567" s="132"/>
      <c r="G2567" s="132"/>
      <c r="H2567" s="133"/>
      <c r="I2567" s="133"/>
      <c r="J2567" s="133"/>
      <c r="K2567" s="132"/>
      <c r="L2567" s="133"/>
      <c r="M2567" s="133"/>
      <c r="N2567" s="133"/>
      <c r="O2567" s="133"/>
      <c r="P2567" s="133"/>
      <c r="Q2567" s="154"/>
      <c r="R2567" s="66" t="s">
        <v>67</v>
      </c>
      <c r="S2567" s="135"/>
      <c r="T2567" s="133"/>
      <c r="U2567" s="133"/>
      <c r="V2567" s="136"/>
    </row>
    <row r="2568" spans="1:22" s="23" customFormat="1" ht="45" customHeight="1" x14ac:dyDescent="0.2">
      <c r="A2568" s="138"/>
      <c r="B2568" s="138"/>
      <c r="C2568" s="139"/>
      <c r="D2568" s="139"/>
      <c r="E2568" s="138"/>
      <c r="F2568" s="132"/>
      <c r="G2568" s="132"/>
      <c r="H2568" s="133"/>
      <c r="I2568" s="133"/>
      <c r="J2568" s="133"/>
      <c r="K2568" s="132"/>
      <c r="L2568" s="133"/>
      <c r="M2568" s="133"/>
      <c r="N2568" s="133"/>
      <c r="O2568" s="133"/>
      <c r="P2568" s="133"/>
      <c r="Q2568" s="154"/>
      <c r="R2568" s="66" t="s">
        <v>68</v>
      </c>
      <c r="S2568" s="135"/>
      <c r="T2568" s="133"/>
      <c r="U2568" s="133"/>
      <c r="V2568" s="136"/>
    </row>
    <row r="2569" spans="1:22" s="23" customFormat="1" ht="56.25" customHeight="1" x14ac:dyDescent="0.2">
      <c r="A2569" s="138"/>
      <c r="B2569" s="138"/>
      <c r="C2569" s="139"/>
      <c r="D2569" s="139"/>
      <c r="E2569" s="138"/>
      <c r="F2569" s="132"/>
      <c r="G2569" s="132"/>
      <c r="H2569" s="133"/>
      <c r="I2569" s="133"/>
      <c r="J2569" s="133"/>
      <c r="K2569" s="132"/>
      <c r="L2569" s="133"/>
      <c r="M2569" s="133"/>
      <c r="N2569" s="133"/>
      <c r="O2569" s="133"/>
      <c r="P2569" s="133"/>
      <c r="Q2569" s="154"/>
      <c r="R2569" s="66" t="s">
        <v>69</v>
      </c>
      <c r="S2569" s="135"/>
      <c r="T2569" s="133"/>
      <c r="U2569" s="133"/>
      <c r="V2569" s="136"/>
    </row>
    <row r="2570" spans="1:22" s="23" customFormat="1" ht="51.75" customHeight="1" x14ac:dyDescent="0.2">
      <c r="A2570" s="138"/>
      <c r="B2570" s="138"/>
      <c r="C2570" s="139"/>
      <c r="D2570" s="139"/>
      <c r="E2570" s="138"/>
      <c r="F2570" s="132"/>
      <c r="G2570" s="132"/>
      <c r="H2570" s="133"/>
      <c r="I2570" s="133"/>
      <c r="J2570" s="133"/>
      <c r="K2570" s="132"/>
      <c r="L2570" s="133"/>
      <c r="M2570" s="133"/>
      <c r="N2570" s="133"/>
      <c r="O2570" s="133"/>
      <c r="P2570" s="133"/>
      <c r="Q2570" s="154"/>
      <c r="R2570" s="66" t="s">
        <v>70</v>
      </c>
      <c r="S2570" s="135"/>
      <c r="T2570" s="133"/>
      <c r="U2570" s="133"/>
      <c r="V2570" s="136"/>
    </row>
    <row r="2571" spans="1:22" s="23" customFormat="1" ht="42.75" customHeight="1" x14ac:dyDescent="0.2">
      <c r="A2571" s="138"/>
      <c r="B2571" s="138"/>
      <c r="C2571" s="139"/>
      <c r="D2571" s="139"/>
      <c r="E2571" s="138"/>
      <c r="F2571" s="132"/>
      <c r="G2571" s="132"/>
      <c r="H2571" s="133"/>
      <c r="I2571" s="133"/>
      <c r="J2571" s="133"/>
      <c r="K2571" s="132"/>
      <c r="L2571" s="133"/>
      <c r="M2571" s="133"/>
      <c r="N2571" s="133"/>
      <c r="O2571" s="133"/>
      <c r="P2571" s="133"/>
      <c r="Q2571" s="154"/>
      <c r="R2571" s="66" t="s">
        <v>71</v>
      </c>
      <c r="S2571" s="135"/>
      <c r="T2571" s="133"/>
      <c r="U2571" s="133"/>
      <c r="V2571" s="136"/>
    </row>
    <row r="2572" spans="1:22" s="23" customFormat="1" ht="60" customHeight="1" x14ac:dyDescent="0.2">
      <c r="A2572" s="138"/>
      <c r="B2572" s="138"/>
      <c r="C2572" s="139"/>
      <c r="D2572" s="139"/>
      <c r="E2572" s="138"/>
      <c r="F2572" s="132"/>
      <c r="G2572" s="132"/>
      <c r="H2572" s="133"/>
      <c r="I2572" s="133"/>
      <c r="J2572" s="133"/>
      <c r="K2572" s="132"/>
      <c r="L2572" s="133"/>
      <c r="M2572" s="133"/>
      <c r="N2572" s="133"/>
      <c r="O2572" s="133"/>
      <c r="P2572" s="133"/>
      <c r="Q2572" s="154"/>
      <c r="R2572" s="66" t="s">
        <v>72</v>
      </c>
      <c r="S2572" s="135"/>
      <c r="T2572" s="133"/>
      <c r="U2572" s="133"/>
      <c r="V2572" s="136"/>
    </row>
    <row r="2573" spans="1:22" s="23" customFormat="1" ht="60.75" customHeight="1" x14ac:dyDescent="0.2">
      <c r="A2573" s="138"/>
      <c r="B2573" s="138"/>
      <c r="C2573" s="139"/>
      <c r="D2573" s="139"/>
      <c r="E2573" s="138"/>
      <c r="F2573" s="132"/>
      <c r="G2573" s="132"/>
      <c r="H2573" s="133"/>
      <c r="I2573" s="133"/>
      <c r="J2573" s="133"/>
      <c r="K2573" s="132"/>
      <c r="L2573" s="133"/>
      <c r="M2573" s="133"/>
      <c r="N2573" s="133"/>
      <c r="O2573" s="133"/>
      <c r="P2573" s="133"/>
      <c r="Q2573" s="154"/>
      <c r="R2573" s="66" t="s">
        <v>73</v>
      </c>
      <c r="S2573" s="135"/>
      <c r="T2573" s="133"/>
      <c r="U2573" s="133"/>
      <c r="V2573" s="136"/>
    </row>
    <row r="2574" spans="1:22" s="23" customFormat="1" ht="45.75" customHeight="1" x14ac:dyDescent="0.2">
      <c r="A2574" s="138"/>
      <c r="B2574" s="138"/>
      <c r="C2574" s="139"/>
      <c r="D2574" s="139"/>
      <c r="E2574" s="138"/>
      <c r="F2574" s="132"/>
      <c r="G2574" s="132"/>
      <c r="H2574" s="133"/>
      <c r="I2574" s="133"/>
      <c r="J2574" s="133"/>
      <c r="K2574" s="132"/>
      <c r="L2574" s="133"/>
      <c r="M2574" s="133"/>
      <c r="N2574" s="133"/>
      <c r="O2574" s="133"/>
      <c r="P2574" s="133"/>
      <c r="Q2574" s="154"/>
      <c r="R2574" s="66" t="s">
        <v>74</v>
      </c>
      <c r="S2574" s="135"/>
      <c r="T2574" s="133"/>
      <c r="U2574" s="133"/>
      <c r="V2574" s="136"/>
    </row>
    <row r="2575" spans="1:22" s="23" customFormat="1" ht="48" customHeight="1" x14ac:dyDescent="0.2">
      <c r="A2575" s="138"/>
      <c r="B2575" s="138"/>
      <c r="C2575" s="139"/>
      <c r="D2575" s="139"/>
      <c r="E2575" s="138"/>
      <c r="F2575" s="132"/>
      <c r="G2575" s="132"/>
      <c r="H2575" s="133"/>
      <c r="I2575" s="133"/>
      <c r="J2575" s="133"/>
      <c r="K2575" s="132"/>
      <c r="L2575" s="133"/>
      <c r="M2575" s="133"/>
      <c r="N2575" s="133"/>
      <c r="O2575" s="133"/>
      <c r="P2575" s="133"/>
      <c r="Q2575" s="154"/>
      <c r="R2575" s="66" t="s">
        <v>75</v>
      </c>
      <c r="S2575" s="135"/>
      <c r="T2575" s="133"/>
      <c r="U2575" s="133"/>
      <c r="V2575" s="136"/>
    </row>
    <row r="2576" spans="1:22" s="23" customFormat="1" ht="46.5" customHeight="1" x14ac:dyDescent="0.2">
      <c r="A2576" s="138"/>
      <c r="B2576" s="138"/>
      <c r="C2576" s="139"/>
      <c r="D2576" s="139"/>
      <c r="E2576" s="138"/>
      <c r="F2576" s="132"/>
      <c r="G2576" s="132"/>
      <c r="H2576" s="133"/>
      <c r="I2576" s="133"/>
      <c r="J2576" s="133"/>
      <c r="K2576" s="132"/>
      <c r="L2576" s="133"/>
      <c r="M2576" s="133"/>
      <c r="N2576" s="133"/>
      <c r="O2576" s="133"/>
      <c r="P2576" s="133"/>
      <c r="Q2576" s="154"/>
      <c r="R2576" s="66" t="s">
        <v>76</v>
      </c>
      <c r="S2576" s="135"/>
      <c r="T2576" s="133"/>
      <c r="U2576" s="133"/>
      <c r="V2576" s="136"/>
    </row>
    <row r="2577" spans="1:22" s="23" customFormat="1" ht="33.75" customHeight="1" x14ac:dyDescent="0.2">
      <c r="A2577" s="138">
        <v>2</v>
      </c>
      <c r="B2577" s="138" t="s">
        <v>463</v>
      </c>
      <c r="C2577" s="139">
        <v>1963</v>
      </c>
      <c r="D2577" s="139"/>
      <c r="E2577" s="138" t="s">
        <v>111</v>
      </c>
      <c r="F2577" s="132">
        <v>4</v>
      </c>
      <c r="G2577" s="132">
        <v>4</v>
      </c>
      <c r="H2577" s="133">
        <v>3004.1</v>
      </c>
      <c r="I2577" s="133">
        <v>2788.07</v>
      </c>
      <c r="J2577" s="133">
        <v>1386.3</v>
      </c>
      <c r="K2577" s="132">
        <v>192</v>
      </c>
      <c r="L2577" s="133">
        <v>63178677.729999997</v>
      </c>
      <c r="M2577" s="133">
        <v>0</v>
      </c>
      <c r="N2577" s="133">
        <v>0</v>
      </c>
      <c r="O2577" s="133">
        <v>0</v>
      </c>
      <c r="P2577" s="133">
        <v>63178677.729999997</v>
      </c>
      <c r="Q2577" s="154">
        <v>0</v>
      </c>
      <c r="R2577" s="66" t="s">
        <v>62</v>
      </c>
      <c r="S2577" s="135">
        <v>18</v>
      </c>
      <c r="T2577" s="133">
        <v>22660.36</v>
      </c>
      <c r="U2577" s="133">
        <v>22660.36</v>
      </c>
      <c r="V2577" s="136">
        <v>47118</v>
      </c>
    </row>
    <row r="2578" spans="1:22" s="23" customFormat="1" ht="47.25" customHeight="1" x14ac:dyDescent="0.2">
      <c r="A2578" s="138"/>
      <c r="B2578" s="138"/>
      <c r="C2578" s="139"/>
      <c r="D2578" s="139"/>
      <c r="E2578" s="138"/>
      <c r="F2578" s="132"/>
      <c r="G2578" s="132"/>
      <c r="H2578" s="133"/>
      <c r="I2578" s="133"/>
      <c r="J2578" s="133"/>
      <c r="K2578" s="132"/>
      <c r="L2578" s="133"/>
      <c r="M2578" s="133"/>
      <c r="N2578" s="133"/>
      <c r="O2578" s="133"/>
      <c r="P2578" s="133"/>
      <c r="Q2578" s="154"/>
      <c r="R2578" s="66" t="s">
        <v>63</v>
      </c>
      <c r="S2578" s="135"/>
      <c r="T2578" s="133"/>
      <c r="U2578" s="133"/>
      <c r="V2578" s="136"/>
    </row>
    <row r="2579" spans="1:22" s="23" customFormat="1" ht="51" customHeight="1" x14ac:dyDescent="0.2">
      <c r="A2579" s="138"/>
      <c r="B2579" s="138"/>
      <c r="C2579" s="139"/>
      <c r="D2579" s="139"/>
      <c r="E2579" s="138"/>
      <c r="F2579" s="132"/>
      <c r="G2579" s="132"/>
      <c r="H2579" s="133"/>
      <c r="I2579" s="133"/>
      <c r="J2579" s="133"/>
      <c r="K2579" s="132"/>
      <c r="L2579" s="133"/>
      <c r="M2579" s="133"/>
      <c r="N2579" s="133"/>
      <c r="O2579" s="133"/>
      <c r="P2579" s="133"/>
      <c r="Q2579" s="154"/>
      <c r="R2579" s="66" t="s">
        <v>64</v>
      </c>
      <c r="S2579" s="135"/>
      <c r="T2579" s="133"/>
      <c r="U2579" s="133"/>
      <c r="V2579" s="136"/>
    </row>
    <row r="2580" spans="1:22" s="23" customFormat="1" ht="33" customHeight="1" x14ac:dyDescent="0.2">
      <c r="A2580" s="138"/>
      <c r="B2580" s="138"/>
      <c r="C2580" s="139"/>
      <c r="D2580" s="139"/>
      <c r="E2580" s="138"/>
      <c r="F2580" s="132"/>
      <c r="G2580" s="132"/>
      <c r="H2580" s="133"/>
      <c r="I2580" s="133"/>
      <c r="J2580" s="133"/>
      <c r="K2580" s="132"/>
      <c r="L2580" s="133"/>
      <c r="M2580" s="133"/>
      <c r="N2580" s="133"/>
      <c r="O2580" s="133"/>
      <c r="P2580" s="133"/>
      <c r="Q2580" s="154"/>
      <c r="R2580" s="66" t="s">
        <v>65</v>
      </c>
      <c r="S2580" s="135"/>
      <c r="T2580" s="133"/>
      <c r="U2580" s="133"/>
      <c r="V2580" s="136"/>
    </row>
    <row r="2581" spans="1:22" s="23" customFormat="1" ht="43.5" customHeight="1" x14ac:dyDescent="0.2">
      <c r="A2581" s="138"/>
      <c r="B2581" s="138"/>
      <c r="C2581" s="139"/>
      <c r="D2581" s="139"/>
      <c r="E2581" s="138"/>
      <c r="F2581" s="132"/>
      <c r="G2581" s="132"/>
      <c r="H2581" s="133"/>
      <c r="I2581" s="133"/>
      <c r="J2581" s="133"/>
      <c r="K2581" s="132"/>
      <c r="L2581" s="133"/>
      <c r="M2581" s="133"/>
      <c r="N2581" s="133"/>
      <c r="O2581" s="133"/>
      <c r="P2581" s="133"/>
      <c r="Q2581" s="154"/>
      <c r="R2581" s="66" t="s">
        <v>66</v>
      </c>
      <c r="S2581" s="135"/>
      <c r="T2581" s="133"/>
      <c r="U2581" s="133"/>
      <c r="V2581" s="136"/>
    </row>
    <row r="2582" spans="1:22" s="23" customFormat="1" ht="54" customHeight="1" x14ac:dyDescent="0.2">
      <c r="A2582" s="138"/>
      <c r="B2582" s="138"/>
      <c r="C2582" s="139"/>
      <c r="D2582" s="139"/>
      <c r="E2582" s="138"/>
      <c r="F2582" s="132"/>
      <c r="G2582" s="132"/>
      <c r="H2582" s="133"/>
      <c r="I2582" s="133"/>
      <c r="J2582" s="133"/>
      <c r="K2582" s="132"/>
      <c r="L2582" s="133"/>
      <c r="M2582" s="133"/>
      <c r="N2582" s="133"/>
      <c r="O2582" s="133"/>
      <c r="P2582" s="133"/>
      <c r="Q2582" s="154"/>
      <c r="R2582" s="66" t="s">
        <v>67</v>
      </c>
      <c r="S2582" s="135"/>
      <c r="T2582" s="133"/>
      <c r="U2582" s="133"/>
      <c r="V2582" s="136"/>
    </row>
    <row r="2583" spans="1:22" s="23" customFormat="1" ht="30.75" customHeight="1" x14ac:dyDescent="0.2">
      <c r="A2583" s="138"/>
      <c r="B2583" s="138"/>
      <c r="C2583" s="139"/>
      <c r="D2583" s="139"/>
      <c r="E2583" s="138"/>
      <c r="F2583" s="132"/>
      <c r="G2583" s="132"/>
      <c r="H2583" s="133"/>
      <c r="I2583" s="133"/>
      <c r="J2583" s="133"/>
      <c r="K2583" s="132"/>
      <c r="L2583" s="133"/>
      <c r="M2583" s="133"/>
      <c r="N2583" s="133"/>
      <c r="O2583" s="133"/>
      <c r="P2583" s="133"/>
      <c r="Q2583" s="154"/>
      <c r="R2583" s="66" t="s">
        <v>68</v>
      </c>
      <c r="S2583" s="135"/>
      <c r="T2583" s="133"/>
      <c r="U2583" s="133"/>
      <c r="V2583" s="136"/>
    </row>
    <row r="2584" spans="1:22" s="23" customFormat="1" ht="43.5" customHeight="1" x14ac:dyDescent="0.2">
      <c r="A2584" s="138"/>
      <c r="B2584" s="138"/>
      <c r="C2584" s="139"/>
      <c r="D2584" s="139"/>
      <c r="E2584" s="138"/>
      <c r="F2584" s="132"/>
      <c r="G2584" s="132"/>
      <c r="H2584" s="133"/>
      <c r="I2584" s="133"/>
      <c r="J2584" s="133"/>
      <c r="K2584" s="132"/>
      <c r="L2584" s="133"/>
      <c r="M2584" s="133"/>
      <c r="N2584" s="133"/>
      <c r="O2584" s="133"/>
      <c r="P2584" s="133"/>
      <c r="Q2584" s="154"/>
      <c r="R2584" s="66" t="s">
        <v>69</v>
      </c>
      <c r="S2584" s="135"/>
      <c r="T2584" s="133"/>
      <c r="U2584" s="133"/>
      <c r="V2584" s="136"/>
    </row>
    <row r="2585" spans="1:22" s="23" customFormat="1" ht="42" customHeight="1" x14ac:dyDescent="0.2">
      <c r="A2585" s="138"/>
      <c r="B2585" s="138"/>
      <c r="C2585" s="139"/>
      <c r="D2585" s="139"/>
      <c r="E2585" s="138"/>
      <c r="F2585" s="132"/>
      <c r="G2585" s="132"/>
      <c r="H2585" s="133"/>
      <c r="I2585" s="133"/>
      <c r="J2585" s="133"/>
      <c r="K2585" s="132"/>
      <c r="L2585" s="133"/>
      <c r="M2585" s="133"/>
      <c r="N2585" s="133"/>
      <c r="O2585" s="133"/>
      <c r="P2585" s="133"/>
      <c r="Q2585" s="154"/>
      <c r="R2585" s="66" t="s">
        <v>70</v>
      </c>
      <c r="S2585" s="135"/>
      <c r="T2585" s="133"/>
      <c r="U2585" s="133"/>
      <c r="V2585" s="136"/>
    </row>
    <row r="2586" spans="1:22" s="23" customFormat="1" ht="27.75" customHeight="1" x14ac:dyDescent="0.2">
      <c r="A2586" s="138"/>
      <c r="B2586" s="138"/>
      <c r="C2586" s="139"/>
      <c r="D2586" s="139"/>
      <c r="E2586" s="138"/>
      <c r="F2586" s="132"/>
      <c r="G2586" s="132"/>
      <c r="H2586" s="133"/>
      <c r="I2586" s="133"/>
      <c r="J2586" s="133"/>
      <c r="K2586" s="132"/>
      <c r="L2586" s="133"/>
      <c r="M2586" s="133"/>
      <c r="N2586" s="133"/>
      <c r="O2586" s="133"/>
      <c r="P2586" s="133"/>
      <c r="Q2586" s="154"/>
      <c r="R2586" s="66" t="s">
        <v>71</v>
      </c>
      <c r="S2586" s="135"/>
      <c r="T2586" s="133"/>
      <c r="U2586" s="133"/>
      <c r="V2586" s="136"/>
    </row>
    <row r="2587" spans="1:22" s="23" customFormat="1" ht="42" customHeight="1" x14ac:dyDescent="0.2">
      <c r="A2587" s="138"/>
      <c r="B2587" s="138"/>
      <c r="C2587" s="139"/>
      <c r="D2587" s="139"/>
      <c r="E2587" s="138"/>
      <c r="F2587" s="132"/>
      <c r="G2587" s="132"/>
      <c r="H2587" s="133"/>
      <c r="I2587" s="133"/>
      <c r="J2587" s="133"/>
      <c r="K2587" s="132"/>
      <c r="L2587" s="133"/>
      <c r="M2587" s="133"/>
      <c r="N2587" s="133"/>
      <c r="O2587" s="133"/>
      <c r="P2587" s="133"/>
      <c r="Q2587" s="154"/>
      <c r="R2587" s="66" t="s">
        <v>72</v>
      </c>
      <c r="S2587" s="135"/>
      <c r="T2587" s="133"/>
      <c r="U2587" s="133"/>
      <c r="V2587" s="136"/>
    </row>
    <row r="2588" spans="1:22" s="23" customFormat="1" ht="42" customHeight="1" x14ac:dyDescent="0.2">
      <c r="A2588" s="138"/>
      <c r="B2588" s="138"/>
      <c r="C2588" s="139"/>
      <c r="D2588" s="139"/>
      <c r="E2588" s="138"/>
      <c r="F2588" s="132"/>
      <c r="G2588" s="132"/>
      <c r="H2588" s="133"/>
      <c r="I2588" s="133"/>
      <c r="J2588" s="133"/>
      <c r="K2588" s="132"/>
      <c r="L2588" s="133"/>
      <c r="M2588" s="133"/>
      <c r="N2588" s="133"/>
      <c r="O2588" s="133"/>
      <c r="P2588" s="133"/>
      <c r="Q2588" s="154"/>
      <c r="R2588" s="66" t="s">
        <v>73</v>
      </c>
      <c r="S2588" s="135"/>
      <c r="T2588" s="133"/>
      <c r="U2588" s="133"/>
      <c r="V2588" s="136"/>
    </row>
    <row r="2589" spans="1:22" s="23" customFormat="1" ht="29.25" customHeight="1" x14ac:dyDescent="0.2">
      <c r="A2589" s="138"/>
      <c r="B2589" s="138"/>
      <c r="C2589" s="139"/>
      <c r="D2589" s="139"/>
      <c r="E2589" s="138"/>
      <c r="F2589" s="132"/>
      <c r="G2589" s="132"/>
      <c r="H2589" s="133"/>
      <c r="I2589" s="133"/>
      <c r="J2589" s="133"/>
      <c r="K2589" s="132"/>
      <c r="L2589" s="133"/>
      <c r="M2589" s="133"/>
      <c r="N2589" s="133"/>
      <c r="O2589" s="133"/>
      <c r="P2589" s="133"/>
      <c r="Q2589" s="154"/>
      <c r="R2589" s="66" t="s">
        <v>74</v>
      </c>
      <c r="S2589" s="135"/>
      <c r="T2589" s="133"/>
      <c r="U2589" s="133"/>
      <c r="V2589" s="136"/>
    </row>
    <row r="2590" spans="1:22" s="23" customFormat="1" ht="33.75" customHeight="1" x14ac:dyDescent="0.2">
      <c r="A2590" s="138"/>
      <c r="B2590" s="138"/>
      <c r="C2590" s="139"/>
      <c r="D2590" s="139"/>
      <c r="E2590" s="138"/>
      <c r="F2590" s="132"/>
      <c r="G2590" s="132"/>
      <c r="H2590" s="133"/>
      <c r="I2590" s="133"/>
      <c r="J2590" s="133"/>
      <c r="K2590" s="132"/>
      <c r="L2590" s="133"/>
      <c r="M2590" s="133"/>
      <c r="N2590" s="133"/>
      <c r="O2590" s="133"/>
      <c r="P2590" s="133"/>
      <c r="Q2590" s="154"/>
      <c r="R2590" s="66" t="s">
        <v>75</v>
      </c>
      <c r="S2590" s="135"/>
      <c r="T2590" s="133"/>
      <c r="U2590" s="133"/>
      <c r="V2590" s="136"/>
    </row>
    <row r="2591" spans="1:22" s="23" customFormat="1" ht="29.25" customHeight="1" x14ac:dyDescent="0.2">
      <c r="A2591" s="138"/>
      <c r="B2591" s="138"/>
      <c r="C2591" s="139"/>
      <c r="D2591" s="139"/>
      <c r="E2591" s="138"/>
      <c r="F2591" s="132"/>
      <c r="G2591" s="132"/>
      <c r="H2591" s="133"/>
      <c r="I2591" s="133"/>
      <c r="J2591" s="133"/>
      <c r="K2591" s="132"/>
      <c r="L2591" s="133"/>
      <c r="M2591" s="133"/>
      <c r="N2591" s="133"/>
      <c r="O2591" s="133"/>
      <c r="P2591" s="133"/>
      <c r="Q2591" s="154"/>
      <c r="R2591" s="66" t="s">
        <v>76</v>
      </c>
      <c r="S2591" s="135"/>
      <c r="T2591" s="133"/>
      <c r="U2591" s="133"/>
      <c r="V2591" s="136"/>
    </row>
    <row r="2592" spans="1:22" s="23" customFormat="1" ht="27.75" customHeight="1" x14ac:dyDescent="0.2">
      <c r="A2592" s="138"/>
      <c r="B2592" s="138"/>
      <c r="C2592" s="139"/>
      <c r="D2592" s="139"/>
      <c r="E2592" s="138"/>
      <c r="F2592" s="132"/>
      <c r="G2592" s="132"/>
      <c r="H2592" s="133"/>
      <c r="I2592" s="133"/>
      <c r="J2592" s="133"/>
      <c r="K2592" s="132"/>
      <c r="L2592" s="133"/>
      <c r="M2592" s="133"/>
      <c r="N2592" s="133"/>
      <c r="O2592" s="133"/>
      <c r="P2592" s="133"/>
      <c r="Q2592" s="154"/>
      <c r="R2592" s="66" t="s">
        <v>105</v>
      </c>
      <c r="S2592" s="135"/>
      <c r="T2592" s="133"/>
      <c r="U2592" s="133"/>
      <c r="V2592" s="136"/>
    </row>
    <row r="2593" spans="1:22" s="23" customFormat="1" ht="33" customHeight="1" x14ac:dyDescent="0.2">
      <c r="A2593" s="138"/>
      <c r="B2593" s="138"/>
      <c r="C2593" s="139"/>
      <c r="D2593" s="139"/>
      <c r="E2593" s="138"/>
      <c r="F2593" s="132"/>
      <c r="G2593" s="132"/>
      <c r="H2593" s="133"/>
      <c r="I2593" s="133"/>
      <c r="J2593" s="133"/>
      <c r="K2593" s="132"/>
      <c r="L2593" s="133"/>
      <c r="M2593" s="133"/>
      <c r="N2593" s="133"/>
      <c r="O2593" s="133"/>
      <c r="P2593" s="133"/>
      <c r="Q2593" s="154"/>
      <c r="R2593" s="66" t="s">
        <v>106</v>
      </c>
      <c r="S2593" s="135"/>
      <c r="T2593" s="133"/>
      <c r="U2593" s="133"/>
      <c r="V2593" s="136"/>
    </row>
    <row r="2594" spans="1:22" s="23" customFormat="1" ht="27.75" customHeight="1" x14ac:dyDescent="0.2">
      <c r="A2594" s="138"/>
      <c r="B2594" s="138"/>
      <c r="C2594" s="139"/>
      <c r="D2594" s="139"/>
      <c r="E2594" s="138"/>
      <c r="F2594" s="132"/>
      <c r="G2594" s="132"/>
      <c r="H2594" s="133"/>
      <c r="I2594" s="133"/>
      <c r="J2594" s="133"/>
      <c r="K2594" s="132"/>
      <c r="L2594" s="133"/>
      <c r="M2594" s="133"/>
      <c r="N2594" s="133"/>
      <c r="O2594" s="133"/>
      <c r="P2594" s="133"/>
      <c r="Q2594" s="154"/>
      <c r="R2594" s="66" t="s">
        <v>107</v>
      </c>
      <c r="S2594" s="135"/>
      <c r="T2594" s="133"/>
      <c r="U2594" s="133"/>
      <c r="V2594" s="136"/>
    </row>
    <row r="2595" spans="1:22" s="46" customFormat="1" ht="31.5" customHeight="1" x14ac:dyDescent="0.15">
      <c r="A2595" s="138" t="s">
        <v>32</v>
      </c>
      <c r="B2595" s="138" t="s">
        <v>881</v>
      </c>
      <c r="C2595" s="139">
        <v>1961</v>
      </c>
      <c r="D2595" s="139"/>
      <c r="E2595" s="138" t="s">
        <v>111</v>
      </c>
      <c r="F2595" s="132">
        <v>4</v>
      </c>
      <c r="G2595" s="132">
        <v>3</v>
      </c>
      <c r="H2595" s="133">
        <v>2439.9</v>
      </c>
      <c r="I2595" s="133">
        <v>2266</v>
      </c>
      <c r="J2595" s="133">
        <v>1097.3</v>
      </c>
      <c r="K2595" s="132">
        <v>120</v>
      </c>
      <c r="L2595" s="133">
        <v>25561585.27</v>
      </c>
      <c r="M2595" s="133">
        <v>0</v>
      </c>
      <c r="N2595" s="133">
        <v>0</v>
      </c>
      <c r="O2595" s="133">
        <v>0</v>
      </c>
      <c r="P2595" s="133">
        <v>25561585.27</v>
      </c>
      <c r="Q2595" s="133">
        <v>0</v>
      </c>
      <c r="R2595" s="66" t="s">
        <v>62</v>
      </c>
      <c r="S2595" s="134">
        <v>15</v>
      </c>
      <c r="T2595" s="133">
        <v>11280.49</v>
      </c>
      <c r="U2595" s="133">
        <v>11280.49</v>
      </c>
      <c r="V2595" s="136">
        <v>47118</v>
      </c>
    </row>
    <row r="2596" spans="1:22" s="46" customFormat="1" ht="50.25" customHeight="1" x14ac:dyDescent="0.15">
      <c r="A2596" s="138"/>
      <c r="B2596" s="138"/>
      <c r="C2596" s="139"/>
      <c r="D2596" s="139"/>
      <c r="E2596" s="138"/>
      <c r="F2596" s="132"/>
      <c r="G2596" s="132"/>
      <c r="H2596" s="133"/>
      <c r="I2596" s="133"/>
      <c r="J2596" s="133"/>
      <c r="K2596" s="132"/>
      <c r="L2596" s="133"/>
      <c r="M2596" s="133"/>
      <c r="N2596" s="133"/>
      <c r="O2596" s="133"/>
      <c r="P2596" s="133"/>
      <c r="Q2596" s="133"/>
      <c r="R2596" s="66" t="s">
        <v>63</v>
      </c>
      <c r="S2596" s="135"/>
      <c r="T2596" s="133"/>
      <c r="U2596" s="133"/>
      <c r="V2596" s="136"/>
    </row>
    <row r="2597" spans="1:22" s="46" customFormat="1" ht="45" customHeight="1" x14ac:dyDescent="0.15">
      <c r="A2597" s="138"/>
      <c r="B2597" s="138"/>
      <c r="C2597" s="139"/>
      <c r="D2597" s="139"/>
      <c r="E2597" s="138"/>
      <c r="F2597" s="132"/>
      <c r="G2597" s="132"/>
      <c r="H2597" s="133"/>
      <c r="I2597" s="133"/>
      <c r="J2597" s="133"/>
      <c r="K2597" s="132"/>
      <c r="L2597" s="133"/>
      <c r="M2597" s="133"/>
      <c r="N2597" s="133"/>
      <c r="O2597" s="133"/>
      <c r="P2597" s="133"/>
      <c r="Q2597" s="133"/>
      <c r="R2597" s="66" t="s">
        <v>64</v>
      </c>
      <c r="S2597" s="135"/>
      <c r="T2597" s="133"/>
      <c r="U2597" s="133"/>
      <c r="V2597" s="136"/>
    </row>
    <row r="2598" spans="1:22" s="46" customFormat="1" ht="31.5" customHeight="1" x14ac:dyDescent="0.15">
      <c r="A2598" s="138"/>
      <c r="B2598" s="138"/>
      <c r="C2598" s="139"/>
      <c r="D2598" s="139"/>
      <c r="E2598" s="138"/>
      <c r="F2598" s="132"/>
      <c r="G2598" s="132"/>
      <c r="H2598" s="133"/>
      <c r="I2598" s="133"/>
      <c r="J2598" s="133"/>
      <c r="K2598" s="132"/>
      <c r="L2598" s="133"/>
      <c r="M2598" s="133"/>
      <c r="N2598" s="133"/>
      <c r="O2598" s="133"/>
      <c r="P2598" s="133"/>
      <c r="Q2598" s="133"/>
      <c r="R2598" s="66" t="s">
        <v>65</v>
      </c>
      <c r="S2598" s="135"/>
      <c r="T2598" s="133"/>
      <c r="U2598" s="133"/>
      <c r="V2598" s="136"/>
    </row>
    <row r="2599" spans="1:22" s="46" customFormat="1" ht="28.5" customHeight="1" x14ac:dyDescent="0.15">
      <c r="A2599" s="138"/>
      <c r="B2599" s="138"/>
      <c r="C2599" s="139"/>
      <c r="D2599" s="139"/>
      <c r="E2599" s="138"/>
      <c r="F2599" s="132"/>
      <c r="G2599" s="132"/>
      <c r="H2599" s="133"/>
      <c r="I2599" s="133"/>
      <c r="J2599" s="133"/>
      <c r="K2599" s="132"/>
      <c r="L2599" s="133"/>
      <c r="M2599" s="133"/>
      <c r="N2599" s="133"/>
      <c r="O2599" s="133"/>
      <c r="P2599" s="133"/>
      <c r="Q2599" s="133"/>
      <c r="R2599" s="66" t="s">
        <v>66</v>
      </c>
      <c r="S2599" s="135"/>
      <c r="T2599" s="133"/>
      <c r="U2599" s="133"/>
      <c r="V2599" s="136"/>
    </row>
    <row r="2600" spans="1:22" s="46" customFormat="1" ht="48.75" customHeight="1" x14ac:dyDescent="0.15">
      <c r="A2600" s="138"/>
      <c r="B2600" s="138"/>
      <c r="C2600" s="139"/>
      <c r="D2600" s="139"/>
      <c r="E2600" s="138"/>
      <c r="F2600" s="132"/>
      <c r="G2600" s="132"/>
      <c r="H2600" s="133"/>
      <c r="I2600" s="133"/>
      <c r="J2600" s="133"/>
      <c r="K2600" s="132"/>
      <c r="L2600" s="133"/>
      <c r="M2600" s="133"/>
      <c r="N2600" s="133"/>
      <c r="O2600" s="133"/>
      <c r="P2600" s="133"/>
      <c r="Q2600" s="133"/>
      <c r="R2600" s="66" t="s">
        <v>67</v>
      </c>
      <c r="S2600" s="135"/>
      <c r="T2600" s="133"/>
      <c r="U2600" s="133"/>
      <c r="V2600" s="136"/>
    </row>
    <row r="2601" spans="1:22" s="46" customFormat="1" ht="34.5" customHeight="1" x14ac:dyDescent="0.15">
      <c r="A2601" s="138"/>
      <c r="B2601" s="138"/>
      <c r="C2601" s="139"/>
      <c r="D2601" s="139"/>
      <c r="E2601" s="138"/>
      <c r="F2601" s="132"/>
      <c r="G2601" s="132"/>
      <c r="H2601" s="133"/>
      <c r="I2601" s="133"/>
      <c r="J2601" s="133"/>
      <c r="K2601" s="132"/>
      <c r="L2601" s="133"/>
      <c r="M2601" s="133"/>
      <c r="N2601" s="133"/>
      <c r="O2601" s="133"/>
      <c r="P2601" s="133"/>
      <c r="Q2601" s="133"/>
      <c r="R2601" s="66" t="s">
        <v>68</v>
      </c>
      <c r="S2601" s="135"/>
      <c r="T2601" s="133"/>
      <c r="U2601" s="133"/>
      <c r="V2601" s="136"/>
    </row>
    <row r="2602" spans="1:22" s="46" customFormat="1" ht="47.25" customHeight="1" x14ac:dyDescent="0.15">
      <c r="A2602" s="138"/>
      <c r="B2602" s="138"/>
      <c r="C2602" s="139"/>
      <c r="D2602" s="139"/>
      <c r="E2602" s="138"/>
      <c r="F2602" s="132"/>
      <c r="G2602" s="132"/>
      <c r="H2602" s="133"/>
      <c r="I2602" s="133"/>
      <c r="J2602" s="133"/>
      <c r="K2602" s="132"/>
      <c r="L2602" s="133"/>
      <c r="M2602" s="133"/>
      <c r="N2602" s="133"/>
      <c r="O2602" s="133"/>
      <c r="P2602" s="133"/>
      <c r="Q2602" s="133"/>
      <c r="R2602" s="66" t="s">
        <v>69</v>
      </c>
      <c r="S2602" s="135"/>
      <c r="T2602" s="133"/>
      <c r="U2602" s="133"/>
      <c r="V2602" s="136"/>
    </row>
    <row r="2603" spans="1:22" s="46" customFormat="1" ht="45" customHeight="1" x14ac:dyDescent="0.15">
      <c r="A2603" s="138"/>
      <c r="B2603" s="138"/>
      <c r="C2603" s="139"/>
      <c r="D2603" s="139"/>
      <c r="E2603" s="138"/>
      <c r="F2603" s="132"/>
      <c r="G2603" s="132"/>
      <c r="H2603" s="133"/>
      <c r="I2603" s="133"/>
      <c r="J2603" s="133"/>
      <c r="K2603" s="132"/>
      <c r="L2603" s="133"/>
      <c r="M2603" s="133"/>
      <c r="N2603" s="133"/>
      <c r="O2603" s="133"/>
      <c r="P2603" s="133"/>
      <c r="Q2603" s="133"/>
      <c r="R2603" s="66" t="s">
        <v>70</v>
      </c>
      <c r="S2603" s="135"/>
      <c r="T2603" s="133"/>
      <c r="U2603" s="133"/>
      <c r="V2603" s="136"/>
    </row>
    <row r="2604" spans="1:22" s="46" customFormat="1" ht="34.5" customHeight="1" x14ac:dyDescent="0.15">
      <c r="A2604" s="138"/>
      <c r="B2604" s="138"/>
      <c r="C2604" s="139"/>
      <c r="D2604" s="139"/>
      <c r="E2604" s="138"/>
      <c r="F2604" s="132"/>
      <c r="G2604" s="132"/>
      <c r="H2604" s="133"/>
      <c r="I2604" s="133"/>
      <c r="J2604" s="133"/>
      <c r="K2604" s="132"/>
      <c r="L2604" s="133"/>
      <c r="M2604" s="133"/>
      <c r="N2604" s="133"/>
      <c r="O2604" s="133"/>
      <c r="P2604" s="133"/>
      <c r="Q2604" s="133"/>
      <c r="R2604" s="66" t="s">
        <v>71</v>
      </c>
      <c r="S2604" s="135"/>
      <c r="T2604" s="133"/>
      <c r="U2604" s="133"/>
      <c r="V2604" s="136"/>
    </row>
    <row r="2605" spans="1:22" s="46" customFormat="1" ht="53.25" customHeight="1" x14ac:dyDescent="0.15">
      <c r="A2605" s="138"/>
      <c r="B2605" s="138"/>
      <c r="C2605" s="139"/>
      <c r="D2605" s="139"/>
      <c r="E2605" s="138"/>
      <c r="F2605" s="132"/>
      <c r="G2605" s="132"/>
      <c r="H2605" s="133"/>
      <c r="I2605" s="133"/>
      <c r="J2605" s="133"/>
      <c r="K2605" s="132"/>
      <c r="L2605" s="133"/>
      <c r="M2605" s="133"/>
      <c r="N2605" s="133"/>
      <c r="O2605" s="133"/>
      <c r="P2605" s="133"/>
      <c r="Q2605" s="133"/>
      <c r="R2605" s="66" t="s">
        <v>72</v>
      </c>
      <c r="S2605" s="135"/>
      <c r="T2605" s="133"/>
      <c r="U2605" s="133"/>
      <c r="V2605" s="136"/>
    </row>
    <row r="2606" spans="1:22" s="46" customFormat="1" ht="48.75" customHeight="1" x14ac:dyDescent="0.15">
      <c r="A2606" s="138"/>
      <c r="B2606" s="138"/>
      <c r="C2606" s="139"/>
      <c r="D2606" s="139"/>
      <c r="E2606" s="138"/>
      <c r="F2606" s="132"/>
      <c r="G2606" s="132"/>
      <c r="H2606" s="133"/>
      <c r="I2606" s="133"/>
      <c r="J2606" s="133"/>
      <c r="K2606" s="132"/>
      <c r="L2606" s="133"/>
      <c r="M2606" s="133"/>
      <c r="N2606" s="133"/>
      <c r="O2606" s="133"/>
      <c r="P2606" s="133"/>
      <c r="Q2606" s="133"/>
      <c r="R2606" s="66" t="s">
        <v>73</v>
      </c>
      <c r="S2606" s="135"/>
      <c r="T2606" s="133"/>
      <c r="U2606" s="133"/>
      <c r="V2606" s="136"/>
    </row>
    <row r="2607" spans="1:22" s="46" customFormat="1" ht="27" customHeight="1" x14ac:dyDescent="0.15">
      <c r="A2607" s="138"/>
      <c r="B2607" s="138"/>
      <c r="C2607" s="139"/>
      <c r="D2607" s="139"/>
      <c r="E2607" s="138"/>
      <c r="F2607" s="132"/>
      <c r="G2607" s="132"/>
      <c r="H2607" s="133"/>
      <c r="I2607" s="133"/>
      <c r="J2607" s="133"/>
      <c r="K2607" s="132"/>
      <c r="L2607" s="133"/>
      <c r="M2607" s="133"/>
      <c r="N2607" s="133"/>
      <c r="O2607" s="133"/>
      <c r="P2607" s="133"/>
      <c r="Q2607" s="133"/>
      <c r="R2607" s="66" t="s">
        <v>74</v>
      </c>
      <c r="S2607" s="135"/>
      <c r="T2607" s="133"/>
      <c r="U2607" s="133"/>
      <c r="V2607" s="136"/>
    </row>
    <row r="2608" spans="1:22" s="46" customFormat="1" ht="41.25" customHeight="1" x14ac:dyDescent="0.15">
      <c r="A2608" s="138"/>
      <c r="B2608" s="138"/>
      <c r="C2608" s="139"/>
      <c r="D2608" s="139"/>
      <c r="E2608" s="138"/>
      <c r="F2608" s="132"/>
      <c r="G2608" s="132"/>
      <c r="H2608" s="133"/>
      <c r="I2608" s="133"/>
      <c r="J2608" s="133"/>
      <c r="K2608" s="132"/>
      <c r="L2608" s="133"/>
      <c r="M2608" s="133"/>
      <c r="N2608" s="133"/>
      <c r="O2608" s="133"/>
      <c r="P2608" s="133"/>
      <c r="Q2608" s="133"/>
      <c r="R2608" s="66" t="s">
        <v>75</v>
      </c>
      <c r="S2608" s="135"/>
      <c r="T2608" s="133"/>
      <c r="U2608" s="133"/>
      <c r="V2608" s="136"/>
    </row>
    <row r="2609" spans="1:22" s="46" customFormat="1" ht="41.25" customHeight="1" x14ac:dyDescent="0.15">
      <c r="A2609" s="138"/>
      <c r="B2609" s="138"/>
      <c r="C2609" s="139"/>
      <c r="D2609" s="139"/>
      <c r="E2609" s="138"/>
      <c r="F2609" s="132"/>
      <c r="G2609" s="132"/>
      <c r="H2609" s="133"/>
      <c r="I2609" s="133"/>
      <c r="J2609" s="133"/>
      <c r="K2609" s="132"/>
      <c r="L2609" s="133"/>
      <c r="M2609" s="133"/>
      <c r="N2609" s="133"/>
      <c r="O2609" s="133"/>
      <c r="P2609" s="133"/>
      <c r="Q2609" s="133"/>
      <c r="R2609" s="66" t="s">
        <v>76</v>
      </c>
      <c r="S2609" s="135"/>
      <c r="T2609" s="133"/>
      <c r="U2609" s="133"/>
      <c r="V2609" s="136"/>
    </row>
    <row r="2610" spans="1:22" s="22" customFormat="1" ht="32.25" customHeight="1" x14ac:dyDescent="0.2">
      <c r="A2610" s="137" t="s">
        <v>1107</v>
      </c>
      <c r="B2610" s="137"/>
      <c r="C2610" s="43" t="s">
        <v>80</v>
      </c>
      <c r="D2610" s="44" t="s">
        <v>80</v>
      </c>
      <c r="E2610" s="44" t="s">
        <v>80</v>
      </c>
      <c r="F2610" s="44" t="s">
        <v>80</v>
      </c>
      <c r="G2610" s="44" t="s">
        <v>80</v>
      </c>
      <c r="H2610" s="44">
        <f>SUM(H2562:H2609)</f>
        <v>7674.4</v>
      </c>
      <c r="I2610" s="44">
        <f t="shared" ref="I2610:S2610" si="291">SUM(I2562:I2609)</f>
        <v>7086.57</v>
      </c>
      <c r="J2610" s="44">
        <f t="shared" si="291"/>
        <v>3696.09</v>
      </c>
      <c r="K2610" s="45">
        <f t="shared" si="291"/>
        <v>467</v>
      </c>
      <c r="L2610" s="44">
        <f t="shared" si="291"/>
        <v>111163829.14999999</v>
      </c>
      <c r="M2610" s="44">
        <f t="shared" si="291"/>
        <v>0</v>
      </c>
      <c r="N2610" s="44">
        <f t="shared" si="291"/>
        <v>0</v>
      </c>
      <c r="O2610" s="44">
        <f t="shared" si="291"/>
        <v>0</v>
      </c>
      <c r="P2610" s="44">
        <f t="shared" si="291"/>
        <v>111163829.14999999</v>
      </c>
      <c r="Q2610" s="44">
        <f t="shared" si="291"/>
        <v>0</v>
      </c>
      <c r="R2610" s="44" t="s">
        <v>80</v>
      </c>
      <c r="S2610" s="45">
        <f t="shared" si="291"/>
        <v>48</v>
      </c>
      <c r="T2610" s="44" t="s">
        <v>80</v>
      </c>
      <c r="U2610" s="44" t="s">
        <v>80</v>
      </c>
      <c r="V2610" s="44" t="s">
        <v>80</v>
      </c>
    </row>
    <row r="2611" spans="1:22" s="21" customFormat="1" ht="33.75" customHeight="1" x14ac:dyDescent="0.15">
      <c r="A2611" s="142" t="s">
        <v>464</v>
      </c>
      <c r="B2611" s="142"/>
      <c r="C2611" s="142"/>
      <c r="D2611" s="142"/>
      <c r="E2611" s="142"/>
      <c r="F2611" s="142"/>
      <c r="G2611" s="142"/>
      <c r="H2611" s="142"/>
      <c r="I2611" s="142"/>
      <c r="J2611" s="142"/>
      <c r="K2611" s="142"/>
      <c r="L2611" s="142"/>
      <c r="M2611" s="142"/>
      <c r="N2611" s="142"/>
      <c r="O2611" s="142"/>
      <c r="P2611" s="142"/>
      <c r="Q2611" s="142"/>
      <c r="R2611" s="142"/>
      <c r="S2611" s="142"/>
      <c r="T2611" s="142"/>
      <c r="U2611" s="142"/>
      <c r="V2611" s="142"/>
    </row>
    <row r="2612" spans="1:22" s="23" customFormat="1" ht="30" customHeight="1" x14ac:dyDescent="0.2">
      <c r="A2612" s="138">
        <v>1</v>
      </c>
      <c r="B2612" s="138" t="s">
        <v>465</v>
      </c>
      <c r="C2612" s="139">
        <v>1987</v>
      </c>
      <c r="D2612" s="139">
        <v>1987</v>
      </c>
      <c r="E2612" s="138" t="s">
        <v>97</v>
      </c>
      <c r="F2612" s="132">
        <v>9</v>
      </c>
      <c r="G2612" s="132">
        <v>3</v>
      </c>
      <c r="H2612" s="133">
        <v>6459</v>
      </c>
      <c r="I2612" s="133">
        <v>5470.6</v>
      </c>
      <c r="J2612" s="133">
        <v>5471.89</v>
      </c>
      <c r="K2612" s="132">
        <v>235</v>
      </c>
      <c r="L2612" s="133">
        <v>16554424.25</v>
      </c>
      <c r="M2612" s="133">
        <v>0</v>
      </c>
      <c r="N2612" s="133">
        <v>0</v>
      </c>
      <c r="O2612" s="133">
        <v>0</v>
      </c>
      <c r="P2612" s="133">
        <v>16554424.25</v>
      </c>
      <c r="Q2612" s="154">
        <v>0</v>
      </c>
      <c r="R2612" s="66" t="s">
        <v>68</v>
      </c>
      <c r="S2612" s="135">
        <v>6</v>
      </c>
      <c r="T2612" s="133">
        <v>3026.07</v>
      </c>
      <c r="U2612" s="133">
        <v>3026.07</v>
      </c>
      <c r="V2612" s="136">
        <v>47118</v>
      </c>
    </row>
    <row r="2613" spans="1:22" s="23" customFormat="1" ht="42.75" customHeight="1" x14ac:dyDescent="0.2">
      <c r="A2613" s="138"/>
      <c r="B2613" s="138"/>
      <c r="C2613" s="139"/>
      <c r="D2613" s="139"/>
      <c r="E2613" s="138"/>
      <c r="F2613" s="132"/>
      <c r="G2613" s="132"/>
      <c r="H2613" s="133"/>
      <c r="I2613" s="133"/>
      <c r="J2613" s="133"/>
      <c r="K2613" s="132"/>
      <c r="L2613" s="133"/>
      <c r="M2613" s="133"/>
      <c r="N2613" s="133"/>
      <c r="O2613" s="133"/>
      <c r="P2613" s="133"/>
      <c r="Q2613" s="154"/>
      <c r="R2613" s="66" t="s">
        <v>69</v>
      </c>
      <c r="S2613" s="135"/>
      <c r="T2613" s="133"/>
      <c r="U2613" s="133"/>
      <c r="V2613" s="136"/>
    </row>
    <row r="2614" spans="1:22" s="23" customFormat="1" ht="45" customHeight="1" x14ac:dyDescent="0.2">
      <c r="A2614" s="138"/>
      <c r="B2614" s="138"/>
      <c r="C2614" s="139"/>
      <c r="D2614" s="139"/>
      <c r="E2614" s="138"/>
      <c r="F2614" s="132"/>
      <c r="G2614" s="132"/>
      <c r="H2614" s="133"/>
      <c r="I2614" s="133"/>
      <c r="J2614" s="133"/>
      <c r="K2614" s="132"/>
      <c r="L2614" s="133"/>
      <c r="M2614" s="133"/>
      <c r="N2614" s="133"/>
      <c r="O2614" s="133"/>
      <c r="P2614" s="133"/>
      <c r="Q2614" s="154"/>
      <c r="R2614" s="66" t="s">
        <v>70</v>
      </c>
      <c r="S2614" s="135"/>
      <c r="T2614" s="133"/>
      <c r="U2614" s="133"/>
      <c r="V2614" s="136"/>
    </row>
    <row r="2615" spans="1:22" s="23" customFormat="1" ht="15.75" customHeight="1" x14ac:dyDescent="0.2">
      <c r="A2615" s="138"/>
      <c r="B2615" s="138"/>
      <c r="C2615" s="139"/>
      <c r="D2615" s="139"/>
      <c r="E2615" s="138"/>
      <c r="F2615" s="132"/>
      <c r="G2615" s="132"/>
      <c r="H2615" s="133"/>
      <c r="I2615" s="133"/>
      <c r="J2615" s="133"/>
      <c r="K2615" s="132"/>
      <c r="L2615" s="133"/>
      <c r="M2615" s="133"/>
      <c r="N2615" s="133"/>
      <c r="O2615" s="133"/>
      <c r="P2615" s="133"/>
      <c r="Q2615" s="154"/>
      <c r="R2615" s="66" t="s">
        <v>74</v>
      </c>
      <c r="S2615" s="135"/>
      <c r="T2615" s="133"/>
      <c r="U2615" s="133"/>
      <c r="V2615" s="136"/>
    </row>
    <row r="2616" spans="1:22" s="23" customFormat="1" ht="33" customHeight="1" x14ac:dyDescent="0.2">
      <c r="A2616" s="138"/>
      <c r="B2616" s="138"/>
      <c r="C2616" s="139"/>
      <c r="D2616" s="139"/>
      <c r="E2616" s="138"/>
      <c r="F2616" s="132"/>
      <c r="G2616" s="132"/>
      <c r="H2616" s="133"/>
      <c r="I2616" s="133"/>
      <c r="J2616" s="133"/>
      <c r="K2616" s="132"/>
      <c r="L2616" s="133"/>
      <c r="M2616" s="133"/>
      <c r="N2616" s="133"/>
      <c r="O2616" s="133"/>
      <c r="P2616" s="133"/>
      <c r="Q2616" s="154"/>
      <c r="R2616" s="66" t="s">
        <v>75</v>
      </c>
      <c r="S2616" s="135"/>
      <c r="T2616" s="133"/>
      <c r="U2616" s="133"/>
      <c r="V2616" s="136"/>
    </row>
    <row r="2617" spans="1:22" s="23" customFormat="1" ht="35.25" customHeight="1" x14ac:dyDescent="0.2">
      <c r="A2617" s="138"/>
      <c r="B2617" s="138"/>
      <c r="C2617" s="139"/>
      <c r="D2617" s="139"/>
      <c r="E2617" s="138"/>
      <c r="F2617" s="132"/>
      <c r="G2617" s="132"/>
      <c r="H2617" s="133"/>
      <c r="I2617" s="133"/>
      <c r="J2617" s="133"/>
      <c r="K2617" s="132"/>
      <c r="L2617" s="133"/>
      <c r="M2617" s="133"/>
      <c r="N2617" s="133"/>
      <c r="O2617" s="133"/>
      <c r="P2617" s="133"/>
      <c r="Q2617" s="154"/>
      <c r="R2617" s="66" t="s">
        <v>76</v>
      </c>
      <c r="S2617" s="135"/>
      <c r="T2617" s="133"/>
      <c r="U2617" s="133"/>
      <c r="V2617" s="136"/>
    </row>
    <row r="2618" spans="1:22" s="23" customFormat="1" ht="31.5" customHeight="1" x14ac:dyDescent="0.2">
      <c r="A2618" s="138">
        <v>2</v>
      </c>
      <c r="B2618" s="138" t="s">
        <v>466</v>
      </c>
      <c r="C2618" s="139">
        <v>1986</v>
      </c>
      <c r="D2618" s="139">
        <v>1986</v>
      </c>
      <c r="E2618" s="138" t="s">
        <v>97</v>
      </c>
      <c r="F2618" s="132">
        <v>9</v>
      </c>
      <c r="G2618" s="132">
        <v>5</v>
      </c>
      <c r="H2618" s="133">
        <v>11706</v>
      </c>
      <c r="I2618" s="133">
        <v>10043.700000000001</v>
      </c>
      <c r="J2618" s="133">
        <v>9418.85</v>
      </c>
      <c r="K2618" s="132">
        <v>389</v>
      </c>
      <c r="L2618" s="133">
        <v>63272954.82</v>
      </c>
      <c r="M2618" s="133">
        <v>0</v>
      </c>
      <c r="N2618" s="133">
        <v>0</v>
      </c>
      <c r="O2618" s="133">
        <v>0</v>
      </c>
      <c r="P2618" s="133">
        <v>63272954.82</v>
      </c>
      <c r="Q2618" s="154">
        <v>0</v>
      </c>
      <c r="R2618" s="66" t="s">
        <v>62</v>
      </c>
      <c r="S2618" s="135">
        <v>15</v>
      </c>
      <c r="T2618" s="133">
        <v>6299.77</v>
      </c>
      <c r="U2618" s="133">
        <v>6299.77</v>
      </c>
      <c r="V2618" s="136">
        <v>47118</v>
      </c>
    </row>
    <row r="2619" spans="1:22" s="23" customFormat="1" ht="43.5" customHeight="1" x14ac:dyDescent="0.2">
      <c r="A2619" s="138"/>
      <c r="B2619" s="138"/>
      <c r="C2619" s="139"/>
      <c r="D2619" s="139"/>
      <c r="E2619" s="138"/>
      <c r="F2619" s="132"/>
      <c r="G2619" s="132"/>
      <c r="H2619" s="133"/>
      <c r="I2619" s="133"/>
      <c r="J2619" s="133"/>
      <c r="K2619" s="132"/>
      <c r="L2619" s="133"/>
      <c r="M2619" s="133"/>
      <c r="N2619" s="133"/>
      <c r="O2619" s="133"/>
      <c r="P2619" s="133"/>
      <c r="Q2619" s="154"/>
      <c r="R2619" s="66" t="s">
        <v>63</v>
      </c>
      <c r="S2619" s="135"/>
      <c r="T2619" s="133"/>
      <c r="U2619" s="133"/>
      <c r="V2619" s="136"/>
    </row>
    <row r="2620" spans="1:22" s="23" customFormat="1" ht="44.25" customHeight="1" x14ac:dyDescent="0.2">
      <c r="A2620" s="138"/>
      <c r="B2620" s="138"/>
      <c r="C2620" s="139"/>
      <c r="D2620" s="139"/>
      <c r="E2620" s="138"/>
      <c r="F2620" s="132"/>
      <c r="G2620" s="132"/>
      <c r="H2620" s="133"/>
      <c r="I2620" s="133"/>
      <c r="J2620" s="133"/>
      <c r="K2620" s="132"/>
      <c r="L2620" s="133"/>
      <c r="M2620" s="133"/>
      <c r="N2620" s="133"/>
      <c r="O2620" s="133"/>
      <c r="P2620" s="133"/>
      <c r="Q2620" s="154"/>
      <c r="R2620" s="66" t="s">
        <v>64</v>
      </c>
      <c r="S2620" s="135"/>
      <c r="T2620" s="133"/>
      <c r="U2620" s="133"/>
      <c r="V2620" s="136"/>
    </row>
    <row r="2621" spans="1:22" s="23" customFormat="1" ht="32.25" customHeight="1" x14ac:dyDescent="0.2">
      <c r="A2621" s="138"/>
      <c r="B2621" s="138"/>
      <c r="C2621" s="139"/>
      <c r="D2621" s="139"/>
      <c r="E2621" s="138"/>
      <c r="F2621" s="132"/>
      <c r="G2621" s="132"/>
      <c r="H2621" s="133"/>
      <c r="I2621" s="133"/>
      <c r="J2621" s="133"/>
      <c r="K2621" s="132"/>
      <c r="L2621" s="133"/>
      <c r="M2621" s="133"/>
      <c r="N2621" s="133"/>
      <c r="O2621" s="133"/>
      <c r="P2621" s="133"/>
      <c r="Q2621" s="154"/>
      <c r="R2621" s="66" t="s">
        <v>65</v>
      </c>
      <c r="S2621" s="135"/>
      <c r="T2621" s="133"/>
      <c r="U2621" s="133"/>
      <c r="V2621" s="136"/>
    </row>
    <row r="2622" spans="1:22" s="23" customFormat="1" ht="45.75" customHeight="1" x14ac:dyDescent="0.2">
      <c r="A2622" s="138"/>
      <c r="B2622" s="138"/>
      <c r="C2622" s="139"/>
      <c r="D2622" s="139"/>
      <c r="E2622" s="138"/>
      <c r="F2622" s="132"/>
      <c r="G2622" s="132"/>
      <c r="H2622" s="133"/>
      <c r="I2622" s="133"/>
      <c r="J2622" s="133"/>
      <c r="K2622" s="132"/>
      <c r="L2622" s="133"/>
      <c r="M2622" s="133"/>
      <c r="N2622" s="133"/>
      <c r="O2622" s="133"/>
      <c r="P2622" s="133"/>
      <c r="Q2622" s="154"/>
      <c r="R2622" s="66" t="s">
        <v>66</v>
      </c>
      <c r="S2622" s="135"/>
      <c r="T2622" s="133"/>
      <c r="U2622" s="133"/>
      <c r="V2622" s="136"/>
    </row>
    <row r="2623" spans="1:22" s="23" customFormat="1" ht="42.75" customHeight="1" x14ac:dyDescent="0.2">
      <c r="A2623" s="138"/>
      <c r="B2623" s="138"/>
      <c r="C2623" s="139"/>
      <c r="D2623" s="139"/>
      <c r="E2623" s="138"/>
      <c r="F2623" s="132"/>
      <c r="G2623" s="132"/>
      <c r="H2623" s="133"/>
      <c r="I2623" s="133"/>
      <c r="J2623" s="133"/>
      <c r="K2623" s="132"/>
      <c r="L2623" s="133"/>
      <c r="M2623" s="133"/>
      <c r="N2623" s="133"/>
      <c r="O2623" s="133"/>
      <c r="P2623" s="133"/>
      <c r="Q2623" s="154"/>
      <c r="R2623" s="66" t="s">
        <v>67</v>
      </c>
      <c r="S2623" s="135"/>
      <c r="T2623" s="133"/>
      <c r="U2623" s="133"/>
      <c r="V2623" s="136"/>
    </row>
    <row r="2624" spans="1:22" s="23" customFormat="1" ht="37.5" customHeight="1" x14ac:dyDescent="0.2">
      <c r="A2624" s="138"/>
      <c r="B2624" s="138"/>
      <c r="C2624" s="139"/>
      <c r="D2624" s="139"/>
      <c r="E2624" s="138"/>
      <c r="F2624" s="132"/>
      <c r="G2624" s="132"/>
      <c r="H2624" s="133"/>
      <c r="I2624" s="133"/>
      <c r="J2624" s="133"/>
      <c r="K2624" s="132"/>
      <c r="L2624" s="133"/>
      <c r="M2624" s="133"/>
      <c r="N2624" s="133"/>
      <c r="O2624" s="133"/>
      <c r="P2624" s="133"/>
      <c r="Q2624" s="154"/>
      <c r="R2624" s="66" t="s">
        <v>68</v>
      </c>
      <c r="S2624" s="135"/>
      <c r="T2624" s="133"/>
      <c r="U2624" s="133"/>
      <c r="V2624" s="136"/>
    </row>
    <row r="2625" spans="1:23" s="23" customFormat="1" ht="51.75" customHeight="1" x14ac:dyDescent="0.2">
      <c r="A2625" s="138"/>
      <c r="B2625" s="138"/>
      <c r="C2625" s="139"/>
      <c r="D2625" s="139"/>
      <c r="E2625" s="138"/>
      <c r="F2625" s="132"/>
      <c r="G2625" s="132"/>
      <c r="H2625" s="133"/>
      <c r="I2625" s="133"/>
      <c r="J2625" s="133"/>
      <c r="K2625" s="132"/>
      <c r="L2625" s="133"/>
      <c r="M2625" s="133"/>
      <c r="N2625" s="133"/>
      <c r="O2625" s="133"/>
      <c r="P2625" s="133"/>
      <c r="Q2625" s="154"/>
      <c r="R2625" s="66" t="s">
        <v>69</v>
      </c>
      <c r="S2625" s="135"/>
      <c r="T2625" s="133"/>
      <c r="U2625" s="133"/>
      <c r="V2625" s="136"/>
    </row>
    <row r="2626" spans="1:23" s="23" customFormat="1" ht="42.75" customHeight="1" x14ac:dyDescent="0.2">
      <c r="A2626" s="138"/>
      <c r="B2626" s="138"/>
      <c r="C2626" s="139"/>
      <c r="D2626" s="139"/>
      <c r="E2626" s="138"/>
      <c r="F2626" s="132"/>
      <c r="G2626" s="132"/>
      <c r="H2626" s="133"/>
      <c r="I2626" s="133"/>
      <c r="J2626" s="133"/>
      <c r="K2626" s="132"/>
      <c r="L2626" s="133"/>
      <c r="M2626" s="133"/>
      <c r="N2626" s="133"/>
      <c r="O2626" s="133"/>
      <c r="P2626" s="133"/>
      <c r="Q2626" s="154"/>
      <c r="R2626" s="66" t="s">
        <v>70</v>
      </c>
      <c r="S2626" s="135"/>
      <c r="T2626" s="133"/>
      <c r="U2626" s="133"/>
      <c r="V2626" s="136"/>
    </row>
    <row r="2627" spans="1:23" s="23" customFormat="1" ht="31.5" customHeight="1" x14ac:dyDescent="0.2">
      <c r="A2627" s="138"/>
      <c r="B2627" s="138"/>
      <c r="C2627" s="139"/>
      <c r="D2627" s="139"/>
      <c r="E2627" s="138"/>
      <c r="F2627" s="132"/>
      <c r="G2627" s="132"/>
      <c r="H2627" s="133"/>
      <c r="I2627" s="133"/>
      <c r="J2627" s="133"/>
      <c r="K2627" s="132"/>
      <c r="L2627" s="133"/>
      <c r="M2627" s="133"/>
      <c r="N2627" s="133"/>
      <c r="O2627" s="133"/>
      <c r="P2627" s="133"/>
      <c r="Q2627" s="154"/>
      <c r="R2627" s="66" t="s">
        <v>71</v>
      </c>
      <c r="S2627" s="135"/>
      <c r="T2627" s="133"/>
      <c r="U2627" s="133"/>
      <c r="V2627" s="136"/>
    </row>
    <row r="2628" spans="1:23" s="23" customFormat="1" ht="43.5" customHeight="1" x14ac:dyDescent="0.2">
      <c r="A2628" s="138"/>
      <c r="B2628" s="138"/>
      <c r="C2628" s="139"/>
      <c r="D2628" s="139"/>
      <c r="E2628" s="138"/>
      <c r="F2628" s="132"/>
      <c r="G2628" s="132"/>
      <c r="H2628" s="133"/>
      <c r="I2628" s="133"/>
      <c r="J2628" s="133"/>
      <c r="K2628" s="132"/>
      <c r="L2628" s="133"/>
      <c r="M2628" s="133"/>
      <c r="N2628" s="133"/>
      <c r="O2628" s="133"/>
      <c r="P2628" s="133"/>
      <c r="Q2628" s="154"/>
      <c r="R2628" s="66" t="s">
        <v>72</v>
      </c>
      <c r="S2628" s="135"/>
      <c r="T2628" s="133"/>
      <c r="U2628" s="133"/>
      <c r="V2628" s="136"/>
    </row>
    <row r="2629" spans="1:23" s="23" customFormat="1" ht="45" customHeight="1" x14ac:dyDescent="0.2">
      <c r="A2629" s="138"/>
      <c r="B2629" s="138"/>
      <c r="C2629" s="139"/>
      <c r="D2629" s="139"/>
      <c r="E2629" s="138"/>
      <c r="F2629" s="132"/>
      <c r="G2629" s="132"/>
      <c r="H2629" s="133"/>
      <c r="I2629" s="133"/>
      <c r="J2629" s="133"/>
      <c r="K2629" s="132"/>
      <c r="L2629" s="133"/>
      <c r="M2629" s="133"/>
      <c r="N2629" s="133"/>
      <c r="O2629" s="133"/>
      <c r="P2629" s="133"/>
      <c r="Q2629" s="154"/>
      <c r="R2629" s="66" t="s">
        <v>73</v>
      </c>
      <c r="S2629" s="135"/>
      <c r="T2629" s="133"/>
      <c r="U2629" s="133"/>
      <c r="V2629" s="136"/>
    </row>
    <row r="2630" spans="1:23" s="23" customFormat="1" ht="25.5" customHeight="1" x14ac:dyDescent="0.2">
      <c r="A2630" s="138"/>
      <c r="B2630" s="138"/>
      <c r="C2630" s="139"/>
      <c r="D2630" s="139"/>
      <c r="E2630" s="138"/>
      <c r="F2630" s="132"/>
      <c r="G2630" s="132"/>
      <c r="H2630" s="133"/>
      <c r="I2630" s="133"/>
      <c r="J2630" s="133"/>
      <c r="K2630" s="132"/>
      <c r="L2630" s="133"/>
      <c r="M2630" s="133"/>
      <c r="N2630" s="133"/>
      <c r="O2630" s="133"/>
      <c r="P2630" s="133"/>
      <c r="Q2630" s="154"/>
      <c r="R2630" s="66" t="s">
        <v>74</v>
      </c>
      <c r="S2630" s="135"/>
      <c r="T2630" s="133"/>
      <c r="U2630" s="133"/>
      <c r="V2630" s="136"/>
    </row>
    <row r="2631" spans="1:23" s="23" customFormat="1" ht="36.75" customHeight="1" x14ac:dyDescent="0.2">
      <c r="A2631" s="138"/>
      <c r="B2631" s="138"/>
      <c r="C2631" s="139"/>
      <c r="D2631" s="139"/>
      <c r="E2631" s="138"/>
      <c r="F2631" s="132"/>
      <c r="G2631" s="132"/>
      <c r="H2631" s="133"/>
      <c r="I2631" s="133"/>
      <c r="J2631" s="133"/>
      <c r="K2631" s="132"/>
      <c r="L2631" s="133"/>
      <c r="M2631" s="133"/>
      <c r="N2631" s="133"/>
      <c r="O2631" s="133"/>
      <c r="P2631" s="133"/>
      <c r="Q2631" s="154"/>
      <c r="R2631" s="66" t="s">
        <v>75</v>
      </c>
      <c r="S2631" s="135"/>
      <c r="T2631" s="133"/>
      <c r="U2631" s="133"/>
      <c r="V2631" s="136"/>
    </row>
    <row r="2632" spans="1:23" s="23" customFormat="1" ht="41.25" customHeight="1" x14ac:dyDescent="0.2">
      <c r="A2632" s="138"/>
      <c r="B2632" s="138"/>
      <c r="C2632" s="139"/>
      <c r="D2632" s="139"/>
      <c r="E2632" s="138"/>
      <c r="F2632" s="132"/>
      <c r="G2632" s="132"/>
      <c r="H2632" s="133"/>
      <c r="I2632" s="133"/>
      <c r="J2632" s="133"/>
      <c r="K2632" s="132"/>
      <c r="L2632" s="133"/>
      <c r="M2632" s="133"/>
      <c r="N2632" s="133"/>
      <c r="O2632" s="133"/>
      <c r="P2632" s="133"/>
      <c r="Q2632" s="154"/>
      <c r="R2632" s="66" t="s">
        <v>76</v>
      </c>
      <c r="S2632" s="135"/>
      <c r="T2632" s="133"/>
      <c r="U2632" s="133"/>
      <c r="V2632" s="136"/>
    </row>
    <row r="2633" spans="1:23" s="23" customFormat="1" ht="47.25" customHeight="1" x14ac:dyDescent="0.2">
      <c r="A2633" s="138">
        <v>3</v>
      </c>
      <c r="B2633" s="138" t="s">
        <v>467</v>
      </c>
      <c r="C2633" s="139">
        <v>1961</v>
      </c>
      <c r="D2633" s="139"/>
      <c r="E2633" s="138" t="s">
        <v>111</v>
      </c>
      <c r="F2633" s="132">
        <v>3</v>
      </c>
      <c r="G2633" s="132">
        <v>3</v>
      </c>
      <c r="H2633" s="133">
        <v>1312.7</v>
      </c>
      <c r="I2633" s="133">
        <v>1180.4000000000001</v>
      </c>
      <c r="J2633" s="133">
        <v>1096.0999999999999</v>
      </c>
      <c r="K2633" s="132">
        <v>59</v>
      </c>
      <c r="L2633" s="133">
        <v>8950400</v>
      </c>
      <c r="M2633" s="133">
        <v>0</v>
      </c>
      <c r="N2633" s="133">
        <v>0</v>
      </c>
      <c r="O2633" s="133">
        <v>0</v>
      </c>
      <c r="P2633" s="133">
        <v>8950400</v>
      </c>
      <c r="Q2633" s="154">
        <v>0</v>
      </c>
      <c r="R2633" s="66" t="s">
        <v>62</v>
      </c>
      <c r="S2633" s="135">
        <v>12</v>
      </c>
      <c r="T2633" s="133">
        <v>7581.94</v>
      </c>
      <c r="U2633" s="133">
        <v>7581.94</v>
      </c>
      <c r="V2633" s="136">
        <v>47118</v>
      </c>
      <c r="W2633" s="52"/>
    </row>
    <row r="2634" spans="1:23" s="23" customFormat="1" ht="57.75" customHeight="1" x14ac:dyDescent="0.2">
      <c r="A2634" s="138"/>
      <c r="B2634" s="138"/>
      <c r="C2634" s="139"/>
      <c r="D2634" s="139"/>
      <c r="E2634" s="138"/>
      <c r="F2634" s="132"/>
      <c r="G2634" s="132"/>
      <c r="H2634" s="133"/>
      <c r="I2634" s="133"/>
      <c r="J2634" s="133"/>
      <c r="K2634" s="132"/>
      <c r="L2634" s="133"/>
      <c r="M2634" s="133"/>
      <c r="N2634" s="133"/>
      <c r="O2634" s="133"/>
      <c r="P2634" s="133"/>
      <c r="Q2634" s="154"/>
      <c r="R2634" s="66" t="s">
        <v>63</v>
      </c>
      <c r="S2634" s="135"/>
      <c r="T2634" s="133"/>
      <c r="U2634" s="133"/>
      <c r="V2634" s="136"/>
      <c r="W2634" s="52"/>
    </row>
    <row r="2635" spans="1:23" s="23" customFormat="1" ht="66.75" customHeight="1" x14ac:dyDescent="0.2">
      <c r="A2635" s="138"/>
      <c r="B2635" s="138"/>
      <c r="C2635" s="139"/>
      <c r="D2635" s="139"/>
      <c r="E2635" s="138"/>
      <c r="F2635" s="132"/>
      <c r="G2635" s="132"/>
      <c r="H2635" s="133"/>
      <c r="I2635" s="133"/>
      <c r="J2635" s="133"/>
      <c r="K2635" s="132"/>
      <c r="L2635" s="133"/>
      <c r="M2635" s="133"/>
      <c r="N2635" s="133"/>
      <c r="O2635" s="133"/>
      <c r="P2635" s="133"/>
      <c r="Q2635" s="154"/>
      <c r="R2635" s="66" t="s">
        <v>64</v>
      </c>
      <c r="S2635" s="135"/>
      <c r="T2635" s="133"/>
      <c r="U2635" s="133"/>
      <c r="V2635" s="136"/>
      <c r="W2635" s="52"/>
    </row>
    <row r="2636" spans="1:23" s="23" customFormat="1" ht="36.75" customHeight="1" x14ac:dyDescent="0.2">
      <c r="A2636" s="138"/>
      <c r="B2636" s="138"/>
      <c r="C2636" s="139"/>
      <c r="D2636" s="139"/>
      <c r="E2636" s="138"/>
      <c r="F2636" s="132"/>
      <c r="G2636" s="132"/>
      <c r="H2636" s="133"/>
      <c r="I2636" s="133"/>
      <c r="J2636" s="133"/>
      <c r="K2636" s="132"/>
      <c r="L2636" s="133"/>
      <c r="M2636" s="133"/>
      <c r="N2636" s="133"/>
      <c r="O2636" s="133"/>
      <c r="P2636" s="133"/>
      <c r="Q2636" s="154"/>
      <c r="R2636" s="66" t="s">
        <v>99</v>
      </c>
      <c r="S2636" s="135"/>
      <c r="T2636" s="133"/>
      <c r="U2636" s="133"/>
      <c r="V2636" s="136"/>
      <c r="W2636" s="52"/>
    </row>
    <row r="2637" spans="1:23" s="23" customFormat="1" ht="55.5" customHeight="1" x14ac:dyDescent="0.2">
      <c r="A2637" s="138"/>
      <c r="B2637" s="138"/>
      <c r="C2637" s="139"/>
      <c r="D2637" s="139"/>
      <c r="E2637" s="138"/>
      <c r="F2637" s="132"/>
      <c r="G2637" s="132"/>
      <c r="H2637" s="133"/>
      <c r="I2637" s="133"/>
      <c r="J2637" s="133"/>
      <c r="K2637" s="132"/>
      <c r="L2637" s="133"/>
      <c r="M2637" s="133"/>
      <c r="N2637" s="133"/>
      <c r="O2637" s="133"/>
      <c r="P2637" s="133"/>
      <c r="Q2637" s="154"/>
      <c r="R2637" s="66" t="s">
        <v>100</v>
      </c>
      <c r="S2637" s="135"/>
      <c r="T2637" s="133"/>
      <c r="U2637" s="133"/>
      <c r="V2637" s="136"/>
      <c r="W2637" s="52"/>
    </row>
    <row r="2638" spans="1:23" s="23" customFormat="1" ht="58.5" customHeight="1" x14ac:dyDescent="0.2">
      <c r="A2638" s="138"/>
      <c r="B2638" s="138"/>
      <c r="C2638" s="139"/>
      <c r="D2638" s="139"/>
      <c r="E2638" s="138"/>
      <c r="F2638" s="132"/>
      <c r="G2638" s="132"/>
      <c r="H2638" s="133"/>
      <c r="I2638" s="133"/>
      <c r="J2638" s="133"/>
      <c r="K2638" s="132"/>
      <c r="L2638" s="133"/>
      <c r="M2638" s="133"/>
      <c r="N2638" s="133"/>
      <c r="O2638" s="133"/>
      <c r="P2638" s="133"/>
      <c r="Q2638" s="154"/>
      <c r="R2638" s="66" t="s">
        <v>101</v>
      </c>
      <c r="S2638" s="135"/>
      <c r="T2638" s="133"/>
      <c r="U2638" s="133"/>
      <c r="V2638" s="136"/>
      <c r="W2638" s="52"/>
    </row>
    <row r="2639" spans="1:23" s="23" customFormat="1" ht="51.75" customHeight="1" x14ac:dyDescent="0.2">
      <c r="A2639" s="138"/>
      <c r="B2639" s="138"/>
      <c r="C2639" s="139"/>
      <c r="D2639" s="139"/>
      <c r="E2639" s="138"/>
      <c r="F2639" s="132"/>
      <c r="G2639" s="132"/>
      <c r="H2639" s="133"/>
      <c r="I2639" s="133"/>
      <c r="J2639" s="133"/>
      <c r="K2639" s="132"/>
      <c r="L2639" s="133"/>
      <c r="M2639" s="133"/>
      <c r="N2639" s="133"/>
      <c r="O2639" s="133"/>
      <c r="P2639" s="133"/>
      <c r="Q2639" s="154"/>
      <c r="R2639" s="66" t="s">
        <v>65</v>
      </c>
      <c r="S2639" s="135"/>
      <c r="T2639" s="133"/>
      <c r="U2639" s="133"/>
      <c r="V2639" s="136"/>
      <c r="W2639" s="52"/>
    </row>
    <row r="2640" spans="1:23" s="23" customFormat="1" ht="57" customHeight="1" x14ac:dyDescent="0.2">
      <c r="A2640" s="138"/>
      <c r="B2640" s="138"/>
      <c r="C2640" s="139"/>
      <c r="D2640" s="139"/>
      <c r="E2640" s="138"/>
      <c r="F2640" s="132"/>
      <c r="G2640" s="132"/>
      <c r="H2640" s="133"/>
      <c r="I2640" s="133"/>
      <c r="J2640" s="133"/>
      <c r="K2640" s="132"/>
      <c r="L2640" s="133"/>
      <c r="M2640" s="133"/>
      <c r="N2640" s="133"/>
      <c r="O2640" s="133"/>
      <c r="P2640" s="133"/>
      <c r="Q2640" s="154"/>
      <c r="R2640" s="66" t="s">
        <v>66</v>
      </c>
      <c r="S2640" s="135"/>
      <c r="T2640" s="133"/>
      <c r="U2640" s="133"/>
      <c r="V2640" s="136"/>
      <c r="W2640" s="52"/>
    </row>
    <row r="2641" spans="1:23" s="23" customFormat="1" ht="57" customHeight="1" x14ac:dyDescent="0.2">
      <c r="A2641" s="138"/>
      <c r="B2641" s="138"/>
      <c r="C2641" s="139"/>
      <c r="D2641" s="139"/>
      <c r="E2641" s="138"/>
      <c r="F2641" s="132"/>
      <c r="G2641" s="132"/>
      <c r="H2641" s="133"/>
      <c r="I2641" s="133"/>
      <c r="J2641" s="133"/>
      <c r="K2641" s="132"/>
      <c r="L2641" s="133"/>
      <c r="M2641" s="133"/>
      <c r="N2641" s="133"/>
      <c r="O2641" s="133"/>
      <c r="P2641" s="133"/>
      <c r="Q2641" s="154"/>
      <c r="R2641" s="66" t="s">
        <v>67</v>
      </c>
      <c r="S2641" s="135"/>
      <c r="T2641" s="133"/>
      <c r="U2641" s="133"/>
      <c r="V2641" s="136"/>
      <c r="W2641" s="52"/>
    </row>
    <row r="2642" spans="1:23" s="23" customFormat="1" ht="55.5" customHeight="1" x14ac:dyDescent="0.2">
      <c r="A2642" s="138"/>
      <c r="B2642" s="138"/>
      <c r="C2642" s="139"/>
      <c r="D2642" s="139"/>
      <c r="E2642" s="138"/>
      <c r="F2642" s="132"/>
      <c r="G2642" s="132"/>
      <c r="H2642" s="133"/>
      <c r="I2642" s="133"/>
      <c r="J2642" s="133"/>
      <c r="K2642" s="132"/>
      <c r="L2642" s="133"/>
      <c r="M2642" s="133"/>
      <c r="N2642" s="133"/>
      <c r="O2642" s="133"/>
      <c r="P2642" s="133"/>
      <c r="Q2642" s="154"/>
      <c r="R2642" s="66" t="s">
        <v>71</v>
      </c>
      <c r="S2642" s="135"/>
      <c r="T2642" s="133"/>
      <c r="U2642" s="133"/>
      <c r="V2642" s="136"/>
      <c r="W2642" s="52"/>
    </row>
    <row r="2643" spans="1:23" s="23" customFormat="1" ht="53.25" customHeight="1" x14ac:dyDescent="0.2">
      <c r="A2643" s="138"/>
      <c r="B2643" s="138"/>
      <c r="C2643" s="139"/>
      <c r="D2643" s="139"/>
      <c r="E2643" s="138"/>
      <c r="F2643" s="132"/>
      <c r="G2643" s="132"/>
      <c r="H2643" s="133"/>
      <c r="I2643" s="133"/>
      <c r="J2643" s="133"/>
      <c r="K2643" s="132"/>
      <c r="L2643" s="133"/>
      <c r="M2643" s="133"/>
      <c r="N2643" s="133"/>
      <c r="O2643" s="133"/>
      <c r="P2643" s="133"/>
      <c r="Q2643" s="154"/>
      <c r="R2643" s="66" t="s">
        <v>72</v>
      </c>
      <c r="S2643" s="135"/>
      <c r="T2643" s="133"/>
      <c r="U2643" s="133"/>
      <c r="V2643" s="136"/>
      <c r="W2643" s="52"/>
    </row>
    <row r="2644" spans="1:23" s="23" customFormat="1" ht="60.75" customHeight="1" x14ac:dyDescent="0.2">
      <c r="A2644" s="138"/>
      <c r="B2644" s="138"/>
      <c r="C2644" s="139"/>
      <c r="D2644" s="139"/>
      <c r="E2644" s="138"/>
      <c r="F2644" s="132"/>
      <c r="G2644" s="132"/>
      <c r="H2644" s="133"/>
      <c r="I2644" s="133"/>
      <c r="J2644" s="133"/>
      <c r="K2644" s="132"/>
      <c r="L2644" s="133"/>
      <c r="M2644" s="133"/>
      <c r="N2644" s="133"/>
      <c r="O2644" s="133"/>
      <c r="P2644" s="133"/>
      <c r="Q2644" s="154"/>
      <c r="R2644" s="66" t="s">
        <v>73</v>
      </c>
      <c r="S2644" s="135"/>
      <c r="T2644" s="133"/>
      <c r="U2644" s="133"/>
      <c r="V2644" s="136"/>
      <c r="W2644" s="52"/>
    </row>
    <row r="2645" spans="1:23" s="48" customFormat="1" ht="46.5" customHeight="1" x14ac:dyDescent="0.15">
      <c r="A2645" s="138" t="s">
        <v>33</v>
      </c>
      <c r="B2645" s="138" t="s">
        <v>1108</v>
      </c>
      <c r="C2645" s="139">
        <v>1963</v>
      </c>
      <c r="D2645" s="139"/>
      <c r="E2645" s="138" t="s">
        <v>111</v>
      </c>
      <c r="F2645" s="132">
        <v>4</v>
      </c>
      <c r="G2645" s="132">
        <v>4</v>
      </c>
      <c r="H2645" s="133">
        <v>2807</v>
      </c>
      <c r="I2645" s="133">
        <v>2561.1999999999998</v>
      </c>
      <c r="J2645" s="133">
        <v>2270.1</v>
      </c>
      <c r="K2645" s="132">
        <v>112</v>
      </c>
      <c r="L2645" s="133">
        <v>6167668.71</v>
      </c>
      <c r="M2645" s="133">
        <v>0</v>
      </c>
      <c r="N2645" s="133">
        <v>0</v>
      </c>
      <c r="O2645" s="133">
        <v>0</v>
      </c>
      <c r="P2645" s="133">
        <v>6167668.71</v>
      </c>
      <c r="Q2645" s="133">
        <v>0</v>
      </c>
      <c r="R2645" s="66" t="s">
        <v>99</v>
      </c>
      <c r="S2645" s="134">
        <v>3</v>
      </c>
      <c r="T2645" s="133">
        <v>2408.12</v>
      </c>
      <c r="U2645" s="133">
        <v>2408.12</v>
      </c>
      <c r="V2645" s="136">
        <v>47118</v>
      </c>
    </row>
    <row r="2646" spans="1:23" s="48" customFormat="1" ht="52.5" customHeight="1" x14ac:dyDescent="0.15">
      <c r="A2646" s="138"/>
      <c r="B2646" s="138"/>
      <c r="C2646" s="139"/>
      <c r="D2646" s="139"/>
      <c r="E2646" s="138"/>
      <c r="F2646" s="132"/>
      <c r="G2646" s="132"/>
      <c r="H2646" s="133"/>
      <c r="I2646" s="133"/>
      <c r="J2646" s="133"/>
      <c r="K2646" s="132"/>
      <c r="L2646" s="133"/>
      <c r="M2646" s="133"/>
      <c r="N2646" s="133"/>
      <c r="O2646" s="133"/>
      <c r="P2646" s="133"/>
      <c r="Q2646" s="133"/>
      <c r="R2646" s="66" t="s">
        <v>100</v>
      </c>
      <c r="S2646" s="135"/>
      <c r="T2646" s="133"/>
      <c r="U2646" s="133"/>
      <c r="V2646" s="136"/>
    </row>
    <row r="2647" spans="1:23" s="48" customFormat="1" ht="57.75" customHeight="1" x14ac:dyDescent="0.15">
      <c r="A2647" s="138"/>
      <c r="B2647" s="138"/>
      <c r="C2647" s="139"/>
      <c r="D2647" s="139"/>
      <c r="E2647" s="138"/>
      <c r="F2647" s="132"/>
      <c r="G2647" s="132"/>
      <c r="H2647" s="133"/>
      <c r="I2647" s="133"/>
      <c r="J2647" s="133"/>
      <c r="K2647" s="132"/>
      <c r="L2647" s="133"/>
      <c r="M2647" s="133"/>
      <c r="N2647" s="133"/>
      <c r="O2647" s="133"/>
      <c r="P2647" s="133"/>
      <c r="Q2647" s="133"/>
      <c r="R2647" s="66" t="s">
        <v>101</v>
      </c>
      <c r="S2647" s="135"/>
      <c r="T2647" s="133"/>
      <c r="U2647" s="133"/>
      <c r="V2647" s="136"/>
    </row>
    <row r="2648" spans="1:23" s="23" customFormat="1" ht="43.5" customHeight="1" x14ac:dyDescent="0.2">
      <c r="A2648" s="138">
        <v>5</v>
      </c>
      <c r="B2648" s="138" t="s">
        <v>468</v>
      </c>
      <c r="C2648" s="139">
        <v>1954</v>
      </c>
      <c r="D2648" s="139"/>
      <c r="E2648" s="138" t="s">
        <v>111</v>
      </c>
      <c r="F2648" s="132">
        <v>4</v>
      </c>
      <c r="G2648" s="132">
        <v>4</v>
      </c>
      <c r="H2648" s="133">
        <v>3473</v>
      </c>
      <c r="I2648" s="133">
        <v>3472.7</v>
      </c>
      <c r="J2648" s="133">
        <v>3023.84</v>
      </c>
      <c r="K2648" s="132">
        <v>93</v>
      </c>
      <c r="L2648" s="133">
        <v>30201899.559999999</v>
      </c>
      <c r="M2648" s="133">
        <v>0</v>
      </c>
      <c r="N2648" s="133">
        <v>0</v>
      </c>
      <c r="O2648" s="133">
        <v>0</v>
      </c>
      <c r="P2648" s="133">
        <v>30201899.559999999</v>
      </c>
      <c r="Q2648" s="154">
        <v>0</v>
      </c>
      <c r="R2648" s="66" t="s">
        <v>99</v>
      </c>
      <c r="S2648" s="135">
        <v>12</v>
      </c>
      <c r="T2648" s="133">
        <v>8696.9500000000007</v>
      </c>
      <c r="U2648" s="133">
        <v>8696.9500000000007</v>
      </c>
      <c r="V2648" s="136">
        <v>47118</v>
      </c>
    </row>
    <row r="2649" spans="1:23" s="23" customFormat="1" ht="57.75" customHeight="1" x14ac:dyDescent="0.2">
      <c r="A2649" s="138"/>
      <c r="B2649" s="138"/>
      <c r="C2649" s="139"/>
      <c r="D2649" s="139"/>
      <c r="E2649" s="138"/>
      <c r="F2649" s="132"/>
      <c r="G2649" s="132"/>
      <c r="H2649" s="133"/>
      <c r="I2649" s="133"/>
      <c r="J2649" s="133"/>
      <c r="K2649" s="132"/>
      <c r="L2649" s="133"/>
      <c r="M2649" s="133"/>
      <c r="N2649" s="133"/>
      <c r="O2649" s="133"/>
      <c r="P2649" s="133"/>
      <c r="Q2649" s="154"/>
      <c r="R2649" s="66" t="s">
        <v>100</v>
      </c>
      <c r="S2649" s="135"/>
      <c r="T2649" s="133"/>
      <c r="U2649" s="133"/>
      <c r="V2649" s="136"/>
    </row>
    <row r="2650" spans="1:23" s="23" customFormat="1" ht="54.75" customHeight="1" x14ac:dyDescent="0.2">
      <c r="A2650" s="138"/>
      <c r="B2650" s="138"/>
      <c r="C2650" s="139"/>
      <c r="D2650" s="139"/>
      <c r="E2650" s="138"/>
      <c r="F2650" s="132"/>
      <c r="G2650" s="132"/>
      <c r="H2650" s="133"/>
      <c r="I2650" s="133"/>
      <c r="J2650" s="133"/>
      <c r="K2650" s="132"/>
      <c r="L2650" s="133"/>
      <c r="M2650" s="133"/>
      <c r="N2650" s="133"/>
      <c r="O2650" s="133"/>
      <c r="P2650" s="133"/>
      <c r="Q2650" s="154"/>
      <c r="R2650" s="66" t="s">
        <v>101</v>
      </c>
      <c r="S2650" s="135"/>
      <c r="T2650" s="133"/>
      <c r="U2650" s="133"/>
      <c r="V2650" s="136"/>
    </row>
    <row r="2651" spans="1:23" s="23" customFormat="1" ht="40.5" customHeight="1" x14ac:dyDescent="0.2">
      <c r="A2651" s="138"/>
      <c r="B2651" s="138"/>
      <c r="C2651" s="139"/>
      <c r="D2651" s="139"/>
      <c r="E2651" s="138"/>
      <c r="F2651" s="132"/>
      <c r="G2651" s="132"/>
      <c r="H2651" s="133"/>
      <c r="I2651" s="133"/>
      <c r="J2651" s="133"/>
      <c r="K2651" s="132"/>
      <c r="L2651" s="133"/>
      <c r="M2651" s="133"/>
      <c r="N2651" s="133"/>
      <c r="O2651" s="133"/>
      <c r="P2651" s="133"/>
      <c r="Q2651" s="154"/>
      <c r="R2651" s="66" t="s">
        <v>65</v>
      </c>
      <c r="S2651" s="135"/>
      <c r="T2651" s="133"/>
      <c r="U2651" s="133"/>
      <c r="V2651" s="136"/>
    </row>
    <row r="2652" spans="1:23" s="23" customFormat="1" ht="59.25" customHeight="1" x14ac:dyDescent="0.2">
      <c r="A2652" s="138"/>
      <c r="B2652" s="138"/>
      <c r="C2652" s="139"/>
      <c r="D2652" s="139"/>
      <c r="E2652" s="138"/>
      <c r="F2652" s="132"/>
      <c r="G2652" s="132"/>
      <c r="H2652" s="133"/>
      <c r="I2652" s="133"/>
      <c r="J2652" s="133"/>
      <c r="K2652" s="132"/>
      <c r="L2652" s="133"/>
      <c r="M2652" s="133"/>
      <c r="N2652" s="133"/>
      <c r="O2652" s="133"/>
      <c r="P2652" s="133"/>
      <c r="Q2652" s="154"/>
      <c r="R2652" s="66" t="s">
        <v>66</v>
      </c>
      <c r="S2652" s="135"/>
      <c r="T2652" s="133"/>
      <c r="U2652" s="133"/>
      <c r="V2652" s="136"/>
    </row>
    <row r="2653" spans="1:23" s="23" customFormat="1" ht="58.5" customHeight="1" x14ac:dyDescent="0.2">
      <c r="A2653" s="138"/>
      <c r="B2653" s="138"/>
      <c r="C2653" s="139"/>
      <c r="D2653" s="139"/>
      <c r="E2653" s="138"/>
      <c r="F2653" s="132"/>
      <c r="G2653" s="132"/>
      <c r="H2653" s="133"/>
      <c r="I2653" s="133"/>
      <c r="J2653" s="133"/>
      <c r="K2653" s="132"/>
      <c r="L2653" s="133"/>
      <c r="M2653" s="133"/>
      <c r="N2653" s="133"/>
      <c r="O2653" s="133"/>
      <c r="P2653" s="133"/>
      <c r="Q2653" s="154"/>
      <c r="R2653" s="66" t="s">
        <v>67</v>
      </c>
      <c r="S2653" s="135"/>
      <c r="T2653" s="133"/>
      <c r="U2653" s="133"/>
      <c r="V2653" s="136"/>
    </row>
    <row r="2654" spans="1:23" s="23" customFormat="1" ht="43.5" customHeight="1" x14ac:dyDescent="0.2">
      <c r="A2654" s="138"/>
      <c r="B2654" s="138"/>
      <c r="C2654" s="139"/>
      <c r="D2654" s="139"/>
      <c r="E2654" s="138"/>
      <c r="F2654" s="132"/>
      <c r="G2654" s="132"/>
      <c r="H2654" s="133"/>
      <c r="I2654" s="133"/>
      <c r="J2654" s="133"/>
      <c r="K2654" s="132"/>
      <c r="L2654" s="133"/>
      <c r="M2654" s="133"/>
      <c r="N2654" s="133"/>
      <c r="O2654" s="133"/>
      <c r="P2654" s="133"/>
      <c r="Q2654" s="154"/>
      <c r="R2654" s="66" t="s">
        <v>68</v>
      </c>
      <c r="S2654" s="135"/>
      <c r="T2654" s="133"/>
      <c r="U2654" s="133"/>
      <c r="V2654" s="136"/>
    </row>
    <row r="2655" spans="1:23" s="23" customFormat="1" ht="57" customHeight="1" x14ac:dyDescent="0.2">
      <c r="A2655" s="138"/>
      <c r="B2655" s="138"/>
      <c r="C2655" s="139"/>
      <c r="D2655" s="139"/>
      <c r="E2655" s="138"/>
      <c r="F2655" s="132"/>
      <c r="G2655" s="132"/>
      <c r="H2655" s="133"/>
      <c r="I2655" s="133"/>
      <c r="J2655" s="133"/>
      <c r="K2655" s="132"/>
      <c r="L2655" s="133"/>
      <c r="M2655" s="133"/>
      <c r="N2655" s="133"/>
      <c r="O2655" s="133"/>
      <c r="P2655" s="133"/>
      <c r="Q2655" s="154"/>
      <c r="R2655" s="66" t="s">
        <v>69</v>
      </c>
      <c r="S2655" s="135"/>
      <c r="T2655" s="133"/>
      <c r="U2655" s="133"/>
      <c r="V2655" s="136"/>
    </row>
    <row r="2656" spans="1:23" s="23" customFormat="1" ht="53.25" customHeight="1" x14ac:dyDescent="0.2">
      <c r="A2656" s="138"/>
      <c r="B2656" s="138"/>
      <c r="C2656" s="139"/>
      <c r="D2656" s="139"/>
      <c r="E2656" s="138"/>
      <c r="F2656" s="132"/>
      <c r="G2656" s="132"/>
      <c r="H2656" s="133"/>
      <c r="I2656" s="133"/>
      <c r="J2656" s="133"/>
      <c r="K2656" s="132"/>
      <c r="L2656" s="133"/>
      <c r="M2656" s="133"/>
      <c r="N2656" s="133"/>
      <c r="O2656" s="133"/>
      <c r="P2656" s="133"/>
      <c r="Q2656" s="154"/>
      <c r="R2656" s="66" t="s">
        <v>70</v>
      </c>
      <c r="S2656" s="135"/>
      <c r="T2656" s="133"/>
      <c r="U2656" s="133"/>
      <c r="V2656" s="136"/>
    </row>
    <row r="2657" spans="1:22" s="23" customFormat="1" ht="43.5" customHeight="1" x14ac:dyDescent="0.2">
      <c r="A2657" s="138"/>
      <c r="B2657" s="138"/>
      <c r="C2657" s="139"/>
      <c r="D2657" s="139"/>
      <c r="E2657" s="138"/>
      <c r="F2657" s="132"/>
      <c r="G2657" s="132"/>
      <c r="H2657" s="133"/>
      <c r="I2657" s="133"/>
      <c r="J2657" s="133"/>
      <c r="K2657" s="132"/>
      <c r="L2657" s="133"/>
      <c r="M2657" s="133"/>
      <c r="N2657" s="133"/>
      <c r="O2657" s="133"/>
      <c r="P2657" s="133"/>
      <c r="Q2657" s="154"/>
      <c r="R2657" s="66" t="s">
        <v>71</v>
      </c>
      <c r="S2657" s="135"/>
      <c r="T2657" s="133"/>
      <c r="U2657" s="133"/>
      <c r="V2657" s="136"/>
    </row>
    <row r="2658" spans="1:22" s="23" customFormat="1" ht="57.75" customHeight="1" x14ac:dyDescent="0.2">
      <c r="A2658" s="138"/>
      <c r="B2658" s="138"/>
      <c r="C2658" s="139"/>
      <c r="D2658" s="139"/>
      <c r="E2658" s="138"/>
      <c r="F2658" s="132"/>
      <c r="G2658" s="132"/>
      <c r="H2658" s="133"/>
      <c r="I2658" s="133"/>
      <c r="J2658" s="133"/>
      <c r="K2658" s="132"/>
      <c r="L2658" s="133"/>
      <c r="M2658" s="133"/>
      <c r="N2658" s="133"/>
      <c r="O2658" s="133"/>
      <c r="P2658" s="133"/>
      <c r="Q2658" s="154"/>
      <c r="R2658" s="66" t="s">
        <v>72</v>
      </c>
      <c r="S2658" s="135"/>
      <c r="T2658" s="133"/>
      <c r="U2658" s="133"/>
      <c r="V2658" s="136"/>
    </row>
    <row r="2659" spans="1:22" s="23" customFormat="1" ht="58.5" customHeight="1" x14ac:dyDescent="0.2">
      <c r="A2659" s="138"/>
      <c r="B2659" s="138"/>
      <c r="C2659" s="139"/>
      <c r="D2659" s="139"/>
      <c r="E2659" s="138"/>
      <c r="F2659" s="132"/>
      <c r="G2659" s="132"/>
      <c r="H2659" s="133"/>
      <c r="I2659" s="133"/>
      <c r="J2659" s="133"/>
      <c r="K2659" s="132"/>
      <c r="L2659" s="133"/>
      <c r="M2659" s="133"/>
      <c r="N2659" s="133"/>
      <c r="O2659" s="133"/>
      <c r="P2659" s="133"/>
      <c r="Q2659" s="154"/>
      <c r="R2659" s="66" t="s">
        <v>73</v>
      </c>
      <c r="S2659" s="135"/>
      <c r="T2659" s="133"/>
      <c r="U2659" s="133"/>
      <c r="V2659" s="136"/>
    </row>
    <row r="2660" spans="1:22" s="23" customFormat="1" ht="31.5" customHeight="1" x14ac:dyDescent="0.2">
      <c r="A2660" s="138">
        <v>6</v>
      </c>
      <c r="B2660" s="138" t="s">
        <v>469</v>
      </c>
      <c r="C2660" s="139">
        <v>1984</v>
      </c>
      <c r="D2660" s="139"/>
      <c r="E2660" s="138" t="s">
        <v>97</v>
      </c>
      <c r="F2660" s="132">
        <v>5</v>
      </c>
      <c r="G2660" s="132">
        <v>2</v>
      </c>
      <c r="H2660" s="133">
        <v>2234.4</v>
      </c>
      <c r="I2660" s="133">
        <v>1971</v>
      </c>
      <c r="J2660" s="133">
        <v>1970.99</v>
      </c>
      <c r="K2660" s="132">
        <v>97</v>
      </c>
      <c r="L2660" s="133">
        <v>18378143.350000001</v>
      </c>
      <c r="M2660" s="133">
        <v>0</v>
      </c>
      <c r="N2660" s="133">
        <v>0</v>
      </c>
      <c r="O2660" s="133">
        <v>0</v>
      </c>
      <c r="P2660" s="133">
        <v>18378143.350000001</v>
      </c>
      <c r="Q2660" s="154">
        <v>0</v>
      </c>
      <c r="R2660" s="66" t="s">
        <v>62</v>
      </c>
      <c r="S2660" s="135">
        <v>15</v>
      </c>
      <c r="T2660" s="133">
        <v>9324.27</v>
      </c>
      <c r="U2660" s="133">
        <v>9324.27</v>
      </c>
      <c r="V2660" s="136">
        <v>47118</v>
      </c>
    </row>
    <row r="2661" spans="1:22" s="23" customFormat="1" ht="43.5" customHeight="1" x14ac:dyDescent="0.2">
      <c r="A2661" s="138"/>
      <c r="B2661" s="138"/>
      <c r="C2661" s="139"/>
      <c r="D2661" s="139"/>
      <c r="E2661" s="138"/>
      <c r="F2661" s="132"/>
      <c r="G2661" s="132"/>
      <c r="H2661" s="133"/>
      <c r="I2661" s="133"/>
      <c r="J2661" s="133"/>
      <c r="K2661" s="132"/>
      <c r="L2661" s="133"/>
      <c r="M2661" s="133"/>
      <c r="N2661" s="133"/>
      <c r="O2661" s="133"/>
      <c r="P2661" s="133"/>
      <c r="Q2661" s="154"/>
      <c r="R2661" s="66" t="s">
        <v>63</v>
      </c>
      <c r="S2661" s="135"/>
      <c r="T2661" s="133"/>
      <c r="U2661" s="133"/>
      <c r="V2661" s="136"/>
    </row>
    <row r="2662" spans="1:22" s="23" customFormat="1" ht="43.5" customHeight="1" x14ac:dyDescent="0.2">
      <c r="A2662" s="138"/>
      <c r="B2662" s="138"/>
      <c r="C2662" s="139"/>
      <c r="D2662" s="139"/>
      <c r="E2662" s="138"/>
      <c r="F2662" s="132"/>
      <c r="G2662" s="132"/>
      <c r="H2662" s="133"/>
      <c r="I2662" s="133"/>
      <c r="J2662" s="133"/>
      <c r="K2662" s="132"/>
      <c r="L2662" s="133"/>
      <c r="M2662" s="133"/>
      <c r="N2662" s="133"/>
      <c r="O2662" s="133"/>
      <c r="P2662" s="133"/>
      <c r="Q2662" s="154"/>
      <c r="R2662" s="66" t="s">
        <v>64</v>
      </c>
      <c r="S2662" s="135"/>
      <c r="T2662" s="133"/>
      <c r="U2662" s="133"/>
      <c r="V2662" s="136"/>
    </row>
    <row r="2663" spans="1:22" s="23" customFormat="1" ht="33" customHeight="1" x14ac:dyDescent="0.2">
      <c r="A2663" s="138"/>
      <c r="B2663" s="138"/>
      <c r="C2663" s="139"/>
      <c r="D2663" s="139"/>
      <c r="E2663" s="138"/>
      <c r="F2663" s="132"/>
      <c r="G2663" s="132"/>
      <c r="H2663" s="133"/>
      <c r="I2663" s="133"/>
      <c r="J2663" s="133"/>
      <c r="K2663" s="132"/>
      <c r="L2663" s="133"/>
      <c r="M2663" s="133"/>
      <c r="N2663" s="133"/>
      <c r="O2663" s="133"/>
      <c r="P2663" s="133"/>
      <c r="Q2663" s="154"/>
      <c r="R2663" s="66" t="s">
        <v>65</v>
      </c>
      <c r="S2663" s="135"/>
      <c r="T2663" s="133"/>
      <c r="U2663" s="133"/>
      <c r="V2663" s="136"/>
    </row>
    <row r="2664" spans="1:22" s="23" customFormat="1" ht="46.5" customHeight="1" x14ac:dyDescent="0.2">
      <c r="A2664" s="138"/>
      <c r="B2664" s="138"/>
      <c r="C2664" s="139"/>
      <c r="D2664" s="139"/>
      <c r="E2664" s="138"/>
      <c r="F2664" s="132"/>
      <c r="G2664" s="132"/>
      <c r="H2664" s="133"/>
      <c r="I2664" s="133"/>
      <c r="J2664" s="133"/>
      <c r="K2664" s="132"/>
      <c r="L2664" s="133"/>
      <c r="M2664" s="133"/>
      <c r="N2664" s="133"/>
      <c r="O2664" s="133"/>
      <c r="P2664" s="133"/>
      <c r="Q2664" s="154"/>
      <c r="R2664" s="66" t="s">
        <v>66</v>
      </c>
      <c r="S2664" s="135"/>
      <c r="T2664" s="133"/>
      <c r="U2664" s="133"/>
      <c r="V2664" s="136"/>
    </row>
    <row r="2665" spans="1:22" s="23" customFormat="1" ht="43.5" customHeight="1" x14ac:dyDescent="0.2">
      <c r="A2665" s="138"/>
      <c r="B2665" s="138"/>
      <c r="C2665" s="139"/>
      <c r="D2665" s="139"/>
      <c r="E2665" s="138"/>
      <c r="F2665" s="132"/>
      <c r="G2665" s="132"/>
      <c r="H2665" s="133"/>
      <c r="I2665" s="133"/>
      <c r="J2665" s="133"/>
      <c r="K2665" s="132"/>
      <c r="L2665" s="133"/>
      <c r="M2665" s="133"/>
      <c r="N2665" s="133"/>
      <c r="O2665" s="133"/>
      <c r="P2665" s="133"/>
      <c r="Q2665" s="154"/>
      <c r="R2665" s="66" t="s">
        <v>67</v>
      </c>
      <c r="S2665" s="135"/>
      <c r="T2665" s="133"/>
      <c r="U2665" s="133"/>
      <c r="V2665" s="136"/>
    </row>
    <row r="2666" spans="1:22" s="23" customFormat="1" ht="28.5" customHeight="1" x14ac:dyDescent="0.2">
      <c r="A2666" s="138"/>
      <c r="B2666" s="138"/>
      <c r="C2666" s="139"/>
      <c r="D2666" s="139"/>
      <c r="E2666" s="138"/>
      <c r="F2666" s="132"/>
      <c r="G2666" s="132"/>
      <c r="H2666" s="133"/>
      <c r="I2666" s="133"/>
      <c r="J2666" s="133"/>
      <c r="K2666" s="132"/>
      <c r="L2666" s="133"/>
      <c r="M2666" s="133"/>
      <c r="N2666" s="133"/>
      <c r="O2666" s="133"/>
      <c r="P2666" s="133"/>
      <c r="Q2666" s="154"/>
      <c r="R2666" s="66" t="s">
        <v>68</v>
      </c>
      <c r="S2666" s="135"/>
      <c r="T2666" s="133"/>
      <c r="U2666" s="133"/>
      <c r="V2666" s="136"/>
    </row>
    <row r="2667" spans="1:22" s="23" customFormat="1" ht="45" customHeight="1" x14ac:dyDescent="0.2">
      <c r="A2667" s="138"/>
      <c r="B2667" s="138"/>
      <c r="C2667" s="139"/>
      <c r="D2667" s="139"/>
      <c r="E2667" s="138"/>
      <c r="F2667" s="132"/>
      <c r="G2667" s="132"/>
      <c r="H2667" s="133"/>
      <c r="I2667" s="133"/>
      <c r="J2667" s="133"/>
      <c r="K2667" s="132"/>
      <c r="L2667" s="133"/>
      <c r="M2667" s="133"/>
      <c r="N2667" s="133"/>
      <c r="O2667" s="133"/>
      <c r="P2667" s="133"/>
      <c r="Q2667" s="154"/>
      <c r="R2667" s="66" t="s">
        <v>69</v>
      </c>
      <c r="S2667" s="135"/>
      <c r="T2667" s="133"/>
      <c r="U2667" s="133"/>
      <c r="V2667" s="136"/>
    </row>
    <row r="2668" spans="1:22" s="23" customFormat="1" ht="50.25" customHeight="1" x14ac:dyDescent="0.2">
      <c r="A2668" s="138"/>
      <c r="B2668" s="138"/>
      <c r="C2668" s="139"/>
      <c r="D2668" s="139"/>
      <c r="E2668" s="138"/>
      <c r="F2668" s="132"/>
      <c r="G2668" s="132"/>
      <c r="H2668" s="133"/>
      <c r="I2668" s="133"/>
      <c r="J2668" s="133"/>
      <c r="K2668" s="132"/>
      <c r="L2668" s="133"/>
      <c r="M2668" s="133"/>
      <c r="N2668" s="133"/>
      <c r="O2668" s="133"/>
      <c r="P2668" s="133"/>
      <c r="Q2668" s="154"/>
      <c r="R2668" s="66" t="s">
        <v>70</v>
      </c>
      <c r="S2668" s="135"/>
      <c r="T2668" s="133"/>
      <c r="U2668" s="133"/>
      <c r="V2668" s="136"/>
    </row>
    <row r="2669" spans="1:22" s="23" customFormat="1" ht="32.25" customHeight="1" x14ac:dyDescent="0.2">
      <c r="A2669" s="138"/>
      <c r="B2669" s="138"/>
      <c r="C2669" s="139"/>
      <c r="D2669" s="139"/>
      <c r="E2669" s="138"/>
      <c r="F2669" s="132"/>
      <c r="G2669" s="132"/>
      <c r="H2669" s="133"/>
      <c r="I2669" s="133"/>
      <c r="J2669" s="133"/>
      <c r="K2669" s="132"/>
      <c r="L2669" s="133"/>
      <c r="M2669" s="133"/>
      <c r="N2669" s="133"/>
      <c r="O2669" s="133"/>
      <c r="P2669" s="133"/>
      <c r="Q2669" s="154"/>
      <c r="R2669" s="66" t="s">
        <v>71</v>
      </c>
      <c r="S2669" s="135"/>
      <c r="T2669" s="133"/>
      <c r="U2669" s="133"/>
      <c r="V2669" s="136"/>
    </row>
    <row r="2670" spans="1:22" s="23" customFormat="1" ht="42" customHeight="1" x14ac:dyDescent="0.2">
      <c r="A2670" s="138"/>
      <c r="B2670" s="138"/>
      <c r="C2670" s="139"/>
      <c r="D2670" s="139"/>
      <c r="E2670" s="138"/>
      <c r="F2670" s="132"/>
      <c r="G2670" s="132"/>
      <c r="H2670" s="133"/>
      <c r="I2670" s="133"/>
      <c r="J2670" s="133"/>
      <c r="K2670" s="132"/>
      <c r="L2670" s="133"/>
      <c r="M2670" s="133"/>
      <c r="N2670" s="133"/>
      <c r="O2670" s="133"/>
      <c r="P2670" s="133"/>
      <c r="Q2670" s="154"/>
      <c r="R2670" s="66" t="s">
        <v>72</v>
      </c>
      <c r="S2670" s="135"/>
      <c r="T2670" s="133"/>
      <c r="U2670" s="133"/>
      <c r="V2670" s="136"/>
    </row>
    <row r="2671" spans="1:22" s="23" customFormat="1" ht="48" customHeight="1" x14ac:dyDescent="0.2">
      <c r="A2671" s="138"/>
      <c r="B2671" s="138"/>
      <c r="C2671" s="139"/>
      <c r="D2671" s="139"/>
      <c r="E2671" s="138"/>
      <c r="F2671" s="132"/>
      <c r="G2671" s="132"/>
      <c r="H2671" s="133"/>
      <c r="I2671" s="133"/>
      <c r="J2671" s="133"/>
      <c r="K2671" s="132"/>
      <c r="L2671" s="133"/>
      <c r="M2671" s="133"/>
      <c r="N2671" s="133"/>
      <c r="O2671" s="133"/>
      <c r="P2671" s="133"/>
      <c r="Q2671" s="154"/>
      <c r="R2671" s="66" t="s">
        <v>73</v>
      </c>
      <c r="S2671" s="135"/>
      <c r="T2671" s="133"/>
      <c r="U2671" s="133"/>
      <c r="V2671" s="136"/>
    </row>
    <row r="2672" spans="1:22" s="23" customFormat="1" ht="16.5" customHeight="1" x14ac:dyDescent="0.2">
      <c r="A2672" s="138"/>
      <c r="B2672" s="138"/>
      <c r="C2672" s="139"/>
      <c r="D2672" s="139"/>
      <c r="E2672" s="138"/>
      <c r="F2672" s="132"/>
      <c r="G2672" s="132"/>
      <c r="H2672" s="133"/>
      <c r="I2672" s="133"/>
      <c r="J2672" s="133"/>
      <c r="K2672" s="132"/>
      <c r="L2672" s="133"/>
      <c r="M2672" s="133"/>
      <c r="N2672" s="133"/>
      <c r="O2672" s="133"/>
      <c r="P2672" s="133"/>
      <c r="Q2672" s="154"/>
      <c r="R2672" s="66" t="s">
        <v>74</v>
      </c>
      <c r="S2672" s="135"/>
      <c r="T2672" s="133"/>
      <c r="U2672" s="133"/>
      <c r="V2672" s="136"/>
    </row>
    <row r="2673" spans="1:22" s="23" customFormat="1" ht="30.75" customHeight="1" x14ac:dyDescent="0.2">
      <c r="A2673" s="138"/>
      <c r="B2673" s="138"/>
      <c r="C2673" s="139"/>
      <c r="D2673" s="139"/>
      <c r="E2673" s="138"/>
      <c r="F2673" s="132"/>
      <c r="G2673" s="132"/>
      <c r="H2673" s="133"/>
      <c r="I2673" s="133"/>
      <c r="J2673" s="133"/>
      <c r="K2673" s="132"/>
      <c r="L2673" s="133"/>
      <c r="M2673" s="133"/>
      <c r="N2673" s="133"/>
      <c r="O2673" s="133"/>
      <c r="P2673" s="133"/>
      <c r="Q2673" s="154"/>
      <c r="R2673" s="66" t="s">
        <v>75</v>
      </c>
      <c r="S2673" s="135"/>
      <c r="T2673" s="133"/>
      <c r="U2673" s="133"/>
      <c r="V2673" s="136"/>
    </row>
    <row r="2674" spans="1:22" s="23" customFormat="1" ht="29.25" customHeight="1" x14ac:dyDescent="0.2">
      <c r="A2674" s="138"/>
      <c r="B2674" s="138"/>
      <c r="C2674" s="139"/>
      <c r="D2674" s="139"/>
      <c r="E2674" s="138"/>
      <c r="F2674" s="132"/>
      <c r="G2674" s="132"/>
      <c r="H2674" s="133"/>
      <c r="I2674" s="133"/>
      <c r="J2674" s="133"/>
      <c r="K2674" s="132"/>
      <c r="L2674" s="133"/>
      <c r="M2674" s="133"/>
      <c r="N2674" s="133"/>
      <c r="O2674" s="133"/>
      <c r="P2674" s="133"/>
      <c r="Q2674" s="154"/>
      <c r="R2674" s="66" t="s">
        <v>76</v>
      </c>
      <c r="S2674" s="135"/>
      <c r="T2674" s="133"/>
      <c r="U2674" s="133"/>
      <c r="V2674" s="136"/>
    </row>
    <row r="2675" spans="1:22" s="23" customFormat="1" ht="33" customHeight="1" x14ac:dyDescent="0.2">
      <c r="A2675" s="138">
        <v>7</v>
      </c>
      <c r="B2675" s="138" t="s">
        <v>470</v>
      </c>
      <c r="C2675" s="139">
        <v>1955</v>
      </c>
      <c r="D2675" s="139"/>
      <c r="E2675" s="138" t="s">
        <v>111</v>
      </c>
      <c r="F2675" s="132">
        <v>4</v>
      </c>
      <c r="G2675" s="132">
        <v>8</v>
      </c>
      <c r="H2675" s="133">
        <v>5508.33</v>
      </c>
      <c r="I2675" s="133">
        <v>4812.2299999999996</v>
      </c>
      <c r="J2675" s="133">
        <v>3883.52</v>
      </c>
      <c r="K2675" s="132">
        <v>171</v>
      </c>
      <c r="L2675" s="133">
        <f>M2675+N2675+O2675+P2675+Q2675</f>
        <v>28656065.329999998</v>
      </c>
      <c r="M2675" s="133">
        <v>0</v>
      </c>
      <c r="N2675" s="133">
        <v>0</v>
      </c>
      <c r="O2675" s="133">
        <v>0</v>
      </c>
      <c r="P2675" s="133">
        <v>28656065.329999998</v>
      </c>
      <c r="Q2675" s="154">
        <v>0</v>
      </c>
      <c r="R2675" s="66" t="s">
        <v>99</v>
      </c>
      <c r="S2675" s="135">
        <v>6</v>
      </c>
      <c r="T2675" s="133">
        <f>L2675/I2675</f>
        <v>5954.841171348834</v>
      </c>
      <c r="U2675" s="133">
        <f>T2675</f>
        <v>5954.841171348834</v>
      </c>
      <c r="V2675" s="136">
        <v>47118</v>
      </c>
    </row>
    <row r="2676" spans="1:22" s="23" customFormat="1" ht="45.75" customHeight="1" x14ac:dyDescent="0.2">
      <c r="A2676" s="138"/>
      <c r="B2676" s="138"/>
      <c r="C2676" s="139"/>
      <c r="D2676" s="139"/>
      <c r="E2676" s="138"/>
      <c r="F2676" s="132"/>
      <c r="G2676" s="132"/>
      <c r="H2676" s="133"/>
      <c r="I2676" s="133"/>
      <c r="J2676" s="133"/>
      <c r="K2676" s="132"/>
      <c r="L2676" s="133"/>
      <c r="M2676" s="133"/>
      <c r="N2676" s="133"/>
      <c r="O2676" s="133"/>
      <c r="P2676" s="133"/>
      <c r="Q2676" s="154"/>
      <c r="R2676" s="66" t="s">
        <v>100</v>
      </c>
      <c r="S2676" s="135"/>
      <c r="T2676" s="133"/>
      <c r="U2676" s="133"/>
      <c r="V2676" s="136"/>
    </row>
    <row r="2677" spans="1:22" s="23" customFormat="1" ht="48" customHeight="1" x14ac:dyDescent="0.2">
      <c r="A2677" s="138"/>
      <c r="B2677" s="138"/>
      <c r="C2677" s="139"/>
      <c r="D2677" s="139"/>
      <c r="E2677" s="138"/>
      <c r="F2677" s="132"/>
      <c r="G2677" s="132"/>
      <c r="H2677" s="133"/>
      <c r="I2677" s="133"/>
      <c r="J2677" s="133"/>
      <c r="K2677" s="132"/>
      <c r="L2677" s="133"/>
      <c r="M2677" s="133"/>
      <c r="N2677" s="133"/>
      <c r="O2677" s="133"/>
      <c r="P2677" s="133"/>
      <c r="Q2677" s="154"/>
      <c r="R2677" s="66" t="s">
        <v>101</v>
      </c>
      <c r="S2677" s="135"/>
      <c r="T2677" s="133"/>
      <c r="U2677" s="133"/>
      <c r="V2677" s="136"/>
    </row>
    <row r="2678" spans="1:22" s="23" customFormat="1" ht="33" customHeight="1" x14ac:dyDescent="0.2">
      <c r="A2678" s="138"/>
      <c r="B2678" s="138"/>
      <c r="C2678" s="139"/>
      <c r="D2678" s="139"/>
      <c r="E2678" s="138"/>
      <c r="F2678" s="132"/>
      <c r="G2678" s="132"/>
      <c r="H2678" s="133"/>
      <c r="I2678" s="133"/>
      <c r="J2678" s="133"/>
      <c r="K2678" s="132"/>
      <c r="L2678" s="133"/>
      <c r="M2678" s="133"/>
      <c r="N2678" s="133"/>
      <c r="O2678" s="133"/>
      <c r="P2678" s="133"/>
      <c r="Q2678" s="154"/>
      <c r="R2678" s="66" t="s">
        <v>68</v>
      </c>
      <c r="S2678" s="135"/>
      <c r="T2678" s="133"/>
      <c r="U2678" s="133"/>
      <c r="V2678" s="136"/>
    </row>
    <row r="2679" spans="1:22" s="23" customFormat="1" ht="49.5" customHeight="1" x14ac:dyDescent="0.2">
      <c r="A2679" s="138"/>
      <c r="B2679" s="138"/>
      <c r="C2679" s="139"/>
      <c r="D2679" s="139"/>
      <c r="E2679" s="138"/>
      <c r="F2679" s="132"/>
      <c r="G2679" s="132"/>
      <c r="H2679" s="133"/>
      <c r="I2679" s="133"/>
      <c r="J2679" s="133"/>
      <c r="K2679" s="132"/>
      <c r="L2679" s="133"/>
      <c r="M2679" s="133"/>
      <c r="N2679" s="133"/>
      <c r="O2679" s="133"/>
      <c r="P2679" s="133"/>
      <c r="Q2679" s="154"/>
      <c r="R2679" s="66" t="s">
        <v>69</v>
      </c>
      <c r="S2679" s="135"/>
      <c r="T2679" s="133"/>
      <c r="U2679" s="133"/>
      <c r="V2679" s="136"/>
    </row>
    <row r="2680" spans="1:22" s="23" customFormat="1" ht="45.75" customHeight="1" x14ac:dyDescent="0.2">
      <c r="A2680" s="138"/>
      <c r="B2680" s="138"/>
      <c r="C2680" s="139"/>
      <c r="D2680" s="139"/>
      <c r="E2680" s="138"/>
      <c r="F2680" s="132"/>
      <c r="G2680" s="132"/>
      <c r="H2680" s="133"/>
      <c r="I2680" s="133"/>
      <c r="J2680" s="133"/>
      <c r="K2680" s="132"/>
      <c r="L2680" s="133"/>
      <c r="M2680" s="133"/>
      <c r="N2680" s="133"/>
      <c r="O2680" s="133"/>
      <c r="P2680" s="133"/>
      <c r="Q2680" s="154"/>
      <c r="R2680" s="66" t="s">
        <v>70</v>
      </c>
      <c r="S2680" s="135"/>
      <c r="T2680" s="133"/>
      <c r="U2680" s="133"/>
      <c r="V2680" s="136"/>
    </row>
    <row r="2681" spans="1:22" s="23" customFormat="1" ht="27" customHeight="1" x14ac:dyDescent="0.2">
      <c r="A2681" s="138">
        <v>8</v>
      </c>
      <c r="B2681" s="138" t="s">
        <v>471</v>
      </c>
      <c r="C2681" s="139">
        <v>1952</v>
      </c>
      <c r="D2681" s="139">
        <v>2007</v>
      </c>
      <c r="E2681" s="138" t="s">
        <v>111</v>
      </c>
      <c r="F2681" s="132">
        <v>5</v>
      </c>
      <c r="G2681" s="132">
        <v>4</v>
      </c>
      <c r="H2681" s="133">
        <v>3992</v>
      </c>
      <c r="I2681" s="133">
        <v>3676.7</v>
      </c>
      <c r="J2681" s="133">
        <v>3134.6</v>
      </c>
      <c r="K2681" s="132">
        <v>102</v>
      </c>
      <c r="L2681" s="133">
        <v>28332233.280000001</v>
      </c>
      <c r="M2681" s="133">
        <v>0</v>
      </c>
      <c r="N2681" s="133">
        <v>0</v>
      </c>
      <c r="O2681" s="133">
        <v>0</v>
      </c>
      <c r="P2681" s="133">
        <v>28332233.280000001</v>
      </c>
      <c r="Q2681" s="154">
        <v>0</v>
      </c>
      <c r="R2681" s="66" t="s">
        <v>62</v>
      </c>
      <c r="S2681" s="135">
        <v>12</v>
      </c>
      <c r="T2681" s="133">
        <v>7705.89</v>
      </c>
      <c r="U2681" s="133">
        <v>7705.89</v>
      </c>
      <c r="V2681" s="136">
        <v>47118</v>
      </c>
    </row>
    <row r="2682" spans="1:22" s="23" customFormat="1" ht="42" customHeight="1" x14ac:dyDescent="0.2">
      <c r="A2682" s="138"/>
      <c r="B2682" s="138"/>
      <c r="C2682" s="139"/>
      <c r="D2682" s="139"/>
      <c r="E2682" s="138"/>
      <c r="F2682" s="132"/>
      <c r="G2682" s="132"/>
      <c r="H2682" s="133"/>
      <c r="I2682" s="133"/>
      <c r="J2682" s="133"/>
      <c r="K2682" s="132"/>
      <c r="L2682" s="133"/>
      <c r="M2682" s="133"/>
      <c r="N2682" s="133"/>
      <c r="O2682" s="133"/>
      <c r="P2682" s="133"/>
      <c r="Q2682" s="154"/>
      <c r="R2682" s="66" t="s">
        <v>63</v>
      </c>
      <c r="S2682" s="135"/>
      <c r="T2682" s="133"/>
      <c r="U2682" s="133"/>
      <c r="V2682" s="136"/>
    </row>
    <row r="2683" spans="1:22" s="23" customFormat="1" ht="42" customHeight="1" x14ac:dyDescent="0.2">
      <c r="A2683" s="138"/>
      <c r="B2683" s="138"/>
      <c r="C2683" s="139"/>
      <c r="D2683" s="139"/>
      <c r="E2683" s="138"/>
      <c r="F2683" s="132"/>
      <c r="G2683" s="132"/>
      <c r="H2683" s="133"/>
      <c r="I2683" s="133"/>
      <c r="J2683" s="133"/>
      <c r="K2683" s="132"/>
      <c r="L2683" s="133"/>
      <c r="M2683" s="133"/>
      <c r="N2683" s="133"/>
      <c r="O2683" s="133"/>
      <c r="P2683" s="133"/>
      <c r="Q2683" s="154"/>
      <c r="R2683" s="66" t="s">
        <v>64</v>
      </c>
      <c r="S2683" s="135"/>
      <c r="T2683" s="133"/>
      <c r="U2683" s="133"/>
      <c r="V2683" s="136"/>
    </row>
    <row r="2684" spans="1:22" s="23" customFormat="1" ht="28.5" customHeight="1" x14ac:dyDescent="0.2">
      <c r="A2684" s="138"/>
      <c r="B2684" s="138"/>
      <c r="C2684" s="139"/>
      <c r="D2684" s="139"/>
      <c r="E2684" s="138"/>
      <c r="F2684" s="132"/>
      <c r="G2684" s="132"/>
      <c r="H2684" s="133"/>
      <c r="I2684" s="133"/>
      <c r="J2684" s="133"/>
      <c r="K2684" s="132"/>
      <c r="L2684" s="133"/>
      <c r="M2684" s="133"/>
      <c r="N2684" s="133"/>
      <c r="O2684" s="133"/>
      <c r="P2684" s="133"/>
      <c r="Q2684" s="154"/>
      <c r="R2684" s="66" t="s">
        <v>99</v>
      </c>
      <c r="S2684" s="135"/>
      <c r="T2684" s="133"/>
      <c r="U2684" s="133"/>
      <c r="V2684" s="136"/>
    </row>
    <row r="2685" spans="1:22" s="23" customFormat="1" ht="44.25" customHeight="1" x14ac:dyDescent="0.2">
      <c r="A2685" s="138"/>
      <c r="B2685" s="138"/>
      <c r="C2685" s="139"/>
      <c r="D2685" s="139"/>
      <c r="E2685" s="138"/>
      <c r="F2685" s="132"/>
      <c r="G2685" s="132"/>
      <c r="H2685" s="133"/>
      <c r="I2685" s="133"/>
      <c r="J2685" s="133"/>
      <c r="K2685" s="132"/>
      <c r="L2685" s="133"/>
      <c r="M2685" s="133"/>
      <c r="N2685" s="133"/>
      <c r="O2685" s="133"/>
      <c r="P2685" s="133"/>
      <c r="Q2685" s="154"/>
      <c r="R2685" s="66" t="s">
        <v>100</v>
      </c>
      <c r="S2685" s="135"/>
      <c r="T2685" s="133"/>
      <c r="U2685" s="133"/>
      <c r="V2685" s="136"/>
    </row>
    <row r="2686" spans="1:22" s="23" customFormat="1" ht="40.5" customHeight="1" x14ac:dyDescent="0.2">
      <c r="A2686" s="138"/>
      <c r="B2686" s="138"/>
      <c r="C2686" s="139"/>
      <c r="D2686" s="139"/>
      <c r="E2686" s="138"/>
      <c r="F2686" s="132"/>
      <c r="G2686" s="132"/>
      <c r="H2686" s="133"/>
      <c r="I2686" s="133"/>
      <c r="J2686" s="133"/>
      <c r="K2686" s="132"/>
      <c r="L2686" s="133"/>
      <c r="M2686" s="133"/>
      <c r="N2686" s="133"/>
      <c r="O2686" s="133"/>
      <c r="P2686" s="133"/>
      <c r="Q2686" s="154"/>
      <c r="R2686" s="66" t="s">
        <v>101</v>
      </c>
      <c r="S2686" s="135"/>
      <c r="T2686" s="133"/>
      <c r="U2686" s="133"/>
      <c r="V2686" s="136"/>
    </row>
    <row r="2687" spans="1:22" s="23" customFormat="1" ht="29.25" customHeight="1" x14ac:dyDescent="0.2">
      <c r="A2687" s="138"/>
      <c r="B2687" s="138"/>
      <c r="C2687" s="139"/>
      <c r="D2687" s="139"/>
      <c r="E2687" s="138"/>
      <c r="F2687" s="132"/>
      <c r="G2687" s="132"/>
      <c r="H2687" s="133"/>
      <c r="I2687" s="133"/>
      <c r="J2687" s="133"/>
      <c r="K2687" s="132"/>
      <c r="L2687" s="133"/>
      <c r="M2687" s="133"/>
      <c r="N2687" s="133"/>
      <c r="O2687" s="133"/>
      <c r="P2687" s="133"/>
      <c r="Q2687" s="154"/>
      <c r="R2687" s="66" t="s">
        <v>68</v>
      </c>
      <c r="S2687" s="135"/>
      <c r="T2687" s="133"/>
      <c r="U2687" s="133"/>
      <c r="V2687" s="136"/>
    </row>
    <row r="2688" spans="1:22" s="23" customFormat="1" ht="43.5" customHeight="1" x14ac:dyDescent="0.2">
      <c r="A2688" s="138"/>
      <c r="B2688" s="138"/>
      <c r="C2688" s="139"/>
      <c r="D2688" s="139"/>
      <c r="E2688" s="138"/>
      <c r="F2688" s="132"/>
      <c r="G2688" s="132"/>
      <c r="H2688" s="133"/>
      <c r="I2688" s="133"/>
      <c r="J2688" s="133"/>
      <c r="K2688" s="132"/>
      <c r="L2688" s="133"/>
      <c r="M2688" s="133"/>
      <c r="N2688" s="133"/>
      <c r="O2688" s="133"/>
      <c r="P2688" s="133"/>
      <c r="Q2688" s="154"/>
      <c r="R2688" s="66" t="s">
        <v>69</v>
      </c>
      <c r="S2688" s="135"/>
      <c r="T2688" s="133"/>
      <c r="U2688" s="133"/>
      <c r="V2688" s="136"/>
    </row>
    <row r="2689" spans="1:22" s="23" customFormat="1" ht="42" customHeight="1" x14ac:dyDescent="0.2">
      <c r="A2689" s="138"/>
      <c r="B2689" s="138"/>
      <c r="C2689" s="139"/>
      <c r="D2689" s="139"/>
      <c r="E2689" s="138"/>
      <c r="F2689" s="132"/>
      <c r="G2689" s="132"/>
      <c r="H2689" s="133"/>
      <c r="I2689" s="133"/>
      <c r="J2689" s="133"/>
      <c r="K2689" s="132"/>
      <c r="L2689" s="133"/>
      <c r="M2689" s="133"/>
      <c r="N2689" s="133"/>
      <c r="O2689" s="133"/>
      <c r="P2689" s="133"/>
      <c r="Q2689" s="154"/>
      <c r="R2689" s="66" t="s">
        <v>70</v>
      </c>
      <c r="S2689" s="135"/>
      <c r="T2689" s="133"/>
      <c r="U2689" s="133"/>
      <c r="V2689" s="136"/>
    </row>
    <row r="2690" spans="1:22" s="23" customFormat="1" ht="27" customHeight="1" x14ac:dyDescent="0.2">
      <c r="A2690" s="138"/>
      <c r="B2690" s="138"/>
      <c r="C2690" s="139"/>
      <c r="D2690" s="139"/>
      <c r="E2690" s="138"/>
      <c r="F2690" s="132"/>
      <c r="G2690" s="132"/>
      <c r="H2690" s="133"/>
      <c r="I2690" s="133"/>
      <c r="J2690" s="133"/>
      <c r="K2690" s="132"/>
      <c r="L2690" s="133"/>
      <c r="M2690" s="133"/>
      <c r="N2690" s="133"/>
      <c r="O2690" s="133"/>
      <c r="P2690" s="133"/>
      <c r="Q2690" s="154"/>
      <c r="R2690" s="66" t="s">
        <v>71</v>
      </c>
      <c r="S2690" s="135"/>
      <c r="T2690" s="133"/>
      <c r="U2690" s="133"/>
      <c r="V2690" s="136"/>
    </row>
    <row r="2691" spans="1:22" s="23" customFormat="1" ht="42" customHeight="1" x14ac:dyDescent="0.2">
      <c r="A2691" s="138"/>
      <c r="B2691" s="138"/>
      <c r="C2691" s="139"/>
      <c r="D2691" s="139"/>
      <c r="E2691" s="138"/>
      <c r="F2691" s="132"/>
      <c r="G2691" s="132"/>
      <c r="H2691" s="133"/>
      <c r="I2691" s="133"/>
      <c r="J2691" s="133"/>
      <c r="K2691" s="132"/>
      <c r="L2691" s="133"/>
      <c r="M2691" s="133"/>
      <c r="N2691" s="133"/>
      <c r="O2691" s="133"/>
      <c r="P2691" s="133"/>
      <c r="Q2691" s="154"/>
      <c r="R2691" s="66" t="s">
        <v>72</v>
      </c>
      <c r="S2691" s="135"/>
      <c r="T2691" s="133"/>
      <c r="U2691" s="133"/>
      <c r="V2691" s="136"/>
    </row>
    <row r="2692" spans="1:22" s="23" customFormat="1" ht="42.75" customHeight="1" x14ac:dyDescent="0.2">
      <c r="A2692" s="138"/>
      <c r="B2692" s="138"/>
      <c r="C2692" s="139"/>
      <c r="D2692" s="139"/>
      <c r="E2692" s="138"/>
      <c r="F2692" s="132"/>
      <c r="G2692" s="132"/>
      <c r="H2692" s="133"/>
      <c r="I2692" s="133"/>
      <c r="J2692" s="133"/>
      <c r="K2692" s="132"/>
      <c r="L2692" s="133"/>
      <c r="M2692" s="133"/>
      <c r="N2692" s="133"/>
      <c r="O2692" s="133"/>
      <c r="P2692" s="133"/>
      <c r="Q2692" s="154"/>
      <c r="R2692" s="66" t="s">
        <v>73</v>
      </c>
      <c r="S2692" s="135"/>
      <c r="T2692" s="133"/>
      <c r="U2692" s="133"/>
      <c r="V2692" s="136"/>
    </row>
    <row r="2693" spans="1:22" s="23" customFormat="1" ht="28.5" customHeight="1" x14ac:dyDescent="0.2">
      <c r="A2693" s="138">
        <v>9</v>
      </c>
      <c r="B2693" s="138" t="s">
        <v>472</v>
      </c>
      <c r="C2693" s="139">
        <v>1986</v>
      </c>
      <c r="D2693" s="139">
        <v>1986</v>
      </c>
      <c r="E2693" s="138" t="s">
        <v>97</v>
      </c>
      <c r="F2693" s="132">
        <v>9</v>
      </c>
      <c r="G2693" s="132">
        <v>3</v>
      </c>
      <c r="H2693" s="133">
        <v>6413.2</v>
      </c>
      <c r="I2693" s="133">
        <v>5430.5</v>
      </c>
      <c r="J2693" s="133">
        <v>5146.9399999999996</v>
      </c>
      <c r="K2693" s="132">
        <v>239</v>
      </c>
      <c r="L2693" s="133">
        <v>16433006.68</v>
      </c>
      <c r="M2693" s="133">
        <v>0</v>
      </c>
      <c r="N2693" s="133">
        <v>0</v>
      </c>
      <c r="O2693" s="133">
        <v>0</v>
      </c>
      <c r="P2693" s="133">
        <v>16433006.68</v>
      </c>
      <c r="Q2693" s="154">
        <v>0</v>
      </c>
      <c r="R2693" s="66" t="s">
        <v>68</v>
      </c>
      <c r="S2693" s="135">
        <v>6</v>
      </c>
      <c r="T2693" s="133">
        <v>3026.06</v>
      </c>
      <c r="U2693" s="133">
        <v>3026.06</v>
      </c>
      <c r="V2693" s="136">
        <v>47118</v>
      </c>
    </row>
    <row r="2694" spans="1:22" s="23" customFormat="1" ht="44.25" customHeight="1" x14ac:dyDescent="0.2">
      <c r="A2694" s="138"/>
      <c r="B2694" s="138"/>
      <c r="C2694" s="139"/>
      <c r="D2694" s="139"/>
      <c r="E2694" s="138"/>
      <c r="F2694" s="132"/>
      <c r="G2694" s="132"/>
      <c r="H2694" s="133"/>
      <c r="I2694" s="133"/>
      <c r="J2694" s="133"/>
      <c r="K2694" s="132"/>
      <c r="L2694" s="133"/>
      <c r="M2694" s="133"/>
      <c r="N2694" s="133"/>
      <c r="O2694" s="133"/>
      <c r="P2694" s="133"/>
      <c r="Q2694" s="154"/>
      <c r="R2694" s="66" t="s">
        <v>69</v>
      </c>
      <c r="S2694" s="135"/>
      <c r="T2694" s="133"/>
      <c r="U2694" s="133"/>
      <c r="V2694" s="136"/>
    </row>
    <row r="2695" spans="1:22" s="23" customFormat="1" ht="42.75" customHeight="1" x14ac:dyDescent="0.2">
      <c r="A2695" s="138"/>
      <c r="B2695" s="138"/>
      <c r="C2695" s="139"/>
      <c r="D2695" s="139"/>
      <c r="E2695" s="138"/>
      <c r="F2695" s="132"/>
      <c r="G2695" s="132"/>
      <c r="H2695" s="133"/>
      <c r="I2695" s="133"/>
      <c r="J2695" s="133"/>
      <c r="K2695" s="132"/>
      <c r="L2695" s="133"/>
      <c r="M2695" s="133"/>
      <c r="N2695" s="133"/>
      <c r="O2695" s="133"/>
      <c r="P2695" s="133"/>
      <c r="Q2695" s="154"/>
      <c r="R2695" s="66" t="s">
        <v>70</v>
      </c>
      <c r="S2695" s="135"/>
      <c r="T2695" s="133"/>
      <c r="U2695" s="133"/>
      <c r="V2695" s="136"/>
    </row>
    <row r="2696" spans="1:22" s="23" customFormat="1" ht="19.5" customHeight="1" x14ac:dyDescent="0.2">
      <c r="A2696" s="138"/>
      <c r="B2696" s="138"/>
      <c r="C2696" s="139"/>
      <c r="D2696" s="139"/>
      <c r="E2696" s="138"/>
      <c r="F2696" s="132"/>
      <c r="G2696" s="132"/>
      <c r="H2696" s="133"/>
      <c r="I2696" s="133"/>
      <c r="J2696" s="133"/>
      <c r="K2696" s="132"/>
      <c r="L2696" s="133"/>
      <c r="M2696" s="133"/>
      <c r="N2696" s="133"/>
      <c r="O2696" s="133"/>
      <c r="P2696" s="133"/>
      <c r="Q2696" s="154"/>
      <c r="R2696" s="66" t="s">
        <v>74</v>
      </c>
      <c r="S2696" s="135"/>
      <c r="T2696" s="133"/>
      <c r="U2696" s="133"/>
      <c r="V2696" s="136"/>
    </row>
    <row r="2697" spans="1:22" s="23" customFormat="1" ht="29.25" customHeight="1" x14ac:dyDescent="0.2">
      <c r="A2697" s="138"/>
      <c r="B2697" s="138"/>
      <c r="C2697" s="139"/>
      <c r="D2697" s="139"/>
      <c r="E2697" s="138"/>
      <c r="F2697" s="132"/>
      <c r="G2697" s="132"/>
      <c r="H2697" s="133"/>
      <c r="I2697" s="133"/>
      <c r="J2697" s="133"/>
      <c r="K2697" s="132"/>
      <c r="L2697" s="133"/>
      <c r="M2697" s="133"/>
      <c r="N2697" s="133"/>
      <c r="O2697" s="133"/>
      <c r="P2697" s="133"/>
      <c r="Q2697" s="154"/>
      <c r="R2697" s="66" t="s">
        <v>75</v>
      </c>
      <c r="S2697" s="135"/>
      <c r="T2697" s="133"/>
      <c r="U2697" s="133"/>
      <c r="V2697" s="136"/>
    </row>
    <row r="2698" spans="1:22" s="23" customFormat="1" ht="32.25" customHeight="1" x14ac:dyDescent="0.2">
      <c r="A2698" s="138"/>
      <c r="B2698" s="138"/>
      <c r="C2698" s="139"/>
      <c r="D2698" s="139"/>
      <c r="E2698" s="138"/>
      <c r="F2698" s="132"/>
      <c r="G2698" s="132"/>
      <c r="H2698" s="133"/>
      <c r="I2698" s="133"/>
      <c r="J2698" s="133"/>
      <c r="K2698" s="132"/>
      <c r="L2698" s="133"/>
      <c r="M2698" s="133"/>
      <c r="N2698" s="133"/>
      <c r="O2698" s="133"/>
      <c r="P2698" s="133"/>
      <c r="Q2698" s="154"/>
      <c r="R2698" s="66" t="s">
        <v>76</v>
      </c>
      <c r="S2698" s="135"/>
      <c r="T2698" s="133"/>
      <c r="U2698" s="133"/>
      <c r="V2698" s="136"/>
    </row>
    <row r="2699" spans="1:22" s="23" customFormat="1" ht="38.25" customHeight="1" x14ac:dyDescent="0.2">
      <c r="A2699" s="138">
        <v>10</v>
      </c>
      <c r="B2699" s="138" t="s">
        <v>176</v>
      </c>
      <c r="C2699" s="139">
        <v>1967</v>
      </c>
      <c r="D2699" s="139"/>
      <c r="E2699" s="138" t="s">
        <v>97</v>
      </c>
      <c r="F2699" s="132">
        <v>5</v>
      </c>
      <c r="G2699" s="132">
        <v>4</v>
      </c>
      <c r="H2699" s="133">
        <v>3655.6</v>
      </c>
      <c r="I2699" s="133">
        <v>3334.1</v>
      </c>
      <c r="J2699" s="133">
        <v>3108.22</v>
      </c>
      <c r="K2699" s="132">
        <v>155</v>
      </c>
      <c r="L2699" s="133">
        <v>13518422.640000001</v>
      </c>
      <c r="M2699" s="133">
        <v>0</v>
      </c>
      <c r="N2699" s="133">
        <v>0</v>
      </c>
      <c r="O2699" s="133">
        <v>0</v>
      </c>
      <c r="P2699" s="133">
        <v>13518422.640000001</v>
      </c>
      <c r="Q2699" s="154">
        <v>0</v>
      </c>
      <c r="R2699" s="66" t="s">
        <v>74</v>
      </c>
      <c r="S2699" s="135">
        <v>3</v>
      </c>
      <c r="T2699" s="133">
        <v>4054.59</v>
      </c>
      <c r="U2699" s="133">
        <v>4054.59</v>
      </c>
      <c r="V2699" s="136">
        <v>47118</v>
      </c>
    </row>
    <row r="2700" spans="1:22" s="23" customFormat="1" ht="38.25" customHeight="1" x14ac:dyDescent="0.2">
      <c r="A2700" s="138"/>
      <c r="B2700" s="138"/>
      <c r="C2700" s="139"/>
      <c r="D2700" s="139"/>
      <c r="E2700" s="138"/>
      <c r="F2700" s="132"/>
      <c r="G2700" s="132"/>
      <c r="H2700" s="133"/>
      <c r="I2700" s="133"/>
      <c r="J2700" s="133"/>
      <c r="K2700" s="132"/>
      <c r="L2700" s="133"/>
      <c r="M2700" s="133"/>
      <c r="N2700" s="133"/>
      <c r="O2700" s="133"/>
      <c r="P2700" s="133"/>
      <c r="Q2700" s="154"/>
      <c r="R2700" s="66" t="s">
        <v>75</v>
      </c>
      <c r="S2700" s="135"/>
      <c r="T2700" s="133"/>
      <c r="U2700" s="133"/>
      <c r="V2700" s="136"/>
    </row>
    <row r="2701" spans="1:22" s="23" customFormat="1" ht="48" customHeight="1" x14ac:dyDescent="0.2">
      <c r="A2701" s="138"/>
      <c r="B2701" s="138"/>
      <c r="C2701" s="139"/>
      <c r="D2701" s="139"/>
      <c r="E2701" s="138"/>
      <c r="F2701" s="132"/>
      <c r="G2701" s="132"/>
      <c r="H2701" s="133"/>
      <c r="I2701" s="133"/>
      <c r="J2701" s="133"/>
      <c r="K2701" s="132"/>
      <c r="L2701" s="133"/>
      <c r="M2701" s="133"/>
      <c r="N2701" s="133"/>
      <c r="O2701" s="133"/>
      <c r="P2701" s="133"/>
      <c r="Q2701" s="154"/>
      <c r="R2701" s="66" t="s">
        <v>76</v>
      </c>
      <c r="S2701" s="135"/>
      <c r="T2701" s="133"/>
      <c r="U2701" s="133"/>
      <c r="V2701" s="136"/>
    </row>
    <row r="2702" spans="1:22" s="23" customFormat="1" ht="42.75" customHeight="1" x14ac:dyDescent="0.2">
      <c r="A2702" s="138">
        <v>11</v>
      </c>
      <c r="B2702" s="138" t="s">
        <v>177</v>
      </c>
      <c r="C2702" s="139">
        <v>1964</v>
      </c>
      <c r="D2702" s="139"/>
      <c r="E2702" s="138" t="s">
        <v>97</v>
      </c>
      <c r="F2702" s="132">
        <v>5</v>
      </c>
      <c r="G2702" s="132">
        <v>4</v>
      </c>
      <c r="H2702" s="133">
        <v>3851.6</v>
      </c>
      <c r="I2702" s="133">
        <v>3499.7</v>
      </c>
      <c r="J2702" s="133">
        <v>3401.5</v>
      </c>
      <c r="K2702" s="132">
        <v>178</v>
      </c>
      <c r="L2702" s="133">
        <v>7615104.4500000002</v>
      </c>
      <c r="M2702" s="133">
        <v>0</v>
      </c>
      <c r="N2702" s="133">
        <v>0</v>
      </c>
      <c r="O2702" s="133">
        <v>0</v>
      </c>
      <c r="P2702" s="133">
        <v>7615104.4500000002</v>
      </c>
      <c r="Q2702" s="154">
        <v>0</v>
      </c>
      <c r="R2702" s="66" t="s">
        <v>99</v>
      </c>
      <c r="S2702" s="135">
        <v>3</v>
      </c>
      <c r="T2702" s="133">
        <v>2175.9299999999998</v>
      </c>
      <c r="U2702" s="133">
        <v>2175.9299999999998</v>
      </c>
      <c r="V2702" s="136">
        <v>47118</v>
      </c>
    </row>
    <row r="2703" spans="1:22" s="23" customFormat="1" ht="55.5" customHeight="1" x14ac:dyDescent="0.2">
      <c r="A2703" s="138"/>
      <c r="B2703" s="138"/>
      <c r="C2703" s="139"/>
      <c r="D2703" s="139"/>
      <c r="E2703" s="138"/>
      <c r="F2703" s="132"/>
      <c r="G2703" s="132"/>
      <c r="H2703" s="133"/>
      <c r="I2703" s="133"/>
      <c r="J2703" s="133"/>
      <c r="K2703" s="132"/>
      <c r="L2703" s="133"/>
      <c r="M2703" s="133"/>
      <c r="N2703" s="133"/>
      <c r="O2703" s="133"/>
      <c r="P2703" s="133"/>
      <c r="Q2703" s="154"/>
      <c r="R2703" s="66" t="s">
        <v>100</v>
      </c>
      <c r="S2703" s="135"/>
      <c r="T2703" s="133"/>
      <c r="U2703" s="133"/>
      <c r="V2703" s="136"/>
    </row>
    <row r="2704" spans="1:22" s="23" customFormat="1" ht="57.75" customHeight="1" x14ac:dyDescent="0.2">
      <c r="A2704" s="138"/>
      <c r="B2704" s="138"/>
      <c r="C2704" s="139"/>
      <c r="D2704" s="139"/>
      <c r="E2704" s="138"/>
      <c r="F2704" s="132"/>
      <c r="G2704" s="132"/>
      <c r="H2704" s="133"/>
      <c r="I2704" s="133"/>
      <c r="J2704" s="133"/>
      <c r="K2704" s="132"/>
      <c r="L2704" s="133"/>
      <c r="M2704" s="133"/>
      <c r="N2704" s="133"/>
      <c r="O2704" s="133"/>
      <c r="P2704" s="133"/>
      <c r="Q2704" s="154"/>
      <c r="R2704" s="66" t="s">
        <v>101</v>
      </c>
      <c r="S2704" s="135"/>
      <c r="T2704" s="133"/>
      <c r="U2704" s="133"/>
      <c r="V2704" s="136"/>
    </row>
    <row r="2705" spans="1:22" s="23" customFormat="1" ht="45" customHeight="1" x14ac:dyDescent="0.2">
      <c r="A2705" s="138">
        <v>12</v>
      </c>
      <c r="B2705" s="138" t="s">
        <v>178</v>
      </c>
      <c r="C2705" s="139">
        <v>1966</v>
      </c>
      <c r="D2705" s="139"/>
      <c r="E2705" s="138" t="s">
        <v>97</v>
      </c>
      <c r="F2705" s="132">
        <v>5</v>
      </c>
      <c r="G2705" s="132">
        <v>5</v>
      </c>
      <c r="H2705" s="133">
        <v>4828.3999999999996</v>
      </c>
      <c r="I2705" s="133">
        <v>4420.8999999999996</v>
      </c>
      <c r="J2705" s="133">
        <v>4183.92</v>
      </c>
      <c r="K2705" s="132">
        <v>228</v>
      </c>
      <c r="L2705" s="133">
        <v>40167404.060000002</v>
      </c>
      <c r="M2705" s="133">
        <v>0</v>
      </c>
      <c r="N2705" s="133">
        <v>0</v>
      </c>
      <c r="O2705" s="133">
        <v>0</v>
      </c>
      <c r="P2705" s="133">
        <v>40167404.060000002</v>
      </c>
      <c r="Q2705" s="154">
        <v>0</v>
      </c>
      <c r="R2705" s="66" t="s">
        <v>62</v>
      </c>
      <c r="S2705" s="135">
        <v>15</v>
      </c>
      <c r="T2705" s="133">
        <v>9085.7999999999993</v>
      </c>
      <c r="U2705" s="133">
        <v>9085.7999999999993</v>
      </c>
      <c r="V2705" s="136">
        <v>47118</v>
      </c>
    </row>
    <row r="2706" spans="1:22" s="23" customFormat="1" ht="59.25" customHeight="1" x14ac:dyDescent="0.2">
      <c r="A2706" s="138"/>
      <c r="B2706" s="138"/>
      <c r="C2706" s="139"/>
      <c r="D2706" s="139"/>
      <c r="E2706" s="138"/>
      <c r="F2706" s="132"/>
      <c r="G2706" s="132"/>
      <c r="H2706" s="133"/>
      <c r="I2706" s="133"/>
      <c r="J2706" s="133"/>
      <c r="K2706" s="132"/>
      <c r="L2706" s="133"/>
      <c r="M2706" s="133"/>
      <c r="N2706" s="133"/>
      <c r="O2706" s="133"/>
      <c r="P2706" s="133"/>
      <c r="Q2706" s="154"/>
      <c r="R2706" s="66" t="s">
        <v>63</v>
      </c>
      <c r="S2706" s="135"/>
      <c r="T2706" s="133"/>
      <c r="U2706" s="133"/>
      <c r="V2706" s="136"/>
    </row>
    <row r="2707" spans="1:22" s="23" customFormat="1" ht="56.25" customHeight="1" x14ac:dyDescent="0.2">
      <c r="A2707" s="138"/>
      <c r="B2707" s="138"/>
      <c r="C2707" s="139"/>
      <c r="D2707" s="139"/>
      <c r="E2707" s="138"/>
      <c r="F2707" s="132"/>
      <c r="G2707" s="132"/>
      <c r="H2707" s="133"/>
      <c r="I2707" s="133"/>
      <c r="J2707" s="133"/>
      <c r="K2707" s="132"/>
      <c r="L2707" s="133"/>
      <c r="M2707" s="133"/>
      <c r="N2707" s="133"/>
      <c r="O2707" s="133"/>
      <c r="P2707" s="133"/>
      <c r="Q2707" s="154"/>
      <c r="R2707" s="66" t="s">
        <v>64</v>
      </c>
      <c r="S2707" s="135"/>
      <c r="T2707" s="133"/>
      <c r="U2707" s="133"/>
      <c r="V2707" s="136"/>
    </row>
    <row r="2708" spans="1:22" s="23" customFormat="1" ht="48.75" customHeight="1" x14ac:dyDescent="0.2">
      <c r="A2708" s="138"/>
      <c r="B2708" s="138"/>
      <c r="C2708" s="139"/>
      <c r="D2708" s="139"/>
      <c r="E2708" s="138"/>
      <c r="F2708" s="132"/>
      <c r="G2708" s="132"/>
      <c r="H2708" s="133"/>
      <c r="I2708" s="133"/>
      <c r="J2708" s="133"/>
      <c r="K2708" s="132"/>
      <c r="L2708" s="133"/>
      <c r="M2708" s="133"/>
      <c r="N2708" s="133"/>
      <c r="O2708" s="133"/>
      <c r="P2708" s="133"/>
      <c r="Q2708" s="154"/>
      <c r="R2708" s="66" t="s">
        <v>99</v>
      </c>
      <c r="S2708" s="135"/>
      <c r="T2708" s="133"/>
      <c r="U2708" s="133"/>
      <c r="V2708" s="136"/>
    </row>
    <row r="2709" spans="1:22" s="23" customFormat="1" ht="58.5" customHeight="1" x14ac:dyDescent="0.2">
      <c r="A2709" s="138"/>
      <c r="B2709" s="138"/>
      <c r="C2709" s="139"/>
      <c r="D2709" s="139"/>
      <c r="E2709" s="138"/>
      <c r="F2709" s="132"/>
      <c r="G2709" s="132"/>
      <c r="H2709" s="133"/>
      <c r="I2709" s="133"/>
      <c r="J2709" s="133"/>
      <c r="K2709" s="132"/>
      <c r="L2709" s="133"/>
      <c r="M2709" s="133"/>
      <c r="N2709" s="133"/>
      <c r="O2709" s="133"/>
      <c r="P2709" s="133"/>
      <c r="Q2709" s="154"/>
      <c r="R2709" s="66" t="s">
        <v>100</v>
      </c>
      <c r="S2709" s="135"/>
      <c r="T2709" s="133"/>
      <c r="U2709" s="133"/>
      <c r="V2709" s="136"/>
    </row>
    <row r="2710" spans="1:22" s="23" customFormat="1" ht="51.75" customHeight="1" x14ac:dyDescent="0.2">
      <c r="A2710" s="138"/>
      <c r="B2710" s="138"/>
      <c r="C2710" s="139"/>
      <c r="D2710" s="139"/>
      <c r="E2710" s="138"/>
      <c r="F2710" s="132"/>
      <c r="G2710" s="132"/>
      <c r="H2710" s="133"/>
      <c r="I2710" s="133"/>
      <c r="J2710" s="133"/>
      <c r="K2710" s="132"/>
      <c r="L2710" s="133"/>
      <c r="M2710" s="133"/>
      <c r="N2710" s="133"/>
      <c r="O2710" s="133"/>
      <c r="P2710" s="133"/>
      <c r="Q2710" s="154"/>
      <c r="R2710" s="66" t="s">
        <v>101</v>
      </c>
      <c r="S2710" s="135"/>
      <c r="T2710" s="133"/>
      <c r="U2710" s="133"/>
      <c r="V2710" s="136"/>
    </row>
    <row r="2711" spans="1:22" s="23" customFormat="1" ht="37.5" customHeight="1" x14ac:dyDescent="0.2">
      <c r="A2711" s="138"/>
      <c r="B2711" s="138"/>
      <c r="C2711" s="139"/>
      <c r="D2711" s="139"/>
      <c r="E2711" s="138"/>
      <c r="F2711" s="132"/>
      <c r="G2711" s="132"/>
      <c r="H2711" s="133"/>
      <c r="I2711" s="133"/>
      <c r="J2711" s="133"/>
      <c r="K2711" s="132"/>
      <c r="L2711" s="133"/>
      <c r="M2711" s="133"/>
      <c r="N2711" s="133"/>
      <c r="O2711" s="133"/>
      <c r="P2711" s="133"/>
      <c r="Q2711" s="154"/>
      <c r="R2711" s="66" t="s">
        <v>65</v>
      </c>
      <c r="S2711" s="135"/>
      <c r="T2711" s="133"/>
      <c r="U2711" s="133"/>
      <c r="V2711" s="136"/>
    </row>
    <row r="2712" spans="1:22" s="23" customFormat="1" ht="63" customHeight="1" x14ac:dyDescent="0.2">
      <c r="A2712" s="138"/>
      <c r="B2712" s="138"/>
      <c r="C2712" s="139"/>
      <c r="D2712" s="139"/>
      <c r="E2712" s="138"/>
      <c r="F2712" s="132"/>
      <c r="G2712" s="132"/>
      <c r="H2712" s="133"/>
      <c r="I2712" s="133"/>
      <c r="J2712" s="133"/>
      <c r="K2712" s="132"/>
      <c r="L2712" s="133"/>
      <c r="M2712" s="133"/>
      <c r="N2712" s="133"/>
      <c r="O2712" s="133"/>
      <c r="P2712" s="133"/>
      <c r="Q2712" s="154"/>
      <c r="R2712" s="66" t="s">
        <v>66</v>
      </c>
      <c r="S2712" s="135"/>
      <c r="T2712" s="133"/>
      <c r="U2712" s="133"/>
      <c r="V2712" s="136"/>
    </row>
    <row r="2713" spans="1:22" s="23" customFormat="1" ht="61.5" customHeight="1" x14ac:dyDescent="0.2">
      <c r="A2713" s="138"/>
      <c r="B2713" s="138"/>
      <c r="C2713" s="139"/>
      <c r="D2713" s="139"/>
      <c r="E2713" s="138"/>
      <c r="F2713" s="132"/>
      <c r="G2713" s="132"/>
      <c r="H2713" s="133"/>
      <c r="I2713" s="133"/>
      <c r="J2713" s="133"/>
      <c r="K2713" s="132"/>
      <c r="L2713" s="133"/>
      <c r="M2713" s="133"/>
      <c r="N2713" s="133"/>
      <c r="O2713" s="133"/>
      <c r="P2713" s="133"/>
      <c r="Q2713" s="154"/>
      <c r="R2713" s="66" t="s">
        <v>67</v>
      </c>
      <c r="S2713" s="135"/>
      <c r="T2713" s="133"/>
      <c r="U2713" s="133"/>
      <c r="V2713" s="136"/>
    </row>
    <row r="2714" spans="1:22" s="23" customFormat="1" ht="46.5" customHeight="1" x14ac:dyDescent="0.2">
      <c r="A2714" s="138"/>
      <c r="B2714" s="138"/>
      <c r="C2714" s="139"/>
      <c r="D2714" s="139"/>
      <c r="E2714" s="138"/>
      <c r="F2714" s="132"/>
      <c r="G2714" s="132"/>
      <c r="H2714" s="133"/>
      <c r="I2714" s="133"/>
      <c r="J2714" s="133"/>
      <c r="K2714" s="132"/>
      <c r="L2714" s="133"/>
      <c r="M2714" s="133"/>
      <c r="N2714" s="133"/>
      <c r="O2714" s="133"/>
      <c r="P2714" s="133"/>
      <c r="Q2714" s="154"/>
      <c r="R2714" s="66" t="s">
        <v>68</v>
      </c>
      <c r="S2714" s="135"/>
      <c r="T2714" s="133"/>
      <c r="U2714" s="133"/>
      <c r="V2714" s="136"/>
    </row>
    <row r="2715" spans="1:22" s="23" customFormat="1" ht="55.5" customHeight="1" x14ac:dyDescent="0.2">
      <c r="A2715" s="138"/>
      <c r="B2715" s="138"/>
      <c r="C2715" s="139"/>
      <c r="D2715" s="139"/>
      <c r="E2715" s="138"/>
      <c r="F2715" s="132"/>
      <c r="G2715" s="132"/>
      <c r="H2715" s="133"/>
      <c r="I2715" s="133"/>
      <c r="J2715" s="133"/>
      <c r="K2715" s="132"/>
      <c r="L2715" s="133"/>
      <c r="M2715" s="133"/>
      <c r="N2715" s="133"/>
      <c r="O2715" s="133"/>
      <c r="P2715" s="133"/>
      <c r="Q2715" s="154"/>
      <c r="R2715" s="66" t="s">
        <v>69</v>
      </c>
      <c r="S2715" s="135"/>
      <c r="T2715" s="133"/>
      <c r="U2715" s="133"/>
      <c r="V2715" s="136"/>
    </row>
    <row r="2716" spans="1:22" s="23" customFormat="1" ht="56.25" customHeight="1" x14ac:dyDescent="0.2">
      <c r="A2716" s="138"/>
      <c r="B2716" s="138"/>
      <c r="C2716" s="139"/>
      <c r="D2716" s="139"/>
      <c r="E2716" s="138"/>
      <c r="F2716" s="132"/>
      <c r="G2716" s="132"/>
      <c r="H2716" s="133"/>
      <c r="I2716" s="133"/>
      <c r="J2716" s="133"/>
      <c r="K2716" s="132"/>
      <c r="L2716" s="133"/>
      <c r="M2716" s="133"/>
      <c r="N2716" s="133"/>
      <c r="O2716" s="133"/>
      <c r="P2716" s="133"/>
      <c r="Q2716" s="154"/>
      <c r="R2716" s="66" t="s">
        <v>70</v>
      </c>
      <c r="S2716" s="135"/>
      <c r="T2716" s="133"/>
      <c r="U2716" s="133"/>
      <c r="V2716" s="136"/>
    </row>
    <row r="2717" spans="1:22" s="23" customFormat="1" ht="49.5" customHeight="1" x14ac:dyDescent="0.2">
      <c r="A2717" s="138"/>
      <c r="B2717" s="138"/>
      <c r="C2717" s="139"/>
      <c r="D2717" s="139"/>
      <c r="E2717" s="138"/>
      <c r="F2717" s="132"/>
      <c r="G2717" s="132"/>
      <c r="H2717" s="133"/>
      <c r="I2717" s="133"/>
      <c r="J2717" s="133"/>
      <c r="K2717" s="132"/>
      <c r="L2717" s="133"/>
      <c r="M2717" s="133"/>
      <c r="N2717" s="133"/>
      <c r="O2717" s="133"/>
      <c r="P2717" s="133"/>
      <c r="Q2717" s="154"/>
      <c r="R2717" s="66" t="s">
        <v>71</v>
      </c>
      <c r="S2717" s="135"/>
      <c r="T2717" s="133"/>
      <c r="U2717" s="133"/>
      <c r="V2717" s="136"/>
    </row>
    <row r="2718" spans="1:22" s="23" customFormat="1" ht="55.5" customHeight="1" x14ac:dyDescent="0.2">
      <c r="A2718" s="138"/>
      <c r="B2718" s="138"/>
      <c r="C2718" s="139"/>
      <c r="D2718" s="139"/>
      <c r="E2718" s="138"/>
      <c r="F2718" s="132"/>
      <c r="G2718" s="132"/>
      <c r="H2718" s="133"/>
      <c r="I2718" s="133"/>
      <c r="J2718" s="133"/>
      <c r="K2718" s="132"/>
      <c r="L2718" s="133"/>
      <c r="M2718" s="133"/>
      <c r="N2718" s="133"/>
      <c r="O2718" s="133"/>
      <c r="P2718" s="133"/>
      <c r="Q2718" s="154"/>
      <c r="R2718" s="66" t="s">
        <v>72</v>
      </c>
      <c r="S2718" s="135"/>
      <c r="T2718" s="133"/>
      <c r="U2718" s="133"/>
      <c r="V2718" s="136"/>
    </row>
    <row r="2719" spans="1:22" s="23" customFormat="1" ht="57.75" customHeight="1" x14ac:dyDescent="0.2">
      <c r="A2719" s="138"/>
      <c r="B2719" s="138"/>
      <c r="C2719" s="139"/>
      <c r="D2719" s="139"/>
      <c r="E2719" s="138"/>
      <c r="F2719" s="132"/>
      <c r="G2719" s="132"/>
      <c r="H2719" s="133"/>
      <c r="I2719" s="133"/>
      <c r="J2719" s="133"/>
      <c r="K2719" s="132"/>
      <c r="L2719" s="133"/>
      <c r="M2719" s="133"/>
      <c r="N2719" s="133"/>
      <c r="O2719" s="133"/>
      <c r="P2719" s="133"/>
      <c r="Q2719" s="154"/>
      <c r="R2719" s="66" t="s">
        <v>73</v>
      </c>
      <c r="S2719" s="135"/>
      <c r="T2719" s="133"/>
      <c r="U2719" s="133"/>
      <c r="V2719" s="136"/>
    </row>
    <row r="2720" spans="1:22" s="23" customFormat="1" ht="47.25" customHeight="1" x14ac:dyDescent="0.2">
      <c r="A2720" s="138">
        <v>13</v>
      </c>
      <c r="B2720" s="138" t="s">
        <v>179</v>
      </c>
      <c r="C2720" s="139">
        <v>1966</v>
      </c>
      <c r="D2720" s="139"/>
      <c r="E2720" s="138" t="s">
        <v>97</v>
      </c>
      <c r="F2720" s="132">
        <v>5</v>
      </c>
      <c r="G2720" s="132">
        <v>5</v>
      </c>
      <c r="H2720" s="133">
        <v>4828.3999999999996</v>
      </c>
      <c r="I2720" s="133">
        <v>4429</v>
      </c>
      <c r="J2720" s="133">
        <v>3862.03</v>
      </c>
      <c r="K2720" s="132">
        <v>225</v>
      </c>
      <c r="L2720" s="133">
        <v>9637765.0299999993</v>
      </c>
      <c r="M2720" s="133">
        <v>0</v>
      </c>
      <c r="N2720" s="133">
        <v>0</v>
      </c>
      <c r="O2720" s="133">
        <v>0</v>
      </c>
      <c r="P2720" s="133">
        <v>9637765.0299999993</v>
      </c>
      <c r="Q2720" s="154">
        <v>0</v>
      </c>
      <c r="R2720" s="66" t="s">
        <v>99</v>
      </c>
      <c r="S2720" s="135">
        <v>3</v>
      </c>
      <c r="T2720" s="133">
        <v>2176.06</v>
      </c>
      <c r="U2720" s="133">
        <v>2176.06</v>
      </c>
      <c r="V2720" s="136">
        <v>47118</v>
      </c>
    </row>
    <row r="2721" spans="1:23" s="23" customFormat="1" ht="51.75" customHeight="1" x14ac:dyDescent="0.2">
      <c r="A2721" s="138"/>
      <c r="B2721" s="138"/>
      <c r="C2721" s="139"/>
      <c r="D2721" s="139"/>
      <c r="E2721" s="138"/>
      <c r="F2721" s="132"/>
      <c r="G2721" s="132"/>
      <c r="H2721" s="133"/>
      <c r="I2721" s="133"/>
      <c r="J2721" s="133"/>
      <c r="K2721" s="132"/>
      <c r="L2721" s="133"/>
      <c r="M2721" s="133"/>
      <c r="N2721" s="133"/>
      <c r="O2721" s="133"/>
      <c r="P2721" s="133"/>
      <c r="Q2721" s="154"/>
      <c r="R2721" s="66" t="s">
        <v>100</v>
      </c>
      <c r="S2721" s="135"/>
      <c r="T2721" s="133"/>
      <c r="U2721" s="133"/>
      <c r="V2721" s="136"/>
    </row>
    <row r="2722" spans="1:23" s="23" customFormat="1" ht="66" customHeight="1" x14ac:dyDescent="0.2">
      <c r="A2722" s="138"/>
      <c r="B2722" s="138"/>
      <c r="C2722" s="139"/>
      <c r="D2722" s="139"/>
      <c r="E2722" s="138"/>
      <c r="F2722" s="132"/>
      <c r="G2722" s="132"/>
      <c r="H2722" s="133"/>
      <c r="I2722" s="133"/>
      <c r="J2722" s="133"/>
      <c r="K2722" s="132"/>
      <c r="L2722" s="133"/>
      <c r="M2722" s="133"/>
      <c r="N2722" s="133"/>
      <c r="O2722" s="133"/>
      <c r="P2722" s="133"/>
      <c r="Q2722" s="154"/>
      <c r="R2722" s="66" t="s">
        <v>101</v>
      </c>
      <c r="S2722" s="135"/>
      <c r="T2722" s="133"/>
      <c r="U2722" s="133"/>
      <c r="V2722" s="136"/>
    </row>
    <row r="2723" spans="1:23" s="23" customFormat="1" ht="51.75" customHeight="1" x14ac:dyDescent="0.2">
      <c r="A2723" s="138">
        <v>14</v>
      </c>
      <c r="B2723" s="138" t="s">
        <v>473</v>
      </c>
      <c r="C2723" s="139">
        <v>1966</v>
      </c>
      <c r="D2723" s="139"/>
      <c r="E2723" s="138" t="s">
        <v>97</v>
      </c>
      <c r="F2723" s="132">
        <v>5</v>
      </c>
      <c r="G2723" s="132">
        <v>5</v>
      </c>
      <c r="H2723" s="133">
        <v>4767.3999999999996</v>
      </c>
      <c r="I2723" s="133">
        <v>4439.78</v>
      </c>
      <c r="J2723" s="133">
        <v>4227.58</v>
      </c>
      <c r="K2723" s="132">
        <v>203</v>
      </c>
      <c r="L2723" s="133">
        <v>8414296.5999999996</v>
      </c>
      <c r="M2723" s="133">
        <v>0</v>
      </c>
      <c r="N2723" s="133">
        <v>0</v>
      </c>
      <c r="O2723" s="133">
        <v>0</v>
      </c>
      <c r="P2723" s="133">
        <v>8414296.5999999996</v>
      </c>
      <c r="Q2723" s="154">
        <v>0</v>
      </c>
      <c r="R2723" s="66" t="s">
        <v>99</v>
      </c>
      <c r="S2723" s="135">
        <v>3</v>
      </c>
      <c r="T2723" s="133">
        <v>1895.21</v>
      </c>
      <c r="U2723" s="133">
        <v>1895.21</v>
      </c>
      <c r="V2723" s="136">
        <v>47118</v>
      </c>
    </row>
    <row r="2724" spans="1:23" s="23" customFormat="1" ht="58.5" customHeight="1" x14ac:dyDescent="0.2">
      <c r="A2724" s="138"/>
      <c r="B2724" s="138"/>
      <c r="C2724" s="139"/>
      <c r="D2724" s="139"/>
      <c r="E2724" s="138"/>
      <c r="F2724" s="132"/>
      <c r="G2724" s="132"/>
      <c r="H2724" s="133"/>
      <c r="I2724" s="133"/>
      <c r="J2724" s="133"/>
      <c r="K2724" s="132"/>
      <c r="L2724" s="133"/>
      <c r="M2724" s="133"/>
      <c r="N2724" s="133"/>
      <c r="O2724" s="133"/>
      <c r="P2724" s="133"/>
      <c r="Q2724" s="154"/>
      <c r="R2724" s="66" t="s">
        <v>100</v>
      </c>
      <c r="S2724" s="135"/>
      <c r="T2724" s="133"/>
      <c r="U2724" s="133"/>
      <c r="V2724" s="136"/>
    </row>
    <row r="2725" spans="1:23" s="23" customFormat="1" ht="63" customHeight="1" x14ac:dyDescent="0.2">
      <c r="A2725" s="138"/>
      <c r="B2725" s="138"/>
      <c r="C2725" s="139"/>
      <c r="D2725" s="139"/>
      <c r="E2725" s="138"/>
      <c r="F2725" s="132"/>
      <c r="G2725" s="132"/>
      <c r="H2725" s="133"/>
      <c r="I2725" s="133"/>
      <c r="J2725" s="133"/>
      <c r="K2725" s="132"/>
      <c r="L2725" s="133"/>
      <c r="M2725" s="133"/>
      <c r="N2725" s="133"/>
      <c r="O2725" s="133"/>
      <c r="P2725" s="133"/>
      <c r="Q2725" s="154"/>
      <c r="R2725" s="66" t="s">
        <v>101</v>
      </c>
      <c r="S2725" s="135"/>
      <c r="T2725" s="133"/>
      <c r="U2725" s="133"/>
      <c r="V2725" s="136"/>
    </row>
    <row r="2726" spans="1:23" s="23" customFormat="1" ht="54" customHeight="1" x14ac:dyDescent="0.2">
      <c r="A2726" s="138">
        <v>14</v>
      </c>
      <c r="B2726" s="138" t="s">
        <v>180</v>
      </c>
      <c r="C2726" s="139">
        <v>1963</v>
      </c>
      <c r="D2726" s="139"/>
      <c r="E2726" s="138" t="s">
        <v>97</v>
      </c>
      <c r="F2726" s="132">
        <v>5</v>
      </c>
      <c r="G2726" s="132">
        <v>4</v>
      </c>
      <c r="H2726" s="133">
        <v>3898.5</v>
      </c>
      <c r="I2726" s="133">
        <v>3500.4</v>
      </c>
      <c r="J2726" s="133">
        <v>3093.32</v>
      </c>
      <c r="K2726" s="132">
        <v>183</v>
      </c>
      <c r="L2726" s="133">
        <v>31802117.879999999</v>
      </c>
      <c r="M2726" s="133">
        <v>0</v>
      </c>
      <c r="N2726" s="133">
        <v>0</v>
      </c>
      <c r="O2726" s="133">
        <v>0</v>
      </c>
      <c r="P2726" s="133">
        <v>31802117.879999999</v>
      </c>
      <c r="Q2726" s="154">
        <v>0</v>
      </c>
      <c r="R2726" s="66" t="s">
        <v>62</v>
      </c>
      <c r="S2726" s="135">
        <v>15</v>
      </c>
      <c r="T2726" s="133">
        <v>9085.2800000000007</v>
      </c>
      <c r="U2726" s="133">
        <v>9085.2800000000007</v>
      </c>
      <c r="V2726" s="136">
        <v>47118</v>
      </c>
      <c r="W2726" s="28"/>
    </row>
    <row r="2727" spans="1:23" s="23" customFormat="1" ht="51.75" customHeight="1" x14ac:dyDescent="0.2">
      <c r="A2727" s="138"/>
      <c r="B2727" s="138"/>
      <c r="C2727" s="139"/>
      <c r="D2727" s="139"/>
      <c r="E2727" s="138"/>
      <c r="F2727" s="132"/>
      <c r="G2727" s="132"/>
      <c r="H2727" s="133"/>
      <c r="I2727" s="133"/>
      <c r="J2727" s="133"/>
      <c r="K2727" s="132"/>
      <c r="L2727" s="133"/>
      <c r="M2727" s="133"/>
      <c r="N2727" s="133"/>
      <c r="O2727" s="133"/>
      <c r="P2727" s="133"/>
      <c r="Q2727" s="154"/>
      <c r="R2727" s="66" t="s">
        <v>63</v>
      </c>
      <c r="S2727" s="135"/>
      <c r="T2727" s="133"/>
      <c r="U2727" s="133"/>
      <c r="V2727" s="136"/>
      <c r="W2727" s="28"/>
    </row>
    <row r="2728" spans="1:23" s="23" customFormat="1" ht="56.25" customHeight="1" x14ac:dyDescent="0.2">
      <c r="A2728" s="138"/>
      <c r="B2728" s="138"/>
      <c r="C2728" s="139"/>
      <c r="D2728" s="139"/>
      <c r="E2728" s="138"/>
      <c r="F2728" s="132"/>
      <c r="G2728" s="132"/>
      <c r="H2728" s="133"/>
      <c r="I2728" s="133"/>
      <c r="J2728" s="133"/>
      <c r="K2728" s="132"/>
      <c r="L2728" s="133"/>
      <c r="M2728" s="133"/>
      <c r="N2728" s="133"/>
      <c r="O2728" s="133"/>
      <c r="P2728" s="133"/>
      <c r="Q2728" s="154"/>
      <c r="R2728" s="66" t="s">
        <v>64</v>
      </c>
      <c r="S2728" s="135"/>
      <c r="T2728" s="133"/>
      <c r="U2728" s="133"/>
      <c r="V2728" s="136"/>
      <c r="W2728" s="28"/>
    </row>
    <row r="2729" spans="1:23" s="23" customFormat="1" ht="46.5" customHeight="1" x14ac:dyDescent="0.2">
      <c r="A2729" s="138"/>
      <c r="B2729" s="138"/>
      <c r="C2729" s="139"/>
      <c r="D2729" s="139"/>
      <c r="E2729" s="138"/>
      <c r="F2729" s="132"/>
      <c r="G2729" s="132"/>
      <c r="H2729" s="133"/>
      <c r="I2729" s="133"/>
      <c r="J2729" s="133"/>
      <c r="K2729" s="132"/>
      <c r="L2729" s="133"/>
      <c r="M2729" s="133"/>
      <c r="N2729" s="133"/>
      <c r="O2729" s="133"/>
      <c r="P2729" s="133"/>
      <c r="Q2729" s="154"/>
      <c r="R2729" s="66" t="s">
        <v>99</v>
      </c>
      <c r="S2729" s="135"/>
      <c r="T2729" s="133"/>
      <c r="U2729" s="133"/>
      <c r="V2729" s="136"/>
      <c r="W2729" s="28"/>
    </row>
    <row r="2730" spans="1:23" s="23" customFormat="1" ht="56.25" customHeight="1" x14ac:dyDescent="0.2">
      <c r="A2730" s="138"/>
      <c r="B2730" s="138"/>
      <c r="C2730" s="139"/>
      <c r="D2730" s="139"/>
      <c r="E2730" s="138"/>
      <c r="F2730" s="132"/>
      <c r="G2730" s="132"/>
      <c r="H2730" s="133"/>
      <c r="I2730" s="133"/>
      <c r="J2730" s="133"/>
      <c r="K2730" s="132"/>
      <c r="L2730" s="133"/>
      <c r="M2730" s="133"/>
      <c r="N2730" s="133"/>
      <c r="O2730" s="133"/>
      <c r="P2730" s="133"/>
      <c r="Q2730" s="154"/>
      <c r="R2730" s="66" t="s">
        <v>100</v>
      </c>
      <c r="S2730" s="135"/>
      <c r="T2730" s="133"/>
      <c r="U2730" s="133"/>
      <c r="V2730" s="136"/>
      <c r="W2730" s="28"/>
    </row>
    <row r="2731" spans="1:23" s="23" customFormat="1" ht="57.75" customHeight="1" x14ac:dyDescent="0.2">
      <c r="A2731" s="138"/>
      <c r="B2731" s="138"/>
      <c r="C2731" s="139"/>
      <c r="D2731" s="139"/>
      <c r="E2731" s="138"/>
      <c r="F2731" s="132"/>
      <c r="G2731" s="132"/>
      <c r="H2731" s="133"/>
      <c r="I2731" s="133"/>
      <c r="J2731" s="133"/>
      <c r="K2731" s="132"/>
      <c r="L2731" s="133"/>
      <c r="M2731" s="133"/>
      <c r="N2731" s="133"/>
      <c r="O2731" s="133"/>
      <c r="P2731" s="133"/>
      <c r="Q2731" s="154"/>
      <c r="R2731" s="66" t="s">
        <v>101</v>
      </c>
      <c r="S2731" s="135"/>
      <c r="T2731" s="133"/>
      <c r="U2731" s="133"/>
      <c r="V2731" s="136"/>
      <c r="W2731" s="28"/>
    </row>
    <row r="2732" spans="1:23" s="23" customFormat="1" ht="54.75" customHeight="1" x14ac:dyDescent="0.2">
      <c r="A2732" s="138"/>
      <c r="B2732" s="138"/>
      <c r="C2732" s="139"/>
      <c r="D2732" s="139"/>
      <c r="E2732" s="138"/>
      <c r="F2732" s="132"/>
      <c r="G2732" s="132"/>
      <c r="H2732" s="133"/>
      <c r="I2732" s="133"/>
      <c r="J2732" s="133"/>
      <c r="K2732" s="132"/>
      <c r="L2732" s="133"/>
      <c r="M2732" s="133"/>
      <c r="N2732" s="133"/>
      <c r="O2732" s="133"/>
      <c r="P2732" s="133"/>
      <c r="Q2732" s="154"/>
      <c r="R2732" s="66" t="s">
        <v>65</v>
      </c>
      <c r="S2732" s="135"/>
      <c r="T2732" s="133"/>
      <c r="U2732" s="133"/>
      <c r="V2732" s="136"/>
      <c r="W2732" s="28"/>
    </row>
    <row r="2733" spans="1:23" s="23" customFormat="1" ht="52.5" customHeight="1" x14ac:dyDescent="0.2">
      <c r="A2733" s="138"/>
      <c r="B2733" s="138"/>
      <c r="C2733" s="139"/>
      <c r="D2733" s="139"/>
      <c r="E2733" s="138"/>
      <c r="F2733" s="132"/>
      <c r="G2733" s="132"/>
      <c r="H2733" s="133"/>
      <c r="I2733" s="133"/>
      <c r="J2733" s="133"/>
      <c r="K2733" s="132"/>
      <c r="L2733" s="133"/>
      <c r="M2733" s="133"/>
      <c r="N2733" s="133"/>
      <c r="O2733" s="133"/>
      <c r="P2733" s="133"/>
      <c r="Q2733" s="154"/>
      <c r="R2733" s="66" t="s">
        <v>66</v>
      </c>
      <c r="S2733" s="135"/>
      <c r="T2733" s="133"/>
      <c r="U2733" s="133"/>
      <c r="V2733" s="136"/>
      <c r="W2733" s="28"/>
    </row>
    <row r="2734" spans="1:23" s="23" customFormat="1" ht="55.5" customHeight="1" x14ac:dyDescent="0.2">
      <c r="A2734" s="138"/>
      <c r="B2734" s="138"/>
      <c r="C2734" s="139"/>
      <c r="D2734" s="139"/>
      <c r="E2734" s="138"/>
      <c r="F2734" s="132"/>
      <c r="G2734" s="132"/>
      <c r="H2734" s="133"/>
      <c r="I2734" s="133"/>
      <c r="J2734" s="133"/>
      <c r="K2734" s="132"/>
      <c r="L2734" s="133"/>
      <c r="M2734" s="133"/>
      <c r="N2734" s="133"/>
      <c r="O2734" s="133"/>
      <c r="P2734" s="133"/>
      <c r="Q2734" s="154"/>
      <c r="R2734" s="66" t="s">
        <v>67</v>
      </c>
      <c r="S2734" s="135"/>
      <c r="T2734" s="133"/>
      <c r="U2734" s="133"/>
      <c r="V2734" s="136"/>
      <c r="W2734" s="28"/>
    </row>
    <row r="2735" spans="1:23" s="23" customFormat="1" ht="45" customHeight="1" x14ac:dyDescent="0.2">
      <c r="A2735" s="138"/>
      <c r="B2735" s="138"/>
      <c r="C2735" s="139"/>
      <c r="D2735" s="139"/>
      <c r="E2735" s="138"/>
      <c r="F2735" s="132"/>
      <c r="G2735" s="132"/>
      <c r="H2735" s="133"/>
      <c r="I2735" s="133"/>
      <c r="J2735" s="133"/>
      <c r="K2735" s="132"/>
      <c r="L2735" s="133"/>
      <c r="M2735" s="133"/>
      <c r="N2735" s="133"/>
      <c r="O2735" s="133"/>
      <c r="P2735" s="133"/>
      <c r="Q2735" s="154"/>
      <c r="R2735" s="66" t="s">
        <v>68</v>
      </c>
      <c r="S2735" s="135"/>
      <c r="T2735" s="133"/>
      <c r="U2735" s="133"/>
      <c r="V2735" s="136"/>
      <c r="W2735" s="28"/>
    </row>
    <row r="2736" spans="1:23" s="23" customFormat="1" ht="57.75" customHeight="1" x14ac:dyDescent="0.2">
      <c r="A2736" s="138"/>
      <c r="B2736" s="138"/>
      <c r="C2736" s="139"/>
      <c r="D2736" s="139"/>
      <c r="E2736" s="138"/>
      <c r="F2736" s="132"/>
      <c r="G2736" s="132"/>
      <c r="H2736" s="133"/>
      <c r="I2736" s="133"/>
      <c r="J2736" s="133"/>
      <c r="K2736" s="132"/>
      <c r="L2736" s="133"/>
      <c r="M2736" s="133"/>
      <c r="N2736" s="133"/>
      <c r="O2736" s="133"/>
      <c r="P2736" s="133"/>
      <c r="Q2736" s="154"/>
      <c r="R2736" s="66" t="s">
        <v>69</v>
      </c>
      <c r="S2736" s="135"/>
      <c r="T2736" s="133"/>
      <c r="U2736" s="133"/>
      <c r="V2736" s="136"/>
      <c r="W2736" s="28"/>
    </row>
    <row r="2737" spans="1:23" s="23" customFormat="1" ht="60.75" customHeight="1" x14ac:dyDescent="0.2">
      <c r="A2737" s="138"/>
      <c r="B2737" s="138"/>
      <c r="C2737" s="139"/>
      <c r="D2737" s="139"/>
      <c r="E2737" s="138"/>
      <c r="F2737" s="132"/>
      <c r="G2737" s="132"/>
      <c r="H2737" s="133"/>
      <c r="I2737" s="133"/>
      <c r="J2737" s="133"/>
      <c r="K2737" s="132"/>
      <c r="L2737" s="133"/>
      <c r="M2737" s="133"/>
      <c r="N2737" s="133"/>
      <c r="O2737" s="133"/>
      <c r="P2737" s="133"/>
      <c r="Q2737" s="154"/>
      <c r="R2737" s="66" t="s">
        <v>70</v>
      </c>
      <c r="S2737" s="135"/>
      <c r="T2737" s="133"/>
      <c r="U2737" s="133"/>
      <c r="V2737" s="136"/>
      <c r="W2737" s="28"/>
    </row>
    <row r="2738" spans="1:23" s="23" customFormat="1" ht="42" customHeight="1" x14ac:dyDescent="0.2">
      <c r="A2738" s="138"/>
      <c r="B2738" s="138"/>
      <c r="C2738" s="139"/>
      <c r="D2738" s="139"/>
      <c r="E2738" s="138"/>
      <c r="F2738" s="132"/>
      <c r="G2738" s="132"/>
      <c r="H2738" s="133"/>
      <c r="I2738" s="133"/>
      <c r="J2738" s="133"/>
      <c r="K2738" s="132"/>
      <c r="L2738" s="133"/>
      <c r="M2738" s="133"/>
      <c r="N2738" s="133"/>
      <c r="O2738" s="133"/>
      <c r="P2738" s="133"/>
      <c r="Q2738" s="154"/>
      <c r="R2738" s="66" t="s">
        <v>71</v>
      </c>
      <c r="S2738" s="135"/>
      <c r="T2738" s="133"/>
      <c r="U2738" s="133"/>
      <c r="V2738" s="136"/>
      <c r="W2738" s="28"/>
    </row>
    <row r="2739" spans="1:23" s="23" customFormat="1" ht="56.25" customHeight="1" x14ac:dyDescent="0.2">
      <c r="A2739" s="138"/>
      <c r="B2739" s="138"/>
      <c r="C2739" s="139"/>
      <c r="D2739" s="139"/>
      <c r="E2739" s="138"/>
      <c r="F2739" s="132"/>
      <c r="G2739" s="132"/>
      <c r="H2739" s="133"/>
      <c r="I2739" s="133"/>
      <c r="J2739" s="133"/>
      <c r="K2739" s="132"/>
      <c r="L2739" s="133"/>
      <c r="M2739" s="133"/>
      <c r="N2739" s="133"/>
      <c r="O2739" s="133"/>
      <c r="P2739" s="133"/>
      <c r="Q2739" s="154"/>
      <c r="R2739" s="66" t="s">
        <v>72</v>
      </c>
      <c r="S2739" s="135"/>
      <c r="T2739" s="133"/>
      <c r="U2739" s="133"/>
      <c r="V2739" s="136"/>
      <c r="W2739" s="28"/>
    </row>
    <row r="2740" spans="1:23" s="23" customFormat="1" ht="56.25" customHeight="1" x14ac:dyDescent="0.2">
      <c r="A2740" s="138"/>
      <c r="B2740" s="138"/>
      <c r="C2740" s="139"/>
      <c r="D2740" s="139"/>
      <c r="E2740" s="138"/>
      <c r="F2740" s="132"/>
      <c r="G2740" s="132"/>
      <c r="H2740" s="133"/>
      <c r="I2740" s="133"/>
      <c r="J2740" s="133"/>
      <c r="K2740" s="132"/>
      <c r="L2740" s="133"/>
      <c r="M2740" s="133"/>
      <c r="N2740" s="133"/>
      <c r="O2740" s="133"/>
      <c r="P2740" s="133"/>
      <c r="Q2740" s="154"/>
      <c r="R2740" s="66" t="s">
        <v>73</v>
      </c>
      <c r="S2740" s="135"/>
      <c r="T2740" s="133"/>
      <c r="U2740" s="133"/>
      <c r="V2740" s="136"/>
      <c r="W2740" s="28"/>
    </row>
    <row r="2741" spans="1:23" s="23" customFormat="1" ht="39" customHeight="1" x14ac:dyDescent="0.2">
      <c r="A2741" s="138">
        <v>16</v>
      </c>
      <c r="B2741" s="138" t="s">
        <v>352</v>
      </c>
      <c r="C2741" s="139">
        <v>1966</v>
      </c>
      <c r="D2741" s="139"/>
      <c r="E2741" s="138" t="s">
        <v>97</v>
      </c>
      <c r="F2741" s="132">
        <v>5</v>
      </c>
      <c r="G2741" s="132">
        <v>4</v>
      </c>
      <c r="H2741" s="133">
        <v>3835.4</v>
      </c>
      <c r="I2741" s="133">
        <v>3489.2</v>
      </c>
      <c r="J2741" s="133">
        <v>3185.91</v>
      </c>
      <c r="K2741" s="132">
        <v>158</v>
      </c>
      <c r="L2741" s="133">
        <v>7592250.75</v>
      </c>
      <c r="M2741" s="133">
        <v>0</v>
      </c>
      <c r="N2741" s="133">
        <v>0</v>
      </c>
      <c r="O2741" s="133">
        <v>0</v>
      </c>
      <c r="P2741" s="133">
        <v>7592250.75</v>
      </c>
      <c r="Q2741" s="154">
        <v>0</v>
      </c>
      <c r="R2741" s="66" t="s">
        <v>99</v>
      </c>
      <c r="S2741" s="135">
        <v>3</v>
      </c>
      <c r="T2741" s="133">
        <v>2175.9299999999998</v>
      </c>
      <c r="U2741" s="133">
        <v>2175.9299999999998</v>
      </c>
      <c r="V2741" s="136">
        <v>47118</v>
      </c>
      <c r="W2741" s="28"/>
    </row>
    <row r="2742" spans="1:23" s="23" customFormat="1" ht="51.75" customHeight="1" x14ac:dyDescent="0.2">
      <c r="A2742" s="138"/>
      <c r="B2742" s="138"/>
      <c r="C2742" s="139"/>
      <c r="D2742" s="139"/>
      <c r="E2742" s="138"/>
      <c r="F2742" s="132"/>
      <c r="G2742" s="132"/>
      <c r="H2742" s="133"/>
      <c r="I2742" s="133"/>
      <c r="J2742" s="133"/>
      <c r="K2742" s="132"/>
      <c r="L2742" s="133"/>
      <c r="M2742" s="133"/>
      <c r="N2742" s="133"/>
      <c r="O2742" s="133"/>
      <c r="P2742" s="133"/>
      <c r="Q2742" s="154"/>
      <c r="R2742" s="66" t="s">
        <v>100</v>
      </c>
      <c r="S2742" s="135"/>
      <c r="T2742" s="133"/>
      <c r="U2742" s="133"/>
      <c r="V2742" s="136"/>
      <c r="W2742" s="28"/>
    </row>
    <row r="2743" spans="1:23" s="23" customFormat="1" ht="53.25" customHeight="1" x14ac:dyDescent="0.2">
      <c r="A2743" s="138"/>
      <c r="B2743" s="138"/>
      <c r="C2743" s="139"/>
      <c r="D2743" s="139"/>
      <c r="E2743" s="138"/>
      <c r="F2743" s="132"/>
      <c r="G2743" s="132"/>
      <c r="H2743" s="133"/>
      <c r="I2743" s="133"/>
      <c r="J2743" s="133"/>
      <c r="K2743" s="132"/>
      <c r="L2743" s="133"/>
      <c r="M2743" s="133"/>
      <c r="N2743" s="133"/>
      <c r="O2743" s="133"/>
      <c r="P2743" s="133"/>
      <c r="Q2743" s="154"/>
      <c r="R2743" s="66" t="s">
        <v>101</v>
      </c>
      <c r="S2743" s="135"/>
      <c r="T2743" s="133"/>
      <c r="U2743" s="133"/>
      <c r="V2743" s="136"/>
      <c r="W2743" s="28"/>
    </row>
    <row r="2744" spans="1:23" s="23" customFormat="1" ht="45" customHeight="1" x14ac:dyDescent="0.2">
      <c r="A2744" s="138">
        <v>17</v>
      </c>
      <c r="B2744" s="138" t="s">
        <v>181</v>
      </c>
      <c r="C2744" s="139">
        <v>1961</v>
      </c>
      <c r="D2744" s="139"/>
      <c r="E2744" s="138" t="s">
        <v>111</v>
      </c>
      <c r="F2744" s="132">
        <v>5</v>
      </c>
      <c r="G2744" s="132">
        <v>4</v>
      </c>
      <c r="H2744" s="133">
        <v>3533.4</v>
      </c>
      <c r="I2744" s="133">
        <v>3195.8</v>
      </c>
      <c r="J2744" s="133">
        <v>2448.13</v>
      </c>
      <c r="K2744" s="132">
        <v>119</v>
      </c>
      <c r="L2744" s="133">
        <v>6953653.29</v>
      </c>
      <c r="M2744" s="133">
        <v>0</v>
      </c>
      <c r="N2744" s="133">
        <v>0</v>
      </c>
      <c r="O2744" s="133">
        <v>0</v>
      </c>
      <c r="P2744" s="133">
        <v>6953653.29</v>
      </c>
      <c r="Q2744" s="154">
        <v>0</v>
      </c>
      <c r="R2744" s="66" t="s">
        <v>99</v>
      </c>
      <c r="S2744" s="135">
        <v>3</v>
      </c>
      <c r="T2744" s="133">
        <v>2175.87</v>
      </c>
      <c r="U2744" s="133">
        <v>2175.87</v>
      </c>
      <c r="V2744" s="136">
        <v>47118</v>
      </c>
      <c r="W2744" s="28"/>
    </row>
    <row r="2745" spans="1:23" s="23" customFormat="1" ht="52.5" customHeight="1" x14ac:dyDescent="0.2">
      <c r="A2745" s="138"/>
      <c r="B2745" s="138"/>
      <c r="C2745" s="139"/>
      <c r="D2745" s="139"/>
      <c r="E2745" s="138"/>
      <c r="F2745" s="132"/>
      <c r="G2745" s="132"/>
      <c r="H2745" s="133"/>
      <c r="I2745" s="133"/>
      <c r="J2745" s="133"/>
      <c r="K2745" s="132"/>
      <c r="L2745" s="133"/>
      <c r="M2745" s="133"/>
      <c r="N2745" s="133"/>
      <c r="O2745" s="133"/>
      <c r="P2745" s="133"/>
      <c r="Q2745" s="154"/>
      <c r="R2745" s="66" t="s">
        <v>100</v>
      </c>
      <c r="S2745" s="135"/>
      <c r="T2745" s="133"/>
      <c r="U2745" s="133"/>
      <c r="V2745" s="136"/>
      <c r="W2745" s="28"/>
    </row>
    <row r="2746" spans="1:23" s="23" customFormat="1" ht="49.5" customHeight="1" x14ac:dyDescent="0.2">
      <c r="A2746" s="138"/>
      <c r="B2746" s="138"/>
      <c r="C2746" s="139"/>
      <c r="D2746" s="139"/>
      <c r="E2746" s="138"/>
      <c r="F2746" s="132"/>
      <c r="G2746" s="132"/>
      <c r="H2746" s="133"/>
      <c r="I2746" s="133"/>
      <c r="J2746" s="133"/>
      <c r="K2746" s="132"/>
      <c r="L2746" s="133"/>
      <c r="M2746" s="133"/>
      <c r="N2746" s="133"/>
      <c r="O2746" s="133"/>
      <c r="P2746" s="133"/>
      <c r="Q2746" s="154"/>
      <c r="R2746" s="66" t="s">
        <v>101</v>
      </c>
      <c r="S2746" s="135"/>
      <c r="T2746" s="133"/>
      <c r="U2746" s="133"/>
      <c r="V2746" s="136"/>
      <c r="W2746" s="28"/>
    </row>
    <row r="2747" spans="1:23" s="23" customFormat="1" ht="46.5" customHeight="1" x14ac:dyDescent="0.2">
      <c r="A2747" s="138">
        <v>18</v>
      </c>
      <c r="B2747" s="138" t="s">
        <v>182</v>
      </c>
      <c r="C2747" s="139">
        <v>1961</v>
      </c>
      <c r="D2747" s="139"/>
      <c r="E2747" s="138" t="s">
        <v>111</v>
      </c>
      <c r="F2747" s="132">
        <v>5</v>
      </c>
      <c r="G2747" s="132">
        <v>2</v>
      </c>
      <c r="H2747" s="133">
        <v>2008.9</v>
      </c>
      <c r="I2747" s="133">
        <v>1636.9</v>
      </c>
      <c r="J2747" s="133">
        <v>1523.1</v>
      </c>
      <c r="K2747" s="132">
        <v>70</v>
      </c>
      <c r="L2747" s="133">
        <v>3560641.79</v>
      </c>
      <c r="M2747" s="133">
        <v>0</v>
      </c>
      <c r="N2747" s="133">
        <v>0</v>
      </c>
      <c r="O2747" s="133">
        <v>0</v>
      </c>
      <c r="P2747" s="133">
        <v>3560641.79</v>
      </c>
      <c r="Q2747" s="154">
        <v>0</v>
      </c>
      <c r="R2747" s="66" t="s">
        <v>99</v>
      </c>
      <c r="S2747" s="135">
        <v>3</v>
      </c>
      <c r="T2747" s="133">
        <v>2175.23</v>
      </c>
      <c r="U2747" s="133">
        <v>2175.23</v>
      </c>
      <c r="V2747" s="136">
        <v>47118</v>
      </c>
      <c r="W2747" s="28"/>
    </row>
    <row r="2748" spans="1:23" s="23" customFormat="1" ht="61.5" customHeight="1" x14ac:dyDescent="0.2">
      <c r="A2748" s="138"/>
      <c r="B2748" s="138"/>
      <c r="C2748" s="139"/>
      <c r="D2748" s="139"/>
      <c r="E2748" s="138"/>
      <c r="F2748" s="132"/>
      <c r="G2748" s="132"/>
      <c r="H2748" s="133"/>
      <c r="I2748" s="133"/>
      <c r="J2748" s="133"/>
      <c r="K2748" s="132"/>
      <c r="L2748" s="133"/>
      <c r="M2748" s="133"/>
      <c r="N2748" s="133"/>
      <c r="O2748" s="133"/>
      <c r="P2748" s="133"/>
      <c r="Q2748" s="154"/>
      <c r="R2748" s="66" t="s">
        <v>100</v>
      </c>
      <c r="S2748" s="135"/>
      <c r="T2748" s="133"/>
      <c r="U2748" s="133"/>
      <c r="V2748" s="136"/>
      <c r="W2748" s="28"/>
    </row>
    <row r="2749" spans="1:23" s="23" customFormat="1" ht="54" customHeight="1" x14ac:dyDescent="0.2">
      <c r="A2749" s="138"/>
      <c r="B2749" s="138"/>
      <c r="C2749" s="139"/>
      <c r="D2749" s="139"/>
      <c r="E2749" s="138"/>
      <c r="F2749" s="132"/>
      <c r="G2749" s="132"/>
      <c r="H2749" s="133"/>
      <c r="I2749" s="133"/>
      <c r="J2749" s="133"/>
      <c r="K2749" s="132"/>
      <c r="L2749" s="133"/>
      <c r="M2749" s="133"/>
      <c r="N2749" s="133"/>
      <c r="O2749" s="133"/>
      <c r="P2749" s="133"/>
      <c r="Q2749" s="154"/>
      <c r="R2749" s="66" t="s">
        <v>101</v>
      </c>
      <c r="S2749" s="135"/>
      <c r="T2749" s="133"/>
      <c r="U2749" s="133"/>
      <c r="V2749" s="136"/>
      <c r="W2749" s="28"/>
    </row>
    <row r="2750" spans="1:23" s="23" customFormat="1" ht="46.5" customHeight="1" x14ac:dyDescent="0.2">
      <c r="A2750" s="138">
        <v>19</v>
      </c>
      <c r="B2750" s="138" t="s">
        <v>474</v>
      </c>
      <c r="C2750" s="139">
        <v>1948</v>
      </c>
      <c r="D2750" s="139"/>
      <c r="E2750" s="138" t="s">
        <v>111</v>
      </c>
      <c r="F2750" s="132">
        <v>4</v>
      </c>
      <c r="G2750" s="132">
        <v>3</v>
      </c>
      <c r="H2750" s="133">
        <v>2655.1</v>
      </c>
      <c r="I2750" s="133">
        <v>2349.8000000000002</v>
      </c>
      <c r="J2750" s="133">
        <v>2271.81</v>
      </c>
      <c r="K2750" s="132">
        <v>89</v>
      </c>
      <c r="L2750" s="133">
        <v>5463311.2000000002</v>
      </c>
      <c r="M2750" s="133">
        <v>0</v>
      </c>
      <c r="N2750" s="133">
        <v>0</v>
      </c>
      <c r="O2750" s="133">
        <v>0</v>
      </c>
      <c r="P2750" s="133">
        <v>5463311.2000000002</v>
      </c>
      <c r="Q2750" s="154">
        <v>0</v>
      </c>
      <c r="R2750" s="66" t="s">
        <v>99</v>
      </c>
      <c r="S2750" s="135">
        <v>3</v>
      </c>
      <c r="T2750" s="133">
        <v>2325.0100000000002</v>
      </c>
      <c r="U2750" s="133">
        <v>2325.0100000000002</v>
      </c>
      <c r="V2750" s="136">
        <v>47118</v>
      </c>
      <c r="W2750" s="28"/>
    </row>
    <row r="2751" spans="1:23" s="23" customFormat="1" ht="59.25" customHeight="1" x14ac:dyDescent="0.2">
      <c r="A2751" s="138"/>
      <c r="B2751" s="138"/>
      <c r="C2751" s="139"/>
      <c r="D2751" s="139"/>
      <c r="E2751" s="138"/>
      <c r="F2751" s="132"/>
      <c r="G2751" s="132"/>
      <c r="H2751" s="133"/>
      <c r="I2751" s="133"/>
      <c r="J2751" s="133"/>
      <c r="K2751" s="132"/>
      <c r="L2751" s="133"/>
      <c r="M2751" s="133"/>
      <c r="N2751" s="133"/>
      <c r="O2751" s="133"/>
      <c r="P2751" s="133"/>
      <c r="Q2751" s="154"/>
      <c r="R2751" s="66" t="s">
        <v>100</v>
      </c>
      <c r="S2751" s="135"/>
      <c r="T2751" s="133"/>
      <c r="U2751" s="133"/>
      <c r="V2751" s="136"/>
      <c r="W2751" s="28"/>
    </row>
    <row r="2752" spans="1:23" s="23" customFormat="1" ht="63.75" customHeight="1" x14ac:dyDescent="0.2">
      <c r="A2752" s="138"/>
      <c r="B2752" s="138"/>
      <c r="C2752" s="139"/>
      <c r="D2752" s="139"/>
      <c r="E2752" s="138"/>
      <c r="F2752" s="132"/>
      <c r="G2752" s="132"/>
      <c r="H2752" s="133"/>
      <c r="I2752" s="133"/>
      <c r="J2752" s="133"/>
      <c r="K2752" s="132"/>
      <c r="L2752" s="133"/>
      <c r="M2752" s="133"/>
      <c r="N2752" s="133"/>
      <c r="O2752" s="133"/>
      <c r="P2752" s="133"/>
      <c r="Q2752" s="154"/>
      <c r="R2752" s="66" t="s">
        <v>101</v>
      </c>
      <c r="S2752" s="135"/>
      <c r="T2752" s="133"/>
      <c r="U2752" s="133"/>
      <c r="V2752" s="136"/>
      <c r="W2752" s="28"/>
    </row>
    <row r="2753" spans="1:23" s="23" customFormat="1" ht="47.25" customHeight="1" x14ac:dyDescent="0.2">
      <c r="A2753" s="138">
        <v>20</v>
      </c>
      <c r="B2753" s="138" t="s">
        <v>475</v>
      </c>
      <c r="C2753" s="139">
        <v>1948</v>
      </c>
      <c r="D2753" s="139"/>
      <c r="E2753" s="138" t="s">
        <v>111</v>
      </c>
      <c r="F2753" s="132">
        <v>3</v>
      </c>
      <c r="G2753" s="132">
        <v>3</v>
      </c>
      <c r="H2753" s="133">
        <v>2194.2800000000002</v>
      </c>
      <c r="I2753" s="133">
        <v>1895.08</v>
      </c>
      <c r="J2753" s="133">
        <v>1569.58</v>
      </c>
      <c r="K2753" s="132">
        <v>88</v>
      </c>
      <c r="L2753" s="133">
        <v>22267352.219999999</v>
      </c>
      <c r="M2753" s="133">
        <v>0</v>
      </c>
      <c r="N2753" s="133">
        <v>0</v>
      </c>
      <c r="O2753" s="133">
        <v>0</v>
      </c>
      <c r="P2753" s="133">
        <v>22267352.219999999</v>
      </c>
      <c r="Q2753" s="154">
        <v>0</v>
      </c>
      <c r="R2753" s="66" t="s">
        <v>62</v>
      </c>
      <c r="S2753" s="135">
        <v>15</v>
      </c>
      <c r="T2753" s="133">
        <v>11750.09</v>
      </c>
      <c r="U2753" s="133">
        <v>11750.09</v>
      </c>
      <c r="V2753" s="136">
        <v>47118</v>
      </c>
      <c r="W2753" s="28"/>
    </row>
    <row r="2754" spans="1:23" s="23" customFormat="1" ht="45" customHeight="1" x14ac:dyDescent="0.2">
      <c r="A2754" s="138"/>
      <c r="B2754" s="138"/>
      <c r="C2754" s="139"/>
      <c r="D2754" s="139"/>
      <c r="E2754" s="138"/>
      <c r="F2754" s="132"/>
      <c r="G2754" s="132"/>
      <c r="H2754" s="133"/>
      <c r="I2754" s="133"/>
      <c r="J2754" s="133"/>
      <c r="K2754" s="132"/>
      <c r="L2754" s="133"/>
      <c r="M2754" s="133"/>
      <c r="N2754" s="133"/>
      <c r="O2754" s="133"/>
      <c r="P2754" s="133"/>
      <c r="Q2754" s="154"/>
      <c r="R2754" s="66" t="s">
        <v>63</v>
      </c>
      <c r="S2754" s="135"/>
      <c r="T2754" s="133"/>
      <c r="U2754" s="133"/>
      <c r="V2754" s="136"/>
      <c r="W2754" s="28"/>
    </row>
    <row r="2755" spans="1:23" s="23" customFormat="1" ht="43.5" customHeight="1" x14ac:dyDescent="0.2">
      <c r="A2755" s="138"/>
      <c r="B2755" s="138"/>
      <c r="C2755" s="139"/>
      <c r="D2755" s="139"/>
      <c r="E2755" s="138"/>
      <c r="F2755" s="132"/>
      <c r="G2755" s="132"/>
      <c r="H2755" s="133"/>
      <c r="I2755" s="133"/>
      <c r="J2755" s="133"/>
      <c r="K2755" s="132"/>
      <c r="L2755" s="133"/>
      <c r="M2755" s="133"/>
      <c r="N2755" s="133"/>
      <c r="O2755" s="133"/>
      <c r="P2755" s="133"/>
      <c r="Q2755" s="154"/>
      <c r="R2755" s="66" t="s">
        <v>64</v>
      </c>
      <c r="S2755" s="135"/>
      <c r="T2755" s="133"/>
      <c r="U2755" s="133"/>
      <c r="V2755" s="136"/>
      <c r="W2755" s="28"/>
    </row>
    <row r="2756" spans="1:23" s="23" customFormat="1" ht="31.5" customHeight="1" x14ac:dyDescent="0.2">
      <c r="A2756" s="138"/>
      <c r="B2756" s="138"/>
      <c r="C2756" s="139"/>
      <c r="D2756" s="139"/>
      <c r="E2756" s="138"/>
      <c r="F2756" s="132"/>
      <c r="G2756" s="132"/>
      <c r="H2756" s="133"/>
      <c r="I2756" s="133"/>
      <c r="J2756" s="133"/>
      <c r="K2756" s="132"/>
      <c r="L2756" s="133"/>
      <c r="M2756" s="133"/>
      <c r="N2756" s="133"/>
      <c r="O2756" s="133"/>
      <c r="P2756" s="133"/>
      <c r="Q2756" s="154"/>
      <c r="R2756" s="66" t="s">
        <v>99</v>
      </c>
      <c r="S2756" s="135"/>
      <c r="T2756" s="133"/>
      <c r="U2756" s="133"/>
      <c r="V2756" s="136"/>
      <c r="W2756" s="28"/>
    </row>
    <row r="2757" spans="1:23" s="23" customFormat="1" ht="43.5" customHeight="1" x14ac:dyDescent="0.2">
      <c r="A2757" s="138"/>
      <c r="B2757" s="138"/>
      <c r="C2757" s="139"/>
      <c r="D2757" s="139"/>
      <c r="E2757" s="138"/>
      <c r="F2757" s="132"/>
      <c r="G2757" s="132"/>
      <c r="H2757" s="133"/>
      <c r="I2757" s="133"/>
      <c r="J2757" s="133"/>
      <c r="K2757" s="132"/>
      <c r="L2757" s="133"/>
      <c r="M2757" s="133"/>
      <c r="N2757" s="133"/>
      <c r="O2757" s="133"/>
      <c r="P2757" s="133"/>
      <c r="Q2757" s="154"/>
      <c r="R2757" s="66" t="s">
        <v>100</v>
      </c>
      <c r="S2757" s="135"/>
      <c r="T2757" s="133"/>
      <c r="U2757" s="133"/>
      <c r="V2757" s="136"/>
      <c r="W2757" s="28"/>
    </row>
    <row r="2758" spans="1:23" s="23" customFormat="1" ht="45" customHeight="1" x14ac:dyDescent="0.2">
      <c r="A2758" s="138"/>
      <c r="B2758" s="138"/>
      <c r="C2758" s="139"/>
      <c r="D2758" s="139"/>
      <c r="E2758" s="138"/>
      <c r="F2758" s="132"/>
      <c r="G2758" s="132"/>
      <c r="H2758" s="133"/>
      <c r="I2758" s="133"/>
      <c r="J2758" s="133"/>
      <c r="K2758" s="132"/>
      <c r="L2758" s="133"/>
      <c r="M2758" s="133"/>
      <c r="N2758" s="133"/>
      <c r="O2758" s="133"/>
      <c r="P2758" s="133"/>
      <c r="Q2758" s="154"/>
      <c r="R2758" s="66" t="s">
        <v>101</v>
      </c>
      <c r="S2758" s="135"/>
      <c r="T2758" s="133"/>
      <c r="U2758" s="133"/>
      <c r="V2758" s="136"/>
      <c r="W2758" s="28"/>
    </row>
    <row r="2759" spans="1:23" s="23" customFormat="1" ht="35.25" customHeight="1" x14ac:dyDescent="0.2">
      <c r="A2759" s="138"/>
      <c r="B2759" s="138"/>
      <c r="C2759" s="139"/>
      <c r="D2759" s="139"/>
      <c r="E2759" s="138"/>
      <c r="F2759" s="132"/>
      <c r="G2759" s="132"/>
      <c r="H2759" s="133"/>
      <c r="I2759" s="133"/>
      <c r="J2759" s="133"/>
      <c r="K2759" s="132"/>
      <c r="L2759" s="133"/>
      <c r="M2759" s="133"/>
      <c r="N2759" s="133"/>
      <c r="O2759" s="133"/>
      <c r="P2759" s="133"/>
      <c r="Q2759" s="154"/>
      <c r="R2759" s="66" t="s">
        <v>65</v>
      </c>
      <c r="S2759" s="135"/>
      <c r="T2759" s="133"/>
      <c r="U2759" s="133"/>
      <c r="V2759" s="136"/>
      <c r="W2759" s="28"/>
    </row>
    <row r="2760" spans="1:23" s="23" customFormat="1" ht="46.5" customHeight="1" x14ac:dyDescent="0.2">
      <c r="A2760" s="138"/>
      <c r="B2760" s="138"/>
      <c r="C2760" s="139"/>
      <c r="D2760" s="139"/>
      <c r="E2760" s="138"/>
      <c r="F2760" s="132"/>
      <c r="G2760" s="132"/>
      <c r="H2760" s="133"/>
      <c r="I2760" s="133"/>
      <c r="J2760" s="133"/>
      <c r="K2760" s="132"/>
      <c r="L2760" s="133"/>
      <c r="M2760" s="133"/>
      <c r="N2760" s="133"/>
      <c r="O2760" s="133"/>
      <c r="P2760" s="133"/>
      <c r="Q2760" s="154"/>
      <c r="R2760" s="66" t="s">
        <v>66</v>
      </c>
      <c r="S2760" s="135"/>
      <c r="T2760" s="133"/>
      <c r="U2760" s="133"/>
      <c r="V2760" s="136"/>
      <c r="W2760" s="28"/>
    </row>
    <row r="2761" spans="1:23" s="23" customFormat="1" ht="44.25" customHeight="1" x14ac:dyDescent="0.2">
      <c r="A2761" s="138"/>
      <c r="B2761" s="138"/>
      <c r="C2761" s="139"/>
      <c r="D2761" s="139"/>
      <c r="E2761" s="138"/>
      <c r="F2761" s="132"/>
      <c r="G2761" s="132"/>
      <c r="H2761" s="133"/>
      <c r="I2761" s="133"/>
      <c r="J2761" s="133"/>
      <c r="K2761" s="132"/>
      <c r="L2761" s="133"/>
      <c r="M2761" s="133"/>
      <c r="N2761" s="133"/>
      <c r="O2761" s="133"/>
      <c r="P2761" s="133"/>
      <c r="Q2761" s="154"/>
      <c r="R2761" s="66" t="s">
        <v>67</v>
      </c>
      <c r="S2761" s="135"/>
      <c r="T2761" s="133"/>
      <c r="U2761" s="133"/>
      <c r="V2761" s="136"/>
      <c r="W2761" s="28"/>
    </row>
    <row r="2762" spans="1:23" s="23" customFormat="1" ht="30.75" customHeight="1" x14ac:dyDescent="0.2">
      <c r="A2762" s="138"/>
      <c r="B2762" s="138"/>
      <c r="C2762" s="139"/>
      <c r="D2762" s="139"/>
      <c r="E2762" s="138"/>
      <c r="F2762" s="132"/>
      <c r="G2762" s="132"/>
      <c r="H2762" s="133"/>
      <c r="I2762" s="133"/>
      <c r="J2762" s="133"/>
      <c r="K2762" s="132"/>
      <c r="L2762" s="133"/>
      <c r="M2762" s="133"/>
      <c r="N2762" s="133"/>
      <c r="O2762" s="133"/>
      <c r="P2762" s="133"/>
      <c r="Q2762" s="154"/>
      <c r="R2762" s="66" t="s">
        <v>68</v>
      </c>
      <c r="S2762" s="135"/>
      <c r="T2762" s="133"/>
      <c r="U2762" s="133"/>
      <c r="V2762" s="136"/>
      <c r="W2762" s="28"/>
    </row>
    <row r="2763" spans="1:23" s="23" customFormat="1" ht="45" customHeight="1" x14ac:dyDescent="0.2">
      <c r="A2763" s="138"/>
      <c r="B2763" s="138"/>
      <c r="C2763" s="139"/>
      <c r="D2763" s="139"/>
      <c r="E2763" s="138"/>
      <c r="F2763" s="132"/>
      <c r="G2763" s="132"/>
      <c r="H2763" s="133"/>
      <c r="I2763" s="133"/>
      <c r="J2763" s="133"/>
      <c r="K2763" s="132"/>
      <c r="L2763" s="133"/>
      <c r="M2763" s="133"/>
      <c r="N2763" s="133"/>
      <c r="O2763" s="133"/>
      <c r="P2763" s="133"/>
      <c r="Q2763" s="154"/>
      <c r="R2763" s="66" t="s">
        <v>69</v>
      </c>
      <c r="S2763" s="135"/>
      <c r="T2763" s="133"/>
      <c r="U2763" s="133"/>
      <c r="V2763" s="136"/>
      <c r="W2763" s="28"/>
    </row>
    <row r="2764" spans="1:23" s="23" customFormat="1" ht="45.75" customHeight="1" x14ac:dyDescent="0.2">
      <c r="A2764" s="138"/>
      <c r="B2764" s="138"/>
      <c r="C2764" s="139"/>
      <c r="D2764" s="139"/>
      <c r="E2764" s="138"/>
      <c r="F2764" s="132"/>
      <c r="G2764" s="132"/>
      <c r="H2764" s="133"/>
      <c r="I2764" s="133"/>
      <c r="J2764" s="133"/>
      <c r="K2764" s="132"/>
      <c r="L2764" s="133"/>
      <c r="M2764" s="133"/>
      <c r="N2764" s="133"/>
      <c r="O2764" s="133"/>
      <c r="P2764" s="133"/>
      <c r="Q2764" s="154"/>
      <c r="R2764" s="66" t="s">
        <v>70</v>
      </c>
      <c r="S2764" s="135"/>
      <c r="T2764" s="133"/>
      <c r="U2764" s="133"/>
      <c r="V2764" s="136"/>
      <c r="W2764" s="28"/>
    </row>
    <row r="2765" spans="1:23" s="23" customFormat="1" ht="35.25" customHeight="1" x14ac:dyDescent="0.2">
      <c r="A2765" s="138"/>
      <c r="B2765" s="138"/>
      <c r="C2765" s="139"/>
      <c r="D2765" s="139"/>
      <c r="E2765" s="138"/>
      <c r="F2765" s="132"/>
      <c r="G2765" s="132"/>
      <c r="H2765" s="133"/>
      <c r="I2765" s="133"/>
      <c r="J2765" s="133"/>
      <c r="K2765" s="132"/>
      <c r="L2765" s="133"/>
      <c r="M2765" s="133"/>
      <c r="N2765" s="133"/>
      <c r="O2765" s="133"/>
      <c r="P2765" s="133"/>
      <c r="Q2765" s="154"/>
      <c r="R2765" s="66" t="s">
        <v>71</v>
      </c>
      <c r="S2765" s="135"/>
      <c r="T2765" s="133"/>
      <c r="U2765" s="133"/>
      <c r="V2765" s="136"/>
      <c r="W2765" s="28"/>
    </row>
    <row r="2766" spans="1:23" s="23" customFormat="1" ht="48.75" customHeight="1" x14ac:dyDescent="0.2">
      <c r="A2766" s="138"/>
      <c r="B2766" s="138"/>
      <c r="C2766" s="139"/>
      <c r="D2766" s="139"/>
      <c r="E2766" s="138"/>
      <c r="F2766" s="132"/>
      <c r="G2766" s="132"/>
      <c r="H2766" s="133"/>
      <c r="I2766" s="133"/>
      <c r="J2766" s="133"/>
      <c r="K2766" s="132"/>
      <c r="L2766" s="133"/>
      <c r="M2766" s="133"/>
      <c r="N2766" s="133"/>
      <c r="O2766" s="133"/>
      <c r="P2766" s="133"/>
      <c r="Q2766" s="154"/>
      <c r="R2766" s="66" t="s">
        <v>72</v>
      </c>
      <c r="S2766" s="135"/>
      <c r="T2766" s="133"/>
      <c r="U2766" s="133"/>
      <c r="V2766" s="136"/>
      <c r="W2766" s="28"/>
    </row>
    <row r="2767" spans="1:23" s="23" customFormat="1" ht="47.25" customHeight="1" x14ac:dyDescent="0.2">
      <c r="A2767" s="138"/>
      <c r="B2767" s="138"/>
      <c r="C2767" s="139"/>
      <c r="D2767" s="139"/>
      <c r="E2767" s="138"/>
      <c r="F2767" s="132"/>
      <c r="G2767" s="132"/>
      <c r="H2767" s="133"/>
      <c r="I2767" s="133"/>
      <c r="J2767" s="133"/>
      <c r="K2767" s="132"/>
      <c r="L2767" s="133"/>
      <c r="M2767" s="133"/>
      <c r="N2767" s="133"/>
      <c r="O2767" s="133"/>
      <c r="P2767" s="133"/>
      <c r="Q2767" s="154"/>
      <c r="R2767" s="66" t="s">
        <v>73</v>
      </c>
      <c r="S2767" s="135"/>
      <c r="T2767" s="133"/>
      <c r="U2767" s="133"/>
      <c r="V2767" s="136"/>
      <c r="W2767" s="28"/>
    </row>
    <row r="2768" spans="1:23" s="23" customFormat="1" ht="42.75" customHeight="1" x14ac:dyDescent="0.2">
      <c r="A2768" s="138">
        <v>21</v>
      </c>
      <c r="B2768" s="138" t="s">
        <v>183</v>
      </c>
      <c r="C2768" s="139">
        <v>1947</v>
      </c>
      <c r="D2768" s="139"/>
      <c r="E2768" s="138" t="s">
        <v>111</v>
      </c>
      <c r="F2768" s="132">
        <v>3</v>
      </c>
      <c r="G2768" s="132">
        <v>2</v>
      </c>
      <c r="H2768" s="133">
        <v>1576.99</v>
      </c>
      <c r="I2768" s="133">
        <v>1427.79</v>
      </c>
      <c r="J2768" s="133">
        <v>1299.8800000000001</v>
      </c>
      <c r="K2768" s="132">
        <v>61</v>
      </c>
      <c r="L2768" s="133">
        <v>3614831.96</v>
      </c>
      <c r="M2768" s="133">
        <v>0</v>
      </c>
      <c r="N2768" s="133">
        <v>0</v>
      </c>
      <c r="O2768" s="133">
        <v>0</v>
      </c>
      <c r="P2768" s="133">
        <v>3614831.96</v>
      </c>
      <c r="Q2768" s="154">
        <v>0</v>
      </c>
      <c r="R2768" s="66" t="s">
        <v>99</v>
      </c>
      <c r="S2768" s="135">
        <v>3</v>
      </c>
      <c r="T2768" s="133">
        <v>2531.77</v>
      </c>
      <c r="U2768" s="133">
        <v>2531.77</v>
      </c>
      <c r="V2768" s="136">
        <v>47118</v>
      </c>
      <c r="W2768" s="28"/>
    </row>
    <row r="2769" spans="1:23" s="23" customFormat="1" ht="52.5" customHeight="1" x14ac:dyDescent="0.2">
      <c r="A2769" s="138"/>
      <c r="B2769" s="138"/>
      <c r="C2769" s="139"/>
      <c r="D2769" s="139"/>
      <c r="E2769" s="138"/>
      <c r="F2769" s="132"/>
      <c r="G2769" s="132"/>
      <c r="H2769" s="133"/>
      <c r="I2769" s="133"/>
      <c r="J2769" s="133"/>
      <c r="K2769" s="132"/>
      <c r="L2769" s="133"/>
      <c r="M2769" s="133"/>
      <c r="N2769" s="133"/>
      <c r="O2769" s="133"/>
      <c r="P2769" s="133"/>
      <c r="Q2769" s="154"/>
      <c r="R2769" s="66" t="s">
        <v>100</v>
      </c>
      <c r="S2769" s="135"/>
      <c r="T2769" s="133"/>
      <c r="U2769" s="133"/>
      <c r="V2769" s="136"/>
      <c r="W2769" s="28"/>
    </row>
    <row r="2770" spans="1:23" s="23" customFormat="1" ht="52.5" customHeight="1" x14ac:dyDescent="0.2">
      <c r="A2770" s="138"/>
      <c r="B2770" s="138"/>
      <c r="C2770" s="139"/>
      <c r="D2770" s="139"/>
      <c r="E2770" s="138"/>
      <c r="F2770" s="132"/>
      <c r="G2770" s="132"/>
      <c r="H2770" s="133"/>
      <c r="I2770" s="133"/>
      <c r="J2770" s="133"/>
      <c r="K2770" s="132"/>
      <c r="L2770" s="133"/>
      <c r="M2770" s="133"/>
      <c r="N2770" s="133"/>
      <c r="O2770" s="133"/>
      <c r="P2770" s="133"/>
      <c r="Q2770" s="154"/>
      <c r="R2770" s="66" t="s">
        <v>101</v>
      </c>
      <c r="S2770" s="135"/>
      <c r="T2770" s="133"/>
      <c r="U2770" s="133"/>
      <c r="V2770" s="136"/>
      <c r="W2770" s="28"/>
    </row>
    <row r="2771" spans="1:23" s="23" customFormat="1" ht="35.25" customHeight="1" x14ac:dyDescent="0.2">
      <c r="A2771" s="138">
        <v>22</v>
      </c>
      <c r="B2771" s="138" t="s">
        <v>476</v>
      </c>
      <c r="C2771" s="139">
        <v>1948</v>
      </c>
      <c r="D2771" s="139"/>
      <c r="E2771" s="138" t="s">
        <v>111</v>
      </c>
      <c r="F2771" s="132">
        <v>3</v>
      </c>
      <c r="G2771" s="132">
        <v>3</v>
      </c>
      <c r="H2771" s="133">
        <v>2199.9</v>
      </c>
      <c r="I2771" s="133">
        <v>1890.8</v>
      </c>
      <c r="J2771" s="133">
        <v>1890.79</v>
      </c>
      <c r="K2771" s="132">
        <v>84</v>
      </c>
      <c r="L2771" s="133">
        <v>22217037.690000001</v>
      </c>
      <c r="M2771" s="133">
        <v>0</v>
      </c>
      <c r="N2771" s="133">
        <v>0</v>
      </c>
      <c r="O2771" s="133">
        <v>0</v>
      </c>
      <c r="P2771" s="133">
        <v>22217037.690000001</v>
      </c>
      <c r="Q2771" s="154">
        <v>0</v>
      </c>
      <c r="R2771" s="66" t="s">
        <v>62</v>
      </c>
      <c r="S2771" s="135">
        <v>15</v>
      </c>
      <c r="T2771" s="133">
        <v>11750.07</v>
      </c>
      <c r="U2771" s="133">
        <v>11750.07</v>
      </c>
      <c r="V2771" s="136">
        <v>47118</v>
      </c>
      <c r="W2771" s="28"/>
    </row>
    <row r="2772" spans="1:23" s="23" customFormat="1" ht="45.75" customHeight="1" x14ac:dyDescent="0.2">
      <c r="A2772" s="138"/>
      <c r="B2772" s="138"/>
      <c r="C2772" s="139"/>
      <c r="D2772" s="139"/>
      <c r="E2772" s="138"/>
      <c r="F2772" s="132"/>
      <c r="G2772" s="132"/>
      <c r="H2772" s="133"/>
      <c r="I2772" s="133"/>
      <c r="J2772" s="133"/>
      <c r="K2772" s="132"/>
      <c r="L2772" s="133"/>
      <c r="M2772" s="133"/>
      <c r="N2772" s="133"/>
      <c r="O2772" s="133"/>
      <c r="P2772" s="133"/>
      <c r="Q2772" s="154"/>
      <c r="R2772" s="66" t="s">
        <v>63</v>
      </c>
      <c r="S2772" s="135"/>
      <c r="T2772" s="133"/>
      <c r="U2772" s="133"/>
      <c r="V2772" s="136"/>
      <c r="W2772" s="28"/>
    </row>
    <row r="2773" spans="1:23" s="23" customFormat="1" ht="45.75" customHeight="1" x14ac:dyDescent="0.2">
      <c r="A2773" s="138"/>
      <c r="B2773" s="138"/>
      <c r="C2773" s="139"/>
      <c r="D2773" s="139"/>
      <c r="E2773" s="138"/>
      <c r="F2773" s="132"/>
      <c r="G2773" s="132"/>
      <c r="H2773" s="133"/>
      <c r="I2773" s="133"/>
      <c r="J2773" s="133"/>
      <c r="K2773" s="132"/>
      <c r="L2773" s="133"/>
      <c r="M2773" s="133"/>
      <c r="N2773" s="133"/>
      <c r="O2773" s="133"/>
      <c r="P2773" s="133"/>
      <c r="Q2773" s="154"/>
      <c r="R2773" s="66" t="s">
        <v>64</v>
      </c>
      <c r="S2773" s="135"/>
      <c r="T2773" s="133"/>
      <c r="U2773" s="133"/>
      <c r="V2773" s="136"/>
      <c r="W2773" s="28"/>
    </row>
    <row r="2774" spans="1:23" s="23" customFormat="1" ht="39.75" customHeight="1" x14ac:dyDescent="0.2">
      <c r="A2774" s="138"/>
      <c r="B2774" s="138"/>
      <c r="C2774" s="139"/>
      <c r="D2774" s="139"/>
      <c r="E2774" s="138"/>
      <c r="F2774" s="132"/>
      <c r="G2774" s="132"/>
      <c r="H2774" s="133"/>
      <c r="I2774" s="133"/>
      <c r="J2774" s="133"/>
      <c r="K2774" s="132"/>
      <c r="L2774" s="133"/>
      <c r="M2774" s="133"/>
      <c r="N2774" s="133"/>
      <c r="O2774" s="133"/>
      <c r="P2774" s="133"/>
      <c r="Q2774" s="154"/>
      <c r="R2774" s="66" t="s">
        <v>99</v>
      </c>
      <c r="S2774" s="135"/>
      <c r="T2774" s="133"/>
      <c r="U2774" s="133"/>
      <c r="V2774" s="136"/>
      <c r="W2774" s="28"/>
    </row>
    <row r="2775" spans="1:23" s="23" customFormat="1" ht="56.25" customHeight="1" x14ac:dyDescent="0.2">
      <c r="A2775" s="138"/>
      <c r="B2775" s="138"/>
      <c r="C2775" s="139"/>
      <c r="D2775" s="139"/>
      <c r="E2775" s="138"/>
      <c r="F2775" s="132"/>
      <c r="G2775" s="132"/>
      <c r="H2775" s="133"/>
      <c r="I2775" s="133"/>
      <c r="J2775" s="133"/>
      <c r="K2775" s="132"/>
      <c r="L2775" s="133"/>
      <c r="M2775" s="133"/>
      <c r="N2775" s="133"/>
      <c r="O2775" s="133"/>
      <c r="P2775" s="133"/>
      <c r="Q2775" s="154"/>
      <c r="R2775" s="66" t="s">
        <v>100</v>
      </c>
      <c r="S2775" s="135"/>
      <c r="T2775" s="133"/>
      <c r="U2775" s="133"/>
      <c r="V2775" s="136"/>
      <c r="W2775" s="28"/>
    </row>
    <row r="2776" spans="1:23" s="23" customFormat="1" ht="55.5" customHeight="1" x14ac:dyDescent="0.2">
      <c r="A2776" s="138"/>
      <c r="B2776" s="138"/>
      <c r="C2776" s="139"/>
      <c r="D2776" s="139"/>
      <c r="E2776" s="138"/>
      <c r="F2776" s="132"/>
      <c r="G2776" s="132"/>
      <c r="H2776" s="133"/>
      <c r="I2776" s="133"/>
      <c r="J2776" s="133"/>
      <c r="K2776" s="132"/>
      <c r="L2776" s="133"/>
      <c r="M2776" s="133"/>
      <c r="N2776" s="133"/>
      <c r="O2776" s="133"/>
      <c r="P2776" s="133"/>
      <c r="Q2776" s="154"/>
      <c r="R2776" s="66" t="s">
        <v>101</v>
      </c>
      <c r="S2776" s="135"/>
      <c r="T2776" s="133"/>
      <c r="U2776" s="133"/>
      <c r="V2776" s="136"/>
      <c r="W2776" s="28"/>
    </row>
    <row r="2777" spans="1:23" s="23" customFormat="1" ht="32.25" customHeight="1" x14ac:dyDescent="0.2">
      <c r="A2777" s="138"/>
      <c r="B2777" s="138"/>
      <c r="C2777" s="139"/>
      <c r="D2777" s="139"/>
      <c r="E2777" s="138"/>
      <c r="F2777" s="132"/>
      <c r="G2777" s="132"/>
      <c r="H2777" s="133"/>
      <c r="I2777" s="133"/>
      <c r="J2777" s="133"/>
      <c r="K2777" s="132"/>
      <c r="L2777" s="133"/>
      <c r="M2777" s="133"/>
      <c r="N2777" s="133"/>
      <c r="O2777" s="133"/>
      <c r="P2777" s="133"/>
      <c r="Q2777" s="154"/>
      <c r="R2777" s="66" t="s">
        <v>65</v>
      </c>
      <c r="S2777" s="135"/>
      <c r="T2777" s="133"/>
      <c r="U2777" s="133"/>
      <c r="V2777" s="136"/>
      <c r="W2777" s="28"/>
    </row>
    <row r="2778" spans="1:23" s="23" customFormat="1" ht="47.25" customHeight="1" x14ac:dyDescent="0.2">
      <c r="A2778" s="138"/>
      <c r="B2778" s="138"/>
      <c r="C2778" s="139"/>
      <c r="D2778" s="139"/>
      <c r="E2778" s="138"/>
      <c r="F2778" s="132"/>
      <c r="G2778" s="132"/>
      <c r="H2778" s="133"/>
      <c r="I2778" s="133"/>
      <c r="J2778" s="133"/>
      <c r="K2778" s="132"/>
      <c r="L2778" s="133"/>
      <c r="M2778" s="133"/>
      <c r="N2778" s="133"/>
      <c r="O2778" s="133"/>
      <c r="P2778" s="133"/>
      <c r="Q2778" s="154"/>
      <c r="R2778" s="66" t="s">
        <v>66</v>
      </c>
      <c r="S2778" s="135"/>
      <c r="T2778" s="133"/>
      <c r="U2778" s="133"/>
      <c r="V2778" s="136"/>
      <c r="W2778" s="28"/>
    </row>
    <row r="2779" spans="1:23" s="23" customFormat="1" ht="47.25" customHeight="1" x14ac:dyDescent="0.2">
      <c r="A2779" s="138"/>
      <c r="B2779" s="138"/>
      <c r="C2779" s="139"/>
      <c r="D2779" s="139"/>
      <c r="E2779" s="138"/>
      <c r="F2779" s="132"/>
      <c r="G2779" s="132"/>
      <c r="H2779" s="133"/>
      <c r="I2779" s="133"/>
      <c r="J2779" s="133"/>
      <c r="K2779" s="132"/>
      <c r="L2779" s="133"/>
      <c r="M2779" s="133"/>
      <c r="N2779" s="133"/>
      <c r="O2779" s="133"/>
      <c r="P2779" s="133"/>
      <c r="Q2779" s="154"/>
      <c r="R2779" s="66" t="s">
        <v>67</v>
      </c>
      <c r="S2779" s="135"/>
      <c r="T2779" s="133"/>
      <c r="U2779" s="133"/>
      <c r="V2779" s="136"/>
      <c r="W2779" s="28"/>
    </row>
    <row r="2780" spans="1:23" s="23" customFormat="1" ht="28.5" customHeight="1" x14ac:dyDescent="0.2">
      <c r="A2780" s="138"/>
      <c r="B2780" s="138"/>
      <c r="C2780" s="139"/>
      <c r="D2780" s="139"/>
      <c r="E2780" s="138"/>
      <c r="F2780" s="132"/>
      <c r="G2780" s="132"/>
      <c r="H2780" s="133"/>
      <c r="I2780" s="133"/>
      <c r="J2780" s="133"/>
      <c r="K2780" s="132"/>
      <c r="L2780" s="133"/>
      <c r="M2780" s="133"/>
      <c r="N2780" s="133"/>
      <c r="O2780" s="133"/>
      <c r="P2780" s="133"/>
      <c r="Q2780" s="154"/>
      <c r="R2780" s="66" t="s">
        <v>68</v>
      </c>
      <c r="S2780" s="135"/>
      <c r="T2780" s="133"/>
      <c r="U2780" s="133"/>
      <c r="V2780" s="136"/>
      <c r="W2780" s="28"/>
    </row>
    <row r="2781" spans="1:23" s="23" customFormat="1" ht="47.25" customHeight="1" x14ac:dyDescent="0.2">
      <c r="A2781" s="138"/>
      <c r="B2781" s="138"/>
      <c r="C2781" s="139"/>
      <c r="D2781" s="139"/>
      <c r="E2781" s="138"/>
      <c r="F2781" s="132"/>
      <c r="G2781" s="132"/>
      <c r="H2781" s="133"/>
      <c r="I2781" s="133"/>
      <c r="J2781" s="133"/>
      <c r="K2781" s="132"/>
      <c r="L2781" s="133"/>
      <c r="M2781" s="133"/>
      <c r="N2781" s="133"/>
      <c r="O2781" s="133"/>
      <c r="P2781" s="133"/>
      <c r="Q2781" s="154"/>
      <c r="R2781" s="66" t="s">
        <v>69</v>
      </c>
      <c r="S2781" s="135"/>
      <c r="T2781" s="133"/>
      <c r="U2781" s="133"/>
      <c r="V2781" s="136"/>
      <c r="W2781" s="28"/>
    </row>
    <row r="2782" spans="1:23" s="23" customFormat="1" ht="47.25" customHeight="1" x14ac:dyDescent="0.2">
      <c r="A2782" s="138"/>
      <c r="B2782" s="138"/>
      <c r="C2782" s="139"/>
      <c r="D2782" s="139"/>
      <c r="E2782" s="138"/>
      <c r="F2782" s="132"/>
      <c r="G2782" s="132"/>
      <c r="H2782" s="133"/>
      <c r="I2782" s="133"/>
      <c r="J2782" s="133"/>
      <c r="K2782" s="132"/>
      <c r="L2782" s="133"/>
      <c r="M2782" s="133"/>
      <c r="N2782" s="133"/>
      <c r="O2782" s="133"/>
      <c r="P2782" s="133"/>
      <c r="Q2782" s="154"/>
      <c r="R2782" s="66" t="s">
        <v>70</v>
      </c>
      <c r="S2782" s="135"/>
      <c r="T2782" s="133"/>
      <c r="U2782" s="133"/>
      <c r="V2782" s="136"/>
      <c r="W2782" s="28"/>
    </row>
    <row r="2783" spans="1:23" s="23" customFormat="1" ht="30.75" customHeight="1" x14ac:dyDescent="0.2">
      <c r="A2783" s="138"/>
      <c r="B2783" s="138"/>
      <c r="C2783" s="139"/>
      <c r="D2783" s="139"/>
      <c r="E2783" s="138"/>
      <c r="F2783" s="132"/>
      <c r="G2783" s="132"/>
      <c r="H2783" s="133"/>
      <c r="I2783" s="133"/>
      <c r="J2783" s="133"/>
      <c r="K2783" s="132"/>
      <c r="L2783" s="133"/>
      <c r="M2783" s="133"/>
      <c r="N2783" s="133"/>
      <c r="O2783" s="133"/>
      <c r="P2783" s="133"/>
      <c r="Q2783" s="154"/>
      <c r="R2783" s="66" t="s">
        <v>71</v>
      </c>
      <c r="S2783" s="135"/>
      <c r="T2783" s="133"/>
      <c r="U2783" s="133"/>
      <c r="V2783" s="136"/>
      <c r="W2783" s="28"/>
    </row>
    <row r="2784" spans="1:23" s="23" customFormat="1" ht="42.75" customHeight="1" x14ac:dyDescent="0.2">
      <c r="A2784" s="138"/>
      <c r="B2784" s="138"/>
      <c r="C2784" s="139"/>
      <c r="D2784" s="139"/>
      <c r="E2784" s="138"/>
      <c r="F2784" s="132"/>
      <c r="G2784" s="132"/>
      <c r="H2784" s="133"/>
      <c r="I2784" s="133"/>
      <c r="J2784" s="133"/>
      <c r="K2784" s="132"/>
      <c r="L2784" s="133"/>
      <c r="M2784" s="133"/>
      <c r="N2784" s="133"/>
      <c r="O2784" s="133"/>
      <c r="P2784" s="133"/>
      <c r="Q2784" s="154"/>
      <c r="R2784" s="66" t="s">
        <v>72</v>
      </c>
      <c r="S2784" s="135"/>
      <c r="T2784" s="133"/>
      <c r="U2784" s="133"/>
      <c r="V2784" s="136"/>
      <c r="W2784" s="28"/>
    </row>
    <row r="2785" spans="1:23" s="23" customFormat="1" ht="47.25" customHeight="1" x14ac:dyDescent="0.2">
      <c r="A2785" s="138"/>
      <c r="B2785" s="138"/>
      <c r="C2785" s="139"/>
      <c r="D2785" s="139"/>
      <c r="E2785" s="138"/>
      <c r="F2785" s="132"/>
      <c r="G2785" s="132"/>
      <c r="H2785" s="133"/>
      <c r="I2785" s="133"/>
      <c r="J2785" s="133"/>
      <c r="K2785" s="132"/>
      <c r="L2785" s="133"/>
      <c r="M2785" s="133"/>
      <c r="N2785" s="133"/>
      <c r="O2785" s="133"/>
      <c r="P2785" s="133"/>
      <c r="Q2785" s="154"/>
      <c r="R2785" s="66" t="s">
        <v>73</v>
      </c>
      <c r="S2785" s="135"/>
      <c r="T2785" s="133"/>
      <c r="U2785" s="133"/>
      <c r="V2785" s="136"/>
      <c r="W2785" s="28"/>
    </row>
    <row r="2786" spans="1:23" s="23" customFormat="1" ht="50.25" customHeight="1" x14ac:dyDescent="0.2">
      <c r="A2786" s="138">
        <v>23</v>
      </c>
      <c r="B2786" s="138" t="s">
        <v>184</v>
      </c>
      <c r="C2786" s="139">
        <v>1965</v>
      </c>
      <c r="D2786" s="139"/>
      <c r="E2786" s="138" t="s">
        <v>111</v>
      </c>
      <c r="F2786" s="132">
        <v>5</v>
      </c>
      <c r="G2786" s="132">
        <v>4</v>
      </c>
      <c r="H2786" s="133">
        <v>4256.6000000000004</v>
      </c>
      <c r="I2786" s="133">
        <v>3952.2</v>
      </c>
      <c r="J2786" s="133">
        <v>2590.5</v>
      </c>
      <c r="K2786" s="132">
        <v>96</v>
      </c>
      <c r="L2786" s="133">
        <v>8599989.75</v>
      </c>
      <c r="M2786" s="133">
        <v>0</v>
      </c>
      <c r="N2786" s="133">
        <v>0</v>
      </c>
      <c r="O2786" s="133">
        <v>0</v>
      </c>
      <c r="P2786" s="133">
        <v>8599989.75</v>
      </c>
      <c r="Q2786" s="154">
        <v>0</v>
      </c>
      <c r="R2786" s="66" t="s">
        <v>99</v>
      </c>
      <c r="S2786" s="135">
        <v>3</v>
      </c>
      <c r="T2786" s="133">
        <v>2176</v>
      </c>
      <c r="U2786" s="133">
        <v>2176</v>
      </c>
      <c r="V2786" s="136">
        <v>47118</v>
      </c>
      <c r="W2786" s="28"/>
    </row>
    <row r="2787" spans="1:23" s="23" customFormat="1" ht="57" customHeight="1" x14ac:dyDescent="0.2">
      <c r="A2787" s="138"/>
      <c r="B2787" s="138"/>
      <c r="C2787" s="139"/>
      <c r="D2787" s="139"/>
      <c r="E2787" s="138"/>
      <c r="F2787" s="132"/>
      <c r="G2787" s="132"/>
      <c r="H2787" s="133"/>
      <c r="I2787" s="133"/>
      <c r="J2787" s="133"/>
      <c r="K2787" s="132"/>
      <c r="L2787" s="133"/>
      <c r="M2787" s="133"/>
      <c r="N2787" s="133"/>
      <c r="O2787" s="133"/>
      <c r="P2787" s="133"/>
      <c r="Q2787" s="154"/>
      <c r="R2787" s="66" t="s">
        <v>100</v>
      </c>
      <c r="S2787" s="135"/>
      <c r="T2787" s="133"/>
      <c r="U2787" s="133"/>
      <c r="V2787" s="136"/>
      <c r="W2787" s="28"/>
    </row>
    <row r="2788" spans="1:23" s="23" customFormat="1" ht="60" customHeight="1" x14ac:dyDescent="0.2">
      <c r="A2788" s="138"/>
      <c r="B2788" s="138"/>
      <c r="C2788" s="139"/>
      <c r="D2788" s="139"/>
      <c r="E2788" s="138"/>
      <c r="F2788" s="132"/>
      <c r="G2788" s="132"/>
      <c r="H2788" s="133"/>
      <c r="I2788" s="133"/>
      <c r="J2788" s="133"/>
      <c r="K2788" s="132"/>
      <c r="L2788" s="133"/>
      <c r="M2788" s="133"/>
      <c r="N2788" s="133"/>
      <c r="O2788" s="133"/>
      <c r="P2788" s="133"/>
      <c r="Q2788" s="154"/>
      <c r="R2788" s="66" t="s">
        <v>101</v>
      </c>
      <c r="S2788" s="135"/>
      <c r="T2788" s="133"/>
      <c r="U2788" s="133"/>
      <c r="V2788" s="136"/>
      <c r="W2788" s="28"/>
    </row>
    <row r="2789" spans="1:23" s="23" customFormat="1" ht="45" customHeight="1" x14ac:dyDescent="0.2">
      <c r="A2789" s="138">
        <v>24</v>
      </c>
      <c r="B2789" s="138" t="s">
        <v>357</v>
      </c>
      <c r="C2789" s="139">
        <v>1962</v>
      </c>
      <c r="D2789" s="139"/>
      <c r="E2789" s="138" t="s">
        <v>111</v>
      </c>
      <c r="F2789" s="132">
        <v>5</v>
      </c>
      <c r="G2789" s="132">
        <v>4</v>
      </c>
      <c r="H2789" s="133">
        <v>4176.3</v>
      </c>
      <c r="I2789" s="133">
        <v>3193.6</v>
      </c>
      <c r="J2789" s="133">
        <v>3035.2</v>
      </c>
      <c r="K2789" s="132">
        <v>134</v>
      </c>
      <c r="L2789" s="133">
        <v>6948864.9000000004</v>
      </c>
      <c r="M2789" s="133">
        <v>0</v>
      </c>
      <c r="N2789" s="133">
        <v>0</v>
      </c>
      <c r="O2789" s="133">
        <v>0</v>
      </c>
      <c r="P2789" s="133">
        <v>6948864.9000000004</v>
      </c>
      <c r="Q2789" s="154">
        <v>0</v>
      </c>
      <c r="R2789" s="66" t="s">
        <v>99</v>
      </c>
      <c r="S2789" s="135">
        <v>3</v>
      </c>
      <c r="T2789" s="133">
        <v>2175.87</v>
      </c>
      <c r="U2789" s="133">
        <v>2175.87</v>
      </c>
      <c r="V2789" s="136">
        <v>47118</v>
      </c>
      <c r="W2789" s="28"/>
    </row>
    <row r="2790" spans="1:23" s="23" customFormat="1" ht="53.25" customHeight="1" x14ac:dyDescent="0.2">
      <c r="A2790" s="138"/>
      <c r="B2790" s="138"/>
      <c r="C2790" s="139"/>
      <c r="D2790" s="139"/>
      <c r="E2790" s="138"/>
      <c r="F2790" s="132"/>
      <c r="G2790" s="132"/>
      <c r="H2790" s="133"/>
      <c r="I2790" s="133"/>
      <c r="J2790" s="133"/>
      <c r="K2790" s="132"/>
      <c r="L2790" s="133"/>
      <c r="M2790" s="133"/>
      <c r="N2790" s="133"/>
      <c r="O2790" s="133"/>
      <c r="P2790" s="133"/>
      <c r="Q2790" s="154"/>
      <c r="R2790" s="66" t="s">
        <v>100</v>
      </c>
      <c r="S2790" s="135"/>
      <c r="T2790" s="133"/>
      <c r="U2790" s="133"/>
      <c r="V2790" s="136"/>
      <c r="W2790" s="28"/>
    </row>
    <row r="2791" spans="1:23" s="23" customFormat="1" ht="56.25" customHeight="1" x14ac:dyDescent="0.2">
      <c r="A2791" s="138"/>
      <c r="B2791" s="138"/>
      <c r="C2791" s="139"/>
      <c r="D2791" s="139"/>
      <c r="E2791" s="138"/>
      <c r="F2791" s="132"/>
      <c r="G2791" s="132"/>
      <c r="H2791" s="133"/>
      <c r="I2791" s="133"/>
      <c r="J2791" s="133"/>
      <c r="K2791" s="132"/>
      <c r="L2791" s="133"/>
      <c r="M2791" s="133"/>
      <c r="N2791" s="133"/>
      <c r="O2791" s="133"/>
      <c r="P2791" s="133"/>
      <c r="Q2791" s="154"/>
      <c r="R2791" s="66" t="s">
        <v>101</v>
      </c>
      <c r="S2791" s="135"/>
      <c r="T2791" s="133"/>
      <c r="U2791" s="133"/>
      <c r="V2791" s="136"/>
      <c r="W2791" s="28"/>
    </row>
    <row r="2792" spans="1:23" s="23" customFormat="1" ht="46.5" customHeight="1" x14ac:dyDescent="0.2">
      <c r="A2792" s="138">
        <v>25</v>
      </c>
      <c r="B2792" s="138" t="s">
        <v>185</v>
      </c>
      <c r="C2792" s="139">
        <v>1962</v>
      </c>
      <c r="D2792" s="139"/>
      <c r="E2792" s="138" t="s">
        <v>97</v>
      </c>
      <c r="F2792" s="132">
        <v>5</v>
      </c>
      <c r="G2792" s="132">
        <v>4</v>
      </c>
      <c r="H2792" s="133">
        <v>4592.6000000000004</v>
      </c>
      <c r="I2792" s="133">
        <v>3505.8</v>
      </c>
      <c r="J2792" s="133">
        <v>3416.49</v>
      </c>
      <c r="K2792" s="132">
        <v>167</v>
      </c>
      <c r="L2792" s="133">
        <v>7628381.3499999996</v>
      </c>
      <c r="M2792" s="133">
        <v>0</v>
      </c>
      <c r="N2792" s="133">
        <v>0</v>
      </c>
      <c r="O2792" s="133">
        <v>0</v>
      </c>
      <c r="P2792" s="133">
        <v>7628381.3499999996</v>
      </c>
      <c r="Q2792" s="154">
        <v>0</v>
      </c>
      <c r="R2792" s="66" t="s">
        <v>99</v>
      </c>
      <c r="S2792" s="135">
        <v>3</v>
      </c>
      <c r="T2792" s="133">
        <v>2175.9299999999998</v>
      </c>
      <c r="U2792" s="133">
        <v>2175.9299999999998</v>
      </c>
      <c r="V2792" s="136">
        <v>47118</v>
      </c>
      <c r="W2792" s="28"/>
    </row>
    <row r="2793" spans="1:23" s="23" customFormat="1" ht="57.75" customHeight="1" x14ac:dyDescent="0.2">
      <c r="A2793" s="138"/>
      <c r="B2793" s="138"/>
      <c r="C2793" s="139"/>
      <c r="D2793" s="139"/>
      <c r="E2793" s="138"/>
      <c r="F2793" s="132"/>
      <c r="G2793" s="132"/>
      <c r="H2793" s="133"/>
      <c r="I2793" s="133"/>
      <c r="J2793" s="133"/>
      <c r="K2793" s="132"/>
      <c r="L2793" s="133"/>
      <c r="M2793" s="133"/>
      <c r="N2793" s="133"/>
      <c r="O2793" s="133"/>
      <c r="P2793" s="133"/>
      <c r="Q2793" s="154"/>
      <c r="R2793" s="66" t="s">
        <v>100</v>
      </c>
      <c r="S2793" s="135"/>
      <c r="T2793" s="133"/>
      <c r="U2793" s="133"/>
      <c r="V2793" s="136"/>
      <c r="W2793" s="28"/>
    </row>
    <row r="2794" spans="1:23" s="23" customFormat="1" ht="61.5" customHeight="1" x14ac:dyDescent="0.2">
      <c r="A2794" s="138"/>
      <c r="B2794" s="138"/>
      <c r="C2794" s="139"/>
      <c r="D2794" s="139"/>
      <c r="E2794" s="138"/>
      <c r="F2794" s="132"/>
      <c r="G2794" s="132"/>
      <c r="H2794" s="133"/>
      <c r="I2794" s="133"/>
      <c r="J2794" s="133"/>
      <c r="K2794" s="132"/>
      <c r="L2794" s="133"/>
      <c r="M2794" s="133"/>
      <c r="N2794" s="133"/>
      <c r="O2794" s="133"/>
      <c r="P2794" s="133"/>
      <c r="Q2794" s="154"/>
      <c r="R2794" s="66" t="s">
        <v>101</v>
      </c>
      <c r="S2794" s="135"/>
      <c r="T2794" s="133"/>
      <c r="U2794" s="133"/>
      <c r="V2794" s="136"/>
      <c r="W2794" s="28"/>
    </row>
    <row r="2795" spans="1:23" s="23" customFormat="1" ht="39.75" customHeight="1" x14ac:dyDescent="0.2">
      <c r="A2795" s="138">
        <v>26</v>
      </c>
      <c r="B2795" s="138" t="s">
        <v>358</v>
      </c>
      <c r="C2795" s="139">
        <v>1965</v>
      </c>
      <c r="D2795" s="139">
        <v>2015</v>
      </c>
      <c r="E2795" s="138" t="s">
        <v>97</v>
      </c>
      <c r="F2795" s="132">
        <v>5</v>
      </c>
      <c r="G2795" s="132">
        <v>4</v>
      </c>
      <c r="H2795" s="133">
        <v>3845.8</v>
      </c>
      <c r="I2795" s="133">
        <v>3505.9</v>
      </c>
      <c r="J2795" s="133">
        <v>3230.33</v>
      </c>
      <c r="K2795" s="132">
        <v>178</v>
      </c>
      <c r="L2795" s="133">
        <v>31852120.199999999</v>
      </c>
      <c r="M2795" s="133">
        <v>0</v>
      </c>
      <c r="N2795" s="133">
        <v>0</v>
      </c>
      <c r="O2795" s="133">
        <v>0</v>
      </c>
      <c r="P2795" s="133">
        <v>31852120.199999999</v>
      </c>
      <c r="Q2795" s="154">
        <v>0</v>
      </c>
      <c r="R2795" s="66" t="s">
        <v>62</v>
      </c>
      <c r="S2795" s="135">
        <v>15</v>
      </c>
      <c r="T2795" s="133">
        <v>9085.2900000000009</v>
      </c>
      <c r="U2795" s="133">
        <v>9085.2900000000009</v>
      </c>
      <c r="V2795" s="136">
        <v>47118</v>
      </c>
      <c r="W2795" s="28"/>
    </row>
    <row r="2796" spans="1:23" s="23" customFormat="1" ht="51.75" customHeight="1" x14ac:dyDescent="0.2">
      <c r="A2796" s="138"/>
      <c r="B2796" s="138"/>
      <c r="C2796" s="139"/>
      <c r="D2796" s="139"/>
      <c r="E2796" s="138"/>
      <c r="F2796" s="132"/>
      <c r="G2796" s="132"/>
      <c r="H2796" s="133"/>
      <c r="I2796" s="133"/>
      <c r="J2796" s="133"/>
      <c r="K2796" s="132"/>
      <c r="L2796" s="133"/>
      <c r="M2796" s="133"/>
      <c r="N2796" s="133"/>
      <c r="O2796" s="133"/>
      <c r="P2796" s="133"/>
      <c r="Q2796" s="154"/>
      <c r="R2796" s="66" t="s">
        <v>63</v>
      </c>
      <c r="S2796" s="135"/>
      <c r="T2796" s="133"/>
      <c r="U2796" s="133"/>
      <c r="V2796" s="136"/>
      <c r="W2796" s="28"/>
    </row>
    <row r="2797" spans="1:23" s="23" customFormat="1" ht="44.25" customHeight="1" x14ac:dyDescent="0.2">
      <c r="A2797" s="138"/>
      <c r="B2797" s="138"/>
      <c r="C2797" s="139"/>
      <c r="D2797" s="139"/>
      <c r="E2797" s="138"/>
      <c r="F2797" s="132"/>
      <c r="G2797" s="132"/>
      <c r="H2797" s="133"/>
      <c r="I2797" s="133"/>
      <c r="J2797" s="133"/>
      <c r="K2797" s="132"/>
      <c r="L2797" s="133"/>
      <c r="M2797" s="133"/>
      <c r="N2797" s="133"/>
      <c r="O2797" s="133"/>
      <c r="P2797" s="133"/>
      <c r="Q2797" s="154"/>
      <c r="R2797" s="66" t="s">
        <v>64</v>
      </c>
      <c r="S2797" s="135"/>
      <c r="T2797" s="133"/>
      <c r="U2797" s="133"/>
      <c r="V2797" s="136"/>
      <c r="W2797" s="28"/>
    </row>
    <row r="2798" spans="1:23" s="23" customFormat="1" ht="28.5" customHeight="1" x14ac:dyDescent="0.2">
      <c r="A2798" s="138"/>
      <c r="B2798" s="138"/>
      <c r="C2798" s="139"/>
      <c r="D2798" s="139"/>
      <c r="E2798" s="138"/>
      <c r="F2798" s="132"/>
      <c r="G2798" s="132"/>
      <c r="H2798" s="133"/>
      <c r="I2798" s="133"/>
      <c r="J2798" s="133"/>
      <c r="K2798" s="132"/>
      <c r="L2798" s="133"/>
      <c r="M2798" s="133"/>
      <c r="N2798" s="133"/>
      <c r="O2798" s="133"/>
      <c r="P2798" s="133"/>
      <c r="Q2798" s="154"/>
      <c r="R2798" s="66" t="s">
        <v>99</v>
      </c>
      <c r="S2798" s="135"/>
      <c r="T2798" s="133"/>
      <c r="U2798" s="133"/>
      <c r="V2798" s="136"/>
      <c r="W2798" s="28"/>
    </row>
    <row r="2799" spans="1:23" s="23" customFormat="1" ht="50.25" customHeight="1" x14ac:dyDescent="0.2">
      <c r="A2799" s="138"/>
      <c r="B2799" s="138"/>
      <c r="C2799" s="139"/>
      <c r="D2799" s="139"/>
      <c r="E2799" s="138"/>
      <c r="F2799" s="132"/>
      <c r="G2799" s="132"/>
      <c r="H2799" s="133"/>
      <c r="I2799" s="133"/>
      <c r="J2799" s="133"/>
      <c r="K2799" s="132"/>
      <c r="L2799" s="133"/>
      <c r="M2799" s="133"/>
      <c r="N2799" s="133"/>
      <c r="O2799" s="133"/>
      <c r="P2799" s="133"/>
      <c r="Q2799" s="154"/>
      <c r="R2799" s="66" t="s">
        <v>100</v>
      </c>
      <c r="S2799" s="135"/>
      <c r="T2799" s="133"/>
      <c r="U2799" s="133"/>
      <c r="V2799" s="136"/>
      <c r="W2799" s="28"/>
    </row>
    <row r="2800" spans="1:23" s="23" customFormat="1" ht="49.5" customHeight="1" x14ac:dyDescent="0.2">
      <c r="A2800" s="138"/>
      <c r="B2800" s="138"/>
      <c r="C2800" s="139"/>
      <c r="D2800" s="139"/>
      <c r="E2800" s="138"/>
      <c r="F2800" s="132"/>
      <c r="G2800" s="132"/>
      <c r="H2800" s="133"/>
      <c r="I2800" s="133"/>
      <c r="J2800" s="133"/>
      <c r="K2800" s="132"/>
      <c r="L2800" s="133"/>
      <c r="M2800" s="133"/>
      <c r="N2800" s="133"/>
      <c r="O2800" s="133"/>
      <c r="P2800" s="133"/>
      <c r="Q2800" s="154"/>
      <c r="R2800" s="66" t="s">
        <v>101</v>
      </c>
      <c r="S2800" s="135"/>
      <c r="T2800" s="133"/>
      <c r="U2800" s="133"/>
      <c r="V2800" s="136"/>
      <c r="W2800" s="28"/>
    </row>
    <row r="2801" spans="1:23" s="23" customFormat="1" ht="38.25" customHeight="1" x14ac:dyDescent="0.2">
      <c r="A2801" s="138"/>
      <c r="B2801" s="138"/>
      <c r="C2801" s="139"/>
      <c r="D2801" s="139"/>
      <c r="E2801" s="138"/>
      <c r="F2801" s="132"/>
      <c r="G2801" s="132"/>
      <c r="H2801" s="133"/>
      <c r="I2801" s="133"/>
      <c r="J2801" s="133"/>
      <c r="K2801" s="132"/>
      <c r="L2801" s="133"/>
      <c r="M2801" s="133"/>
      <c r="N2801" s="133"/>
      <c r="O2801" s="133"/>
      <c r="P2801" s="133"/>
      <c r="Q2801" s="154"/>
      <c r="R2801" s="66" t="s">
        <v>65</v>
      </c>
      <c r="S2801" s="135"/>
      <c r="T2801" s="133"/>
      <c r="U2801" s="133"/>
      <c r="V2801" s="136"/>
      <c r="W2801" s="28"/>
    </row>
    <row r="2802" spans="1:23" s="23" customFormat="1" ht="50.25" customHeight="1" x14ac:dyDescent="0.2">
      <c r="A2802" s="138"/>
      <c r="B2802" s="138"/>
      <c r="C2802" s="139"/>
      <c r="D2802" s="139"/>
      <c r="E2802" s="138"/>
      <c r="F2802" s="132"/>
      <c r="G2802" s="132"/>
      <c r="H2802" s="133"/>
      <c r="I2802" s="133"/>
      <c r="J2802" s="133"/>
      <c r="K2802" s="132"/>
      <c r="L2802" s="133"/>
      <c r="M2802" s="133"/>
      <c r="N2802" s="133"/>
      <c r="O2802" s="133"/>
      <c r="P2802" s="133"/>
      <c r="Q2802" s="154"/>
      <c r="R2802" s="66" t="s">
        <v>66</v>
      </c>
      <c r="S2802" s="135"/>
      <c r="T2802" s="133"/>
      <c r="U2802" s="133"/>
      <c r="V2802" s="136"/>
      <c r="W2802" s="28"/>
    </row>
    <row r="2803" spans="1:23" s="23" customFormat="1" ht="53.25" customHeight="1" x14ac:dyDescent="0.2">
      <c r="A2803" s="138"/>
      <c r="B2803" s="138"/>
      <c r="C2803" s="139"/>
      <c r="D2803" s="139"/>
      <c r="E2803" s="138"/>
      <c r="F2803" s="132"/>
      <c r="G2803" s="132"/>
      <c r="H2803" s="133"/>
      <c r="I2803" s="133"/>
      <c r="J2803" s="133"/>
      <c r="K2803" s="132"/>
      <c r="L2803" s="133"/>
      <c r="M2803" s="133"/>
      <c r="N2803" s="133"/>
      <c r="O2803" s="133"/>
      <c r="P2803" s="133"/>
      <c r="Q2803" s="154"/>
      <c r="R2803" s="66" t="s">
        <v>67</v>
      </c>
      <c r="S2803" s="135"/>
      <c r="T2803" s="133"/>
      <c r="U2803" s="133"/>
      <c r="V2803" s="136"/>
      <c r="W2803" s="28"/>
    </row>
    <row r="2804" spans="1:23" s="23" customFormat="1" ht="30" x14ac:dyDescent="0.2">
      <c r="A2804" s="138"/>
      <c r="B2804" s="138"/>
      <c r="C2804" s="139"/>
      <c r="D2804" s="139"/>
      <c r="E2804" s="138"/>
      <c r="F2804" s="132"/>
      <c r="G2804" s="132"/>
      <c r="H2804" s="133"/>
      <c r="I2804" s="133"/>
      <c r="J2804" s="133"/>
      <c r="K2804" s="132"/>
      <c r="L2804" s="133"/>
      <c r="M2804" s="133"/>
      <c r="N2804" s="133"/>
      <c r="O2804" s="133"/>
      <c r="P2804" s="133"/>
      <c r="Q2804" s="154"/>
      <c r="R2804" s="66" t="s">
        <v>68</v>
      </c>
      <c r="S2804" s="135"/>
      <c r="T2804" s="133"/>
      <c r="U2804" s="133"/>
      <c r="V2804" s="136"/>
      <c r="W2804" s="28"/>
    </row>
    <row r="2805" spans="1:23" s="23" customFormat="1" ht="56.25" customHeight="1" x14ac:dyDescent="0.2">
      <c r="A2805" s="138"/>
      <c r="B2805" s="138"/>
      <c r="C2805" s="139"/>
      <c r="D2805" s="139"/>
      <c r="E2805" s="138"/>
      <c r="F2805" s="132"/>
      <c r="G2805" s="132"/>
      <c r="H2805" s="133"/>
      <c r="I2805" s="133"/>
      <c r="J2805" s="133"/>
      <c r="K2805" s="132"/>
      <c r="L2805" s="133"/>
      <c r="M2805" s="133"/>
      <c r="N2805" s="133"/>
      <c r="O2805" s="133"/>
      <c r="P2805" s="133"/>
      <c r="Q2805" s="154"/>
      <c r="R2805" s="66" t="s">
        <v>69</v>
      </c>
      <c r="S2805" s="135"/>
      <c r="T2805" s="133"/>
      <c r="U2805" s="133"/>
      <c r="V2805" s="136"/>
      <c r="W2805" s="28"/>
    </row>
    <row r="2806" spans="1:23" s="23" customFormat="1" ht="57" customHeight="1" x14ac:dyDescent="0.2">
      <c r="A2806" s="138"/>
      <c r="B2806" s="138"/>
      <c r="C2806" s="139"/>
      <c r="D2806" s="139"/>
      <c r="E2806" s="138"/>
      <c r="F2806" s="132"/>
      <c r="G2806" s="132"/>
      <c r="H2806" s="133"/>
      <c r="I2806" s="133"/>
      <c r="J2806" s="133"/>
      <c r="K2806" s="132"/>
      <c r="L2806" s="133"/>
      <c r="M2806" s="133"/>
      <c r="N2806" s="133"/>
      <c r="O2806" s="133"/>
      <c r="P2806" s="133"/>
      <c r="Q2806" s="154"/>
      <c r="R2806" s="66" t="s">
        <v>70</v>
      </c>
      <c r="S2806" s="135"/>
      <c r="T2806" s="133"/>
      <c r="U2806" s="133"/>
      <c r="V2806" s="136"/>
      <c r="W2806" s="28"/>
    </row>
    <row r="2807" spans="1:23" s="23" customFormat="1" ht="43.5" customHeight="1" x14ac:dyDescent="0.2">
      <c r="A2807" s="138"/>
      <c r="B2807" s="138"/>
      <c r="C2807" s="139"/>
      <c r="D2807" s="139"/>
      <c r="E2807" s="138"/>
      <c r="F2807" s="132"/>
      <c r="G2807" s="132"/>
      <c r="H2807" s="133"/>
      <c r="I2807" s="133"/>
      <c r="J2807" s="133"/>
      <c r="K2807" s="132"/>
      <c r="L2807" s="133"/>
      <c r="M2807" s="133"/>
      <c r="N2807" s="133"/>
      <c r="O2807" s="133"/>
      <c r="P2807" s="133"/>
      <c r="Q2807" s="154"/>
      <c r="R2807" s="66" t="s">
        <v>71</v>
      </c>
      <c r="S2807" s="135"/>
      <c r="T2807" s="133"/>
      <c r="U2807" s="133"/>
      <c r="V2807" s="136"/>
      <c r="W2807" s="28"/>
    </row>
    <row r="2808" spans="1:23" s="23" customFormat="1" ht="51.75" customHeight="1" x14ac:dyDescent="0.2">
      <c r="A2808" s="138"/>
      <c r="B2808" s="138"/>
      <c r="C2808" s="139"/>
      <c r="D2808" s="139"/>
      <c r="E2808" s="138"/>
      <c r="F2808" s="132"/>
      <c r="G2808" s="132"/>
      <c r="H2808" s="133"/>
      <c r="I2808" s="133"/>
      <c r="J2808" s="133"/>
      <c r="K2808" s="132"/>
      <c r="L2808" s="133"/>
      <c r="M2808" s="133"/>
      <c r="N2808" s="133"/>
      <c r="O2808" s="133"/>
      <c r="P2808" s="133"/>
      <c r="Q2808" s="154"/>
      <c r="R2808" s="66" t="s">
        <v>72</v>
      </c>
      <c r="S2808" s="135"/>
      <c r="T2808" s="133"/>
      <c r="U2808" s="133"/>
      <c r="V2808" s="136"/>
      <c r="W2808" s="28"/>
    </row>
    <row r="2809" spans="1:23" s="23" customFormat="1" ht="50.25" customHeight="1" x14ac:dyDescent="0.2">
      <c r="A2809" s="138"/>
      <c r="B2809" s="138"/>
      <c r="C2809" s="139"/>
      <c r="D2809" s="139"/>
      <c r="E2809" s="138"/>
      <c r="F2809" s="132"/>
      <c r="G2809" s="132"/>
      <c r="H2809" s="133"/>
      <c r="I2809" s="133"/>
      <c r="J2809" s="133"/>
      <c r="K2809" s="132"/>
      <c r="L2809" s="133"/>
      <c r="M2809" s="133"/>
      <c r="N2809" s="133"/>
      <c r="O2809" s="133"/>
      <c r="P2809" s="133"/>
      <c r="Q2809" s="154"/>
      <c r="R2809" s="66" t="s">
        <v>73</v>
      </c>
      <c r="S2809" s="135"/>
      <c r="T2809" s="133"/>
      <c r="U2809" s="133"/>
      <c r="V2809" s="136"/>
      <c r="W2809" s="28"/>
    </row>
    <row r="2810" spans="1:23" s="23" customFormat="1" ht="34.5" customHeight="1" x14ac:dyDescent="0.2">
      <c r="A2810" s="138">
        <v>27</v>
      </c>
      <c r="B2810" s="138" t="s">
        <v>186</v>
      </c>
      <c r="C2810" s="139">
        <v>1964</v>
      </c>
      <c r="D2810" s="139"/>
      <c r="E2810" s="138" t="s">
        <v>111</v>
      </c>
      <c r="F2810" s="132">
        <v>5</v>
      </c>
      <c r="G2810" s="132">
        <v>4</v>
      </c>
      <c r="H2810" s="133">
        <v>3465.1</v>
      </c>
      <c r="I2810" s="133">
        <v>3176.1</v>
      </c>
      <c r="J2810" s="133">
        <v>2612.5100000000002</v>
      </c>
      <c r="K2810" s="132">
        <v>152</v>
      </c>
      <c r="L2810" s="133">
        <v>29499849.289999999</v>
      </c>
      <c r="M2810" s="133">
        <v>0</v>
      </c>
      <c r="N2810" s="133">
        <v>0</v>
      </c>
      <c r="O2810" s="133">
        <v>0</v>
      </c>
      <c r="P2810" s="133">
        <v>29499849.289999999</v>
      </c>
      <c r="Q2810" s="154">
        <v>0</v>
      </c>
      <c r="R2810" s="66" t="s">
        <v>99</v>
      </c>
      <c r="S2810" s="135">
        <v>6</v>
      </c>
      <c r="T2810" s="133">
        <v>9288.07</v>
      </c>
      <c r="U2810" s="133">
        <v>9288.07</v>
      </c>
      <c r="V2810" s="136">
        <v>47118</v>
      </c>
      <c r="W2810" s="28"/>
    </row>
    <row r="2811" spans="1:23" s="23" customFormat="1" ht="50.25" customHeight="1" x14ac:dyDescent="0.2">
      <c r="A2811" s="138"/>
      <c r="B2811" s="138"/>
      <c r="C2811" s="139"/>
      <c r="D2811" s="139"/>
      <c r="E2811" s="138"/>
      <c r="F2811" s="132"/>
      <c r="G2811" s="132"/>
      <c r="H2811" s="133"/>
      <c r="I2811" s="133"/>
      <c r="J2811" s="133"/>
      <c r="K2811" s="132"/>
      <c r="L2811" s="133"/>
      <c r="M2811" s="133"/>
      <c r="N2811" s="133"/>
      <c r="O2811" s="133"/>
      <c r="P2811" s="133"/>
      <c r="Q2811" s="154"/>
      <c r="R2811" s="66" t="s">
        <v>100</v>
      </c>
      <c r="S2811" s="135"/>
      <c r="T2811" s="133"/>
      <c r="U2811" s="133"/>
      <c r="V2811" s="136"/>
      <c r="W2811" s="28"/>
    </row>
    <row r="2812" spans="1:23" s="23" customFormat="1" ht="48.75" customHeight="1" x14ac:dyDescent="0.2">
      <c r="A2812" s="138"/>
      <c r="B2812" s="138"/>
      <c r="C2812" s="139"/>
      <c r="D2812" s="139"/>
      <c r="E2812" s="138"/>
      <c r="F2812" s="132"/>
      <c r="G2812" s="132"/>
      <c r="H2812" s="133"/>
      <c r="I2812" s="133"/>
      <c r="J2812" s="133"/>
      <c r="K2812" s="132"/>
      <c r="L2812" s="133"/>
      <c r="M2812" s="133"/>
      <c r="N2812" s="133"/>
      <c r="O2812" s="133"/>
      <c r="P2812" s="133"/>
      <c r="Q2812" s="154"/>
      <c r="R2812" s="66" t="s">
        <v>101</v>
      </c>
      <c r="S2812" s="135"/>
      <c r="T2812" s="133"/>
      <c r="U2812" s="133"/>
      <c r="V2812" s="136"/>
      <c r="W2812" s="28"/>
    </row>
    <row r="2813" spans="1:23" s="23" customFormat="1" ht="39" customHeight="1" x14ac:dyDescent="0.2">
      <c r="A2813" s="138"/>
      <c r="B2813" s="138"/>
      <c r="C2813" s="139"/>
      <c r="D2813" s="139"/>
      <c r="E2813" s="138"/>
      <c r="F2813" s="132"/>
      <c r="G2813" s="132"/>
      <c r="H2813" s="133"/>
      <c r="I2813" s="133"/>
      <c r="J2813" s="133"/>
      <c r="K2813" s="132"/>
      <c r="L2813" s="133"/>
      <c r="M2813" s="133"/>
      <c r="N2813" s="133"/>
      <c r="O2813" s="133"/>
      <c r="P2813" s="133"/>
      <c r="Q2813" s="154"/>
      <c r="R2813" s="66" t="s">
        <v>105</v>
      </c>
      <c r="S2813" s="135"/>
      <c r="T2813" s="133"/>
      <c r="U2813" s="133"/>
      <c r="V2813" s="136"/>
      <c r="W2813" s="28"/>
    </row>
    <row r="2814" spans="1:23" s="23" customFormat="1" ht="37.5" customHeight="1" x14ac:dyDescent="0.2">
      <c r="A2814" s="138"/>
      <c r="B2814" s="138"/>
      <c r="C2814" s="139"/>
      <c r="D2814" s="139"/>
      <c r="E2814" s="138"/>
      <c r="F2814" s="132"/>
      <c r="G2814" s="132"/>
      <c r="H2814" s="133"/>
      <c r="I2814" s="133"/>
      <c r="J2814" s="133"/>
      <c r="K2814" s="132"/>
      <c r="L2814" s="133"/>
      <c r="M2814" s="133"/>
      <c r="N2814" s="133"/>
      <c r="O2814" s="133"/>
      <c r="P2814" s="133"/>
      <c r="Q2814" s="154"/>
      <c r="R2814" s="66" t="s">
        <v>106</v>
      </c>
      <c r="S2814" s="135"/>
      <c r="T2814" s="133"/>
      <c r="U2814" s="133"/>
      <c r="V2814" s="136"/>
      <c r="W2814" s="28"/>
    </row>
    <row r="2815" spans="1:23" s="23" customFormat="1" ht="39" customHeight="1" x14ac:dyDescent="0.2">
      <c r="A2815" s="138"/>
      <c r="B2815" s="138"/>
      <c r="C2815" s="139"/>
      <c r="D2815" s="139"/>
      <c r="E2815" s="138"/>
      <c r="F2815" s="132"/>
      <c r="G2815" s="132"/>
      <c r="H2815" s="133"/>
      <c r="I2815" s="133"/>
      <c r="J2815" s="133"/>
      <c r="K2815" s="132"/>
      <c r="L2815" s="133"/>
      <c r="M2815" s="133"/>
      <c r="N2815" s="133"/>
      <c r="O2815" s="133"/>
      <c r="P2815" s="133"/>
      <c r="Q2815" s="154"/>
      <c r="R2815" s="66" t="s">
        <v>107</v>
      </c>
      <c r="S2815" s="135"/>
      <c r="T2815" s="133"/>
      <c r="U2815" s="133"/>
      <c r="V2815" s="136"/>
      <c r="W2815" s="28"/>
    </row>
    <row r="2816" spans="1:23" s="23" customFormat="1" ht="42" customHeight="1" x14ac:dyDescent="0.2">
      <c r="A2816" s="138">
        <v>28</v>
      </c>
      <c r="B2816" s="138" t="s">
        <v>477</v>
      </c>
      <c r="C2816" s="139">
        <v>1968</v>
      </c>
      <c r="D2816" s="139"/>
      <c r="E2816" s="138" t="s">
        <v>97</v>
      </c>
      <c r="F2816" s="132">
        <v>5</v>
      </c>
      <c r="G2816" s="132">
        <v>8</v>
      </c>
      <c r="H2816" s="133">
        <v>6233.2</v>
      </c>
      <c r="I2816" s="133">
        <v>5702</v>
      </c>
      <c r="J2816" s="133">
        <v>5186.6099999999997</v>
      </c>
      <c r="K2816" s="132">
        <v>253</v>
      </c>
      <c r="L2816" s="133">
        <v>74932874.459999993</v>
      </c>
      <c r="M2816" s="133">
        <v>0</v>
      </c>
      <c r="N2816" s="133">
        <v>0</v>
      </c>
      <c r="O2816" s="133">
        <v>0</v>
      </c>
      <c r="P2816" s="133">
        <v>74932874.459999993</v>
      </c>
      <c r="Q2816" s="154">
        <v>0</v>
      </c>
      <c r="R2816" s="66" t="s">
        <v>62</v>
      </c>
      <c r="S2816" s="135">
        <v>18</v>
      </c>
      <c r="T2816" s="133">
        <v>13141.51</v>
      </c>
      <c r="U2816" s="133">
        <v>13141.51</v>
      </c>
      <c r="V2816" s="136">
        <v>47118</v>
      </c>
      <c r="W2816" s="28"/>
    </row>
    <row r="2817" spans="1:23" s="23" customFormat="1" ht="48" customHeight="1" x14ac:dyDescent="0.2">
      <c r="A2817" s="138"/>
      <c r="B2817" s="138"/>
      <c r="C2817" s="139"/>
      <c r="D2817" s="139"/>
      <c r="E2817" s="138"/>
      <c r="F2817" s="132"/>
      <c r="G2817" s="132"/>
      <c r="H2817" s="133"/>
      <c r="I2817" s="133"/>
      <c r="J2817" s="133"/>
      <c r="K2817" s="132"/>
      <c r="L2817" s="133"/>
      <c r="M2817" s="133"/>
      <c r="N2817" s="133"/>
      <c r="O2817" s="133"/>
      <c r="P2817" s="133"/>
      <c r="Q2817" s="154"/>
      <c r="R2817" s="66" t="s">
        <v>63</v>
      </c>
      <c r="S2817" s="135"/>
      <c r="T2817" s="133"/>
      <c r="U2817" s="133"/>
      <c r="V2817" s="136"/>
      <c r="W2817" s="28"/>
    </row>
    <row r="2818" spans="1:23" s="23" customFormat="1" ht="42" customHeight="1" x14ac:dyDescent="0.2">
      <c r="A2818" s="138"/>
      <c r="B2818" s="138"/>
      <c r="C2818" s="139"/>
      <c r="D2818" s="139"/>
      <c r="E2818" s="138"/>
      <c r="F2818" s="132"/>
      <c r="G2818" s="132"/>
      <c r="H2818" s="133"/>
      <c r="I2818" s="133"/>
      <c r="J2818" s="133"/>
      <c r="K2818" s="132"/>
      <c r="L2818" s="133"/>
      <c r="M2818" s="133"/>
      <c r="N2818" s="133"/>
      <c r="O2818" s="133"/>
      <c r="P2818" s="133"/>
      <c r="Q2818" s="154"/>
      <c r="R2818" s="66" t="s">
        <v>64</v>
      </c>
      <c r="S2818" s="135"/>
      <c r="T2818" s="133"/>
      <c r="U2818" s="133"/>
      <c r="V2818" s="136"/>
      <c r="W2818" s="28"/>
    </row>
    <row r="2819" spans="1:23" s="23" customFormat="1" ht="33.75" customHeight="1" x14ac:dyDescent="0.2">
      <c r="A2819" s="138"/>
      <c r="B2819" s="138"/>
      <c r="C2819" s="139"/>
      <c r="D2819" s="139"/>
      <c r="E2819" s="138"/>
      <c r="F2819" s="132"/>
      <c r="G2819" s="132"/>
      <c r="H2819" s="133"/>
      <c r="I2819" s="133"/>
      <c r="J2819" s="133"/>
      <c r="K2819" s="132"/>
      <c r="L2819" s="133"/>
      <c r="M2819" s="133"/>
      <c r="N2819" s="133"/>
      <c r="O2819" s="133"/>
      <c r="P2819" s="133"/>
      <c r="Q2819" s="154"/>
      <c r="R2819" s="66" t="s">
        <v>99</v>
      </c>
      <c r="S2819" s="135"/>
      <c r="T2819" s="133"/>
      <c r="U2819" s="133"/>
      <c r="V2819" s="136"/>
      <c r="W2819" s="28"/>
    </row>
    <row r="2820" spans="1:23" s="23" customFormat="1" ht="42" customHeight="1" x14ac:dyDescent="0.2">
      <c r="A2820" s="138"/>
      <c r="B2820" s="138"/>
      <c r="C2820" s="139"/>
      <c r="D2820" s="139"/>
      <c r="E2820" s="138"/>
      <c r="F2820" s="132"/>
      <c r="G2820" s="132"/>
      <c r="H2820" s="133"/>
      <c r="I2820" s="133"/>
      <c r="J2820" s="133"/>
      <c r="K2820" s="132"/>
      <c r="L2820" s="133"/>
      <c r="M2820" s="133"/>
      <c r="N2820" s="133"/>
      <c r="O2820" s="133"/>
      <c r="P2820" s="133"/>
      <c r="Q2820" s="154"/>
      <c r="R2820" s="66" t="s">
        <v>100</v>
      </c>
      <c r="S2820" s="135"/>
      <c r="T2820" s="133"/>
      <c r="U2820" s="133"/>
      <c r="V2820" s="136"/>
      <c r="W2820" s="28"/>
    </row>
    <row r="2821" spans="1:23" s="23" customFormat="1" ht="49.5" customHeight="1" x14ac:dyDescent="0.2">
      <c r="A2821" s="138"/>
      <c r="B2821" s="138"/>
      <c r="C2821" s="139"/>
      <c r="D2821" s="139"/>
      <c r="E2821" s="138"/>
      <c r="F2821" s="132"/>
      <c r="G2821" s="132"/>
      <c r="H2821" s="133"/>
      <c r="I2821" s="133"/>
      <c r="J2821" s="133"/>
      <c r="K2821" s="132"/>
      <c r="L2821" s="133"/>
      <c r="M2821" s="133"/>
      <c r="N2821" s="133"/>
      <c r="O2821" s="133"/>
      <c r="P2821" s="133"/>
      <c r="Q2821" s="154"/>
      <c r="R2821" s="66" t="s">
        <v>101</v>
      </c>
      <c r="S2821" s="135"/>
      <c r="T2821" s="133"/>
      <c r="U2821" s="133"/>
      <c r="V2821" s="136"/>
      <c r="W2821" s="28"/>
    </row>
    <row r="2822" spans="1:23" s="23" customFormat="1" ht="32.25" customHeight="1" x14ac:dyDescent="0.2">
      <c r="A2822" s="138"/>
      <c r="B2822" s="138"/>
      <c r="C2822" s="139"/>
      <c r="D2822" s="139"/>
      <c r="E2822" s="138"/>
      <c r="F2822" s="132"/>
      <c r="G2822" s="132"/>
      <c r="H2822" s="133"/>
      <c r="I2822" s="133"/>
      <c r="J2822" s="133"/>
      <c r="K2822" s="132"/>
      <c r="L2822" s="133"/>
      <c r="M2822" s="133"/>
      <c r="N2822" s="133"/>
      <c r="O2822" s="133"/>
      <c r="P2822" s="133"/>
      <c r="Q2822" s="154"/>
      <c r="R2822" s="66" t="s">
        <v>65</v>
      </c>
      <c r="S2822" s="135"/>
      <c r="T2822" s="133"/>
      <c r="U2822" s="133"/>
      <c r="V2822" s="136"/>
      <c r="W2822" s="28"/>
    </row>
    <row r="2823" spans="1:23" s="23" customFormat="1" ht="47.25" customHeight="1" x14ac:dyDescent="0.2">
      <c r="A2823" s="138"/>
      <c r="B2823" s="138"/>
      <c r="C2823" s="139"/>
      <c r="D2823" s="139"/>
      <c r="E2823" s="138"/>
      <c r="F2823" s="132"/>
      <c r="G2823" s="132"/>
      <c r="H2823" s="133"/>
      <c r="I2823" s="133"/>
      <c r="J2823" s="133"/>
      <c r="K2823" s="132"/>
      <c r="L2823" s="133"/>
      <c r="M2823" s="133"/>
      <c r="N2823" s="133"/>
      <c r="O2823" s="133"/>
      <c r="P2823" s="133"/>
      <c r="Q2823" s="154"/>
      <c r="R2823" s="66" t="s">
        <v>66</v>
      </c>
      <c r="S2823" s="135"/>
      <c r="T2823" s="133"/>
      <c r="U2823" s="133"/>
      <c r="V2823" s="136"/>
      <c r="W2823" s="28"/>
    </row>
    <row r="2824" spans="1:23" s="23" customFormat="1" ht="44.25" customHeight="1" x14ac:dyDescent="0.2">
      <c r="A2824" s="138"/>
      <c r="B2824" s="138"/>
      <c r="C2824" s="139"/>
      <c r="D2824" s="139"/>
      <c r="E2824" s="138"/>
      <c r="F2824" s="132"/>
      <c r="G2824" s="132"/>
      <c r="H2824" s="133"/>
      <c r="I2824" s="133"/>
      <c r="J2824" s="133"/>
      <c r="K2824" s="132"/>
      <c r="L2824" s="133"/>
      <c r="M2824" s="133"/>
      <c r="N2824" s="133"/>
      <c r="O2824" s="133"/>
      <c r="P2824" s="133"/>
      <c r="Q2824" s="154"/>
      <c r="R2824" s="66" t="s">
        <v>67</v>
      </c>
      <c r="S2824" s="135"/>
      <c r="T2824" s="133"/>
      <c r="U2824" s="133"/>
      <c r="V2824" s="136"/>
      <c r="W2824" s="28"/>
    </row>
    <row r="2825" spans="1:23" s="23" customFormat="1" ht="32.25" customHeight="1" x14ac:dyDescent="0.2">
      <c r="A2825" s="138"/>
      <c r="B2825" s="138"/>
      <c r="C2825" s="139"/>
      <c r="D2825" s="139"/>
      <c r="E2825" s="138"/>
      <c r="F2825" s="132"/>
      <c r="G2825" s="132"/>
      <c r="H2825" s="133"/>
      <c r="I2825" s="133"/>
      <c r="J2825" s="133"/>
      <c r="K2825" s="132"/>
      <c r="L2825" s="133"/>
      <c r="M2825" s="133"/>
      <c r="N2825" s="133"/>
      <c r="O2825" s="133"/>
      <c r="P2825" s="133"/>
      <c r="Q2825" s="154"/>
      <c r="R2825" s="66" t="s">
        <v>68</v>
      </c>
      <c r="S2825" s="135"/>
      <c r="T2825" s="133"/>
      <c r="U2825" s="133"/>
      <c r="V2825" s="136"/>
      <c r="W2825" s="28"/>
    </row>
    <row r="2826" spans="1:23" s="23" customFormat="1" ht="45" customHeight="1" x14ac:dyDescent="0.2">
      <c r="A2826" s="138"/>
      <c r="B2826" s="138"/>
      <c r="C2826" s="139"/>
      <c r="D2826" s="139"/>
      <c r="E2826" s="138"/>
      <c r="F2826" s="132"/>
      <c r="G2826" s="132"/>
      <c r="H2826" s="133"/>
      <c r="I2826" s="133"/>
      <c r="J2826" s="133"/>
      <c r="K2826" s="132"/>
      <c r="L2826" s="133"/>
      <c r="M2826" s="133"/>
      <c r="N2826" s="133"/>
      <c r="O2826" s="133"/>
      <c r="P2826" s="133"/>
      <c r="Q2826" s="154"/>
      <c r="R2826" s="66" t="s">
        <v>69</v>
      </c>
      <c r="S2826" s="135"/>
      <c r="T2826" s="133"/>
      <c r="U2826" s="133"/>
      <c r="V2826" s="136"/>
      <c r="W2826" s="28"/>
    </row>
    <row r="2827" spans="1:23" s="23" customFormat="1" ht="45" customHeight="1" x14ac:dyDescent="0.2">
      <c r="A2827" s="138"/>
      <c r="B2827" s="138"/>
      <c r="C2827" s="139"/>
      <c r="D2827" s="139"/>
      <c r="E2827" s="138"/>
      <c r="F2827" s="132"/>
      <c r="G2827" s="132"/>
      <c r="H2827" s="133"/>
      <c r="I2827" s="133"/>
      <c r="J2827" s="133"/>
      <c r="K2827" s="132"/>
      <c r="L2827" s="133"/>
      <c r="M2827" s="133"/>
      <c r="N2827" s="133"/>
      <c r="O2827" s="133"/>
      <c r="P2827" s="133"/>
      <c r="Q2827" s="154"/>
      <c r="R2827" s="66" t="s">
        <v>70</v>
      </c>
      <c r="S2827" s="135"/>
      <c r="T2827" s="133"/>
      <c r="U2827" s="133"/>
      <c r="V2827" s="136"/>
      <c r="W2827" s="28"/>
    </row>
    <row r="2828" spans="1:23" s="23" customFormat="1" ht="27" customHeight="1" x14ac:dyDescent="0.2">
      <c r="A2828" s="138"/>
      <c r="B2828" s="138"/>
      <c r="C2828" s="139"/>
      <c r="D2828" s="139"/>
      <c r="E2828" s="138"/>
      <c r="F2828" s="132"/>
      <c r="G2828" s="132"/>
      <c r="H2828" s="133"/>
      <c r="I2828" s="133"/>
      <c r="J2828" s="133"/>
      <c r="K2828" s="132"/>
      <c r="L2828" s="133"/>
      <c r="M2828" s="133"/>
      <c r="N2828" s="133"/>
      <c r="O2828" s="133"/>
      <c r="P2828" s="133"/>
      <c r="Q2828" s="154"/>
      <c r="R2828" s="66" t="s">
        <v>71</v>
      </c>
      <c r="S2828" s="135"/>
      <c r="T2828" s="133"/>
      <c r="U2828" s="133"/>
      <c r="V2828" s="136"/>
      <c r="W2828" s="28"/>
    </row>
    <row r="2829" spans="1:23" s="23" customFormat="1" ht="54" customHeight="1" x14ac:dyDescent="0.2">
      <c r="A2829" s="138"/>
      <c r="B2829" s="138"/>
      <c r="C2829" s="139"/>
      <c r="D2829" s="139"/>
      <c r="E2829" s="138"/>
      <c r="F2829" s="132"/>
      <c r="G2829" s="132"/>
      <c r="H2829" s="133"/>
      <c r="I2829" s="133"/>
      <c r="J2829" s="133"/>
      <c r="K2829" s="132"/>
      <c r="L2829" s="133"/>
      <c r="M2829" s="133"/>
      <c r="N2829" s="133"/>
      <c r="O2829" s="133"/>
      <c r="P2829" s="133"/>
      <c r="Q2829" s="154"/>
      <c r="R2829" s="66" t="s">
        <v>72</v>
      </c>
      <c r="S2829" s="135"/>
      <c r="T2829" s="133"/>
      <c r="U2829" s="133"/>
      <c r="V2829" s="136"/>
      <c r="W2829" s="28"/>
    </row>
    <row r="2830" spans="1:23" s="23" customFormat="1" ht="42" customHeight="1" x14ac:dyDescent="0.2">
      <c r="A2830" s="138"/>
      <c r="B2830" s="138"/>
      <c r="C2830" s="139"/>
      <c r="D2830" s="139"/>
      <c r="E2830" s="138"/>
      <c r="F2830" s="132"/>
      <c r="G2830" s="132"/>
      <c r="H2830" s="133"/>
      <c r="I2830" s="133"/>
      <c r="J2830" s="133"/>
      <c r="K2830" s="132"/>
      <c r="L2830" s="133"/>
      <c r="M2830" s="133"/>
      <c r="N2830" s="133"/>
      <c r="O2830" s="133"/>
      <c r="P2830" s="133"/>
      <c r="Q2830" s="154"/>
      <c r="R2830" s="66" t="s">
        <v>73</v>
      </c>
      <c r="S2830" s="135"/>
      <c r="T2830" s="133"/>
      <c r="U2830" s="133"/>
      <c r="V2830" s="136"/>
      <c r="W2830" s="28"/>
    </row>
    <row r="2831" spans="1:23" s="23" customFormat="1" ht="15.75" customHeight="1" x14ac:dyDescent="0.2">
      <c r="A2831" s="138"/>
      <c r="B2831" s="138"/>
      <c r="C2831" s="139"/>
      <c r="D2831" s="139"/>
      <c r="E2831" s="138"/>
      <c r="F2831" s="132"/>
      <c r="G2831" s="132"/>
      <c r="H2831" s="133"/>
      <c r="I2831" s="133"/>
      <c r="J2831" s="133"/>
      <c r="K2831" s="132"/>
      <c r="L2831" s="133"/>
      <c r="M2831" s="133"/>
      <c r="N2831" s="133"/>
      <c r="O2831" s="133"/>
      <c r="P2831" s="133"/>
      <c r="Q2831" s="154"/>
      <c r="R2831" s="66" t="s">
        <v>74</v>
      </c>
      <c r="S2831" s="135"/>
      <c r="T2831" s="133"/>
      <c r="U2831" s="133"/>
      <c r="V2831" s="136"/>
      <c r="W2831" s="28"/>
    </row>
    <row r="2832" spans="1:23" s="23" customFormat="1" ht="28.5" customHeight="1" x14ac:dyDescent="0.2">
      <c r="A2832" s="138"/>
      <c r="B2832" s="138"/>
      <c r="C2832" s="139"/>
      <c r="D2832" s="139"/>
      <c r="E2832" s="138"/>
      <c r="F2832" s="132"/>
      <c r="G2832" s="132"/>
      <c r="H2832" s="133"/>
      <c r="I2832" s="133"/>
      <c r="J2832" s="133"/>
      <c r="K2832" s="132"/>
      <c r="L2832" s="133"/>
      <c r="M2832" s="133"/>
      <c r="N2832" s="133"/>
      <c r="O2832" s="133"/>
      <c r="P2832" s="133"/>
      <c r="Q2832" s="154"/>
      <c r="R2832" s="66" t="s">
        <v>75</v>
      </c>
      <c r="S2832" s="135"/>
      <c r="T2832" s="133"/>
      <c r="U2832" s="133"/>
      <c r="V2832" s="136"/>
      <c r="W2832" s="28"/>
    </row>
    <row r="2833" spans="1:23" s="23" customFormat="1" ht="27" customHeight="1" x14ac:dyDescent="0.2">
      <c r="A2833" s="138"/>
      <c r="B2833" s="138"/>
      <c r="C2833" s="139"/>
      <c r="D2833" s="139"/>
      <c r="E2833" s="138"/>
      <c r="F2833" s="132"/>
      <c r="G2833" s="132"/>
      <c r="H2833" s="133"/>
      <c r="I2833" s="133"/>
      <c r="J2833" s="133"/>
      <c r="K2833" s="132"/>
      <c r="L2833" s="133"/>
      <c r="M2833" s="133"/>
      <c r="N2833" s="133"/>
      <c r="O2833" s="133"/>
      <c r="P2833" s="133"/>
      <c r="Q2833" s="154"/>
      <c r="R2833" s="66" t="s">
        <v>76</v>
      </c>
      <c r="S2833" s="135"/>
      <c r="T2833" s="133"/>
      <c r="U2833" s="133"/>
      <c r="V2833" s="136"/>
      <c r="W2833" s="28"/>
    </row>
    <row r="2834" spans="1:23" s="23" customFormat="1" ht="33" customHeight="1" x14ac:dyDescent="0.2">
      <c r="A2834" s="138">
        <v>29</v>
      </c>
      <c r="B2834" s="138" t="s">
        <v>187</v>
      </c>
      <c r="C2834" s="139">
        <v>1960</v>
      </c>
      <c r="D2834" s="139"/>
      <c r="E2834" s="138" t="s">
        <v>111</v>
      </c>
      <c r="F2834" s="132">
        <v>5</v>
      </c>
      <c r="G2834" s="132">
        <v>3</v>
      </c>
      <c r="H2834" s="133">
        <v>3790.08</v>
      </c>
      <c r="I2834" s="133">
        <v>3355.3</v>
      </c>
      <c r="J2834" s="133">
        <v>2503.2600000000002</v>
      </c>
      <c r="K2834" s="132">
        <v>139</v>
      </c>
      <c r="L2834" s="133">
        <v>7300811.7599999998</v>
      </c>
      <c r="M2834" s="133">
        <v>0</v>
      </c>
      <c r="N2834" s="133">
        <v>0</v>
      </c>
      <c r="O2834" s="133">
        <v>0</v>
      </c>
      <c r="P2834" s="133">
        <v>7300811.7599999998</v>
      </c>
      <c r="Q2834" s="154">
        <v>0</v>
      </c>
      <c r="R2834" s="66" t="s">
        <v>99</v>
      </c>
      <c r="S2834" s="135">
        <v>3</v>
      </c>
      <c r="T2834" s="133">
        <v>2175.9</v>
      </c>
      <c r="U2834" s="133">
        <v>2175.9</v>
      </c>
      <c r="V2834" s="136">
        <v>47118</v>
      </c>
      <c r="W2834" s="28"/>
    </row>
    <row r="2835" spans="1:23" s="23" customFormat="1" ht="46.5" customHeight="1" x14ac:dyDescent="0.2">
      <c r="A2835" s="138"/>
      <c r="B2835" s="138"/>
      <c r="C2835" s="139"/>
      <c r="D2835" s="139"/>
      <c r="E2835" s="138"/>
      <c r="F2835" s="132"/>
      <c r="G2835" s="132"/>
      <c r="H2835" s="133"/>
      <c r="I2835" s="133"/>
      <c r="J2835" s="133"/>
      <c r="K2835" s="132"/>
      <c r="L2835" s="133"/>
      <c r="M2835" s="133"/>
      <c r="N2835" s="133"/>
      <c r="O2835" s="133"/>
      <c r="P2835" s="133"/>
      <c r="Q2835" s="154"/>
      <c r="R2835" s="66" t="s">
        <v>100</v>
      </c>
      <c r="S2835" s="135"/>
      <c r="T2835" s="133"/>
      <c r="U2835" s="133"/>
      <c r="V2835" s="136"/>
      <c r="W2835" s="28"/>
    </row>
    <row r="2836" spans="1:23" s="23" customFormat="1" ht="48" customHeight="1" x14ac:dyDescent="0.2">
      <c r="A2836" s="138"/>
      <c r="B2836" s="138"/>
      <c r="C2836" s="139"/>
      <c r="D2836" s="139"/>
      <c r="E2836" s="138"/>
      <c r="F2836" s="132"/>
      <c r="G2836" s="132"/>
      <c r="H2836" s="133"/>
      <c r="I2836" s="133"/>
      <c r="J2836" s="133"/>
      <c r="K2836" s="132"/>
      <c r="L2836" s="133"/>
      <c r="M2836" s="133"/>
      <c r="N2836" s="133"/>
      <c r="O2836" s="133"/>
      <c r="P2836" s="133"/>
      <c r="Q2836" s="154"/>
      <c r="R2836" s="66" t="s">
        <v>101</v>
      </c>
      <c r="S2836" s="135"/>
      <c r="T2836" s="133"/>
      <c r="U2836" s="133"/>
      <c r="V2836" s="136"/>
      <c r="W2836" s="28"/>
    </row>
    <row r="2837" spans="1:23" s="23" customFormat="1" ht="27.75" customHeight="1" x14ac:dyDescent="0.2">
      <c r="A2837" s="138">
        <v>30</v>
      </c>
      <c r="B2837" s="138" t="s">
        <v>360</v>
      </c>
      <c r="C2837" s="139">
        <v>1963</v>
      </c>
      <c r="D2837" s="139"/>
      <c r="E2837" s="138" t="s">
        <v>97</v>
      </c>
      <c r="F2837" s="132">
        <v>5</v>
      </c>
      <c r="G2837" s="132">
        <v>4</v>
      </c>
      <c r="H2837" s="133">
        <v>3901.9</v>
      </c>
      <c r="I2837" s="133">
        <v>3506.9</v>
      </c>
      <c r="J2837" s="133">
        <v>3403.46</v>
      </c>
      <c r="K2837" s="132">
        <v>191</v>
      </c>
      <c r="L2837" s="133">
        <v>7630775.5499999998</v>
      </c>
      <c r="M2837" s="133">
        <v>0</v>
      </c>
      <c r="N2837" s="133">
        <v>0</v>
      </c>
      <c r="O2837" s="133">
        <v>0</v>
      </c>
      <c r="P2837" s="133">
        <v>7630775.5499999998</v>
      </c>
      <c r="Q2837" s="154">
        <v>0</v>
      </c>
      <c r="R2837" s="66" t="s">
        <v>99</v>
      </c>
      <c r="S2837" s="135">
        <v>3</v>
      </c>
      <c r="T2837" s="133">
        <v>2175.9299999999998</v>
      </c>
      <c r="U2837" s="133">
        <v>2175.9299999999998</v>
      </c>
      <c r="V2837" s="136">
        <v>47118</v>
      </c>
      <c r="W2837" s="28"/>
    </row>
    <row r="2838" spans="1:23" s="23" customFormat="1" ht="42" customHeight="1" x14ac:dyDescent="0.2">
      <c r="A2838" s="138"/>
      <c r="B2838" s="138"/>
      <c r="C2838" s="139"/>
      <c r="D2838" s="139"/>
      <c r="E2838" s="138"/>
      <c r="F2838" s="132"/>
      <c r="G2838" s="132"/>
      <c r="H2838" s="133"/>
      <c r="I2838" s="133"/>
      <c r="J2838" s="133"/>
      <c r="K2838" s="132"/>
      <c r="L2838" s="133"/>
      <c r="M2838" s="133"/>
      <c r="N2838" s="133"/>
      <c r="O2838" s="133"/>
      <c r="P2838" s="133"/>
      <c r="Q2838" s="154"/>
      <c r="R2838" s="66" t="s">
        <v>100</v>
      </c>
      <c r="S2838" s="135"/>
      <c r="T2838" s="133"/>
      <c r="U2838" s="133"/>
      <c r="V2838" s="136"/>
      <c r="W2838" s="28"/>
    </row>
    <row r="2839" spans="1:23" s="23" customFormat="1" ht="45.75" customHeight="1" x14ac:dyDescent="0.2">
      <c r="A2839" s="138"/>
      <c r="B2839" s="138"/>
      <c r="C2839" s="139"/>
      <c r="D2839" s="139"/>
      <c r="E2839" s="138"/>
      <c r="F2839" s="132"/>
      <c r="G2839" s="132"/>
      <c r="H2839" s="133"/>
      <c r="I2839" s="133"/>
      <c r="J2839" s="133"/>
      <c r="K2839" s="132"/>
      <c r="L2839" s="133"/>
      <c r="M2839" s="133"/>
      <c r="N2839" s="133"/>
      <c r="O2839" s="133"/>
      <c r="P2839" s="133"/>
      <c r="Q2839" s="154"/>
      <c r="R2839" s="66" t="s">
        <v>101</v>
      </c>
      <c r="S2839" s="135"/>
      <c r="T2839" s="133"/>
      <c r="U2839" s="133"/>
      <c r="V2839" s="136"/>
      <c r="W2839" s="28"/>
    </row>
    <row r="2840" spans="1:23" s="23" customFormat="1" ht="30" customHeight="1" x14ac:dyDescent="0.2">
      <c r="A2840" s="138">
        <v>31</v>
      </c>
      <c r="B2840" s="138" t="s">
        <v>478</v>
      </c>
      <c r="C2840" s="139">
        <v>1982</v>
      </c>
      <c r="D2840" s="139"/>
      <c r="E2840" s="138" t="s">
        <v>97</v>
      </c>
      <c r="F2840" s="132">
        <v>5</v>
      </c>
      <c r="G2840" s="132">
        <v>10</v>
      </c>
      <c r="H2840" s="133">
        <v>10099.9</v>
      </c>
      <c r="I2840" s="133">
        <v>8823.9</v>
      </c>
      <c r="J2840" s="133">
        <v>7761.61</v>
      </c>
      <c r="K2840" s="132">
        <v>423</v>
      </c>
      <c r="L2840" s="133">
        <v>60970624.280000001</v>
      </c>
      <c r="M2840" s="133">
        <v>0</v>
      </c>
      <c r="N2840" s="133">
        <v>0</v>
      </c>
      <c r="O2840" s="133">
        <v>0</v>
      </c>
      <c r="P2840" s="133">
        <v>60970624.280000001</v>
      </c>
      <c r="Q2840" s="154">
        <v>0</v>
      </c>
      <c r="R2840" s="66" t="s">
        <v>62</v>
      </c>
      <c r="S2840" s="135">
        <v>12</v>
      </c>
      <c r="T2840" s="133">
        <v>6909.71</v>
      </c>
      <c r="U2840" s="133">
        <v>6909.71</v>
      </c>
      <c r="V2840" s="136">
        <v>47118</v>
      </c>
      <c r="W2840" s="28"/>
    </row>
    <row r="2841" spans="1:23" s="23" customFormat="1" ht="44.25" customHeight="1" x14ac:dyDescent="0.2">
      <c r="A2841" s="138"/>
      <c r="B2841" s="138"/>
      <c r="C2841" s="139"/>
      <c r="D2841" s="139"/>
      <c r="E2841" s="138"/>
      <c r="F2841" s="132"/>
      <c r="G2841" s="132"/>
      <c r="H2841" s="133"/>
      <c r="I2841" s="133"/>
      <c r="J2841" s="133"/>
      <c r="K2841" s="132"/>
      <c r="L2841" s="133"/>
      <c r="M2841" s="133"/>
      <c r="N2841" s="133"/>
      <c r="O2841" s="133"/>
      <c r="P2841" s="133"/>
      <c r="Q2841" s="154"/>
      <c r="R2841" s="66" t="s">
        <v>63</v>
      </c>
      <c r="S2841" s="135"/>
      <c r="T2841" s="133"/>
      <c r="U2841" s="133"/>
      <c r="V2841" s="136"/>
      <c r="W2841" s="28"/>
    </row>
    <row r="2842" spans="1:23" s="23" customFormat="1" ht="45.75" customHeight="1" x14ac:dyDescent="0.2">
      <c r="A2842" s="138"/>
      <c r="B2842" s="138"/>
      <c r="C2842" s="139"/>
      <c r="D2842" s="139"/>
      <c r="E2842" s="138"/>
      <c r="F2842" s="132"/>
      <c r="G2842" s="132"/>
      <c r="H2842" s="133"/>
      <c r="I2842" s="133"/>
      <c r="J2842" s="133"/>
      <c r="K2842" s="132"/>
      <c r="L2842" s="133"/>
      <c r="M2842" s="133"/>
      <c r="N2842" s="133"/>
      <c r="O2842" s="133"/>
      <c r="P2842" s="133"/>
      <c r="Q2842" s="154"/>
      <c r="R2842" s="66" t="s">
        <v>64</v>
      </c>
      <c r="S2842" s="135"/>
      <c r="T2842" s="133"/>
      <c r="U2842" s="133"/>
      <c r="V2842" s="136"/>
      <c r="W2842" s="28"/>
    </row>
    <row r="2843" spans="1:23" s="23" customFormat="1" ht="31.5" customHeight="1" x14ac:dyDescent="0.2">
      <c r="A2843" s="138"/>
      <c r="B2843" s="138"/>
      <c r="C2843" s="139"/>
      <c r="D2843" s="139"/>
      <c r="E2843" s="138"/>
      <c r="F2843" s="132"/>
      <c r="G2843" s="132"/>
      <c r="H2843" s="133"/>
      <c r="I2843" s="133"/>
      <c r="J2843" s="133"/>
      <c r="K2843" s="132"/>
      <c r="L2843" s="133"/>
      <c r="M2843" s="133"/>
      <c r="N2843" s="133"/>
      <c r="O2843" s="133"/>
      <c r="P2843" s="133"/>
      <c r="Q2843" s="154"/>
      <c r="R2843" s="66" t="s">
        <v>65</v>
      </c>
      <c r="S2843" s="135"/>
      <c r="T2843" s="133"/>
      <c r="U2843" s="133"/>
      <c r="V2843" s="136"/>
      <c r="W2843" s="28"/>
    </row>
    <row r="2844" spans="1:23" s="23" customFormat="1" ht="45" x14ac:dyDescent="0.2">
      <c r="A2844" s="138"/>
      <c r="B2844" s="138"/>
      <c r="C2844" s="139"/>
      <c r="D2844" s="139"/>
      <c r="E2844" s="138"/>
      <c r="F2844" s="132"/>
      <c r="G2844" s="132"/>
      <c r="H2844" s="133"/>
      <c r="I2844" s="133"/>
      <c r="J2844" s="133"/>
      <c r="K2844" s="132"/>
      <c r="L2844" s="133"/>
      <c r="M2844" s="133"/>
      <c r="N2844" s="133"/>
      <c r="O2844" s="133"/>
      <c r="P2844" s="133"/>
      <c r="Q2844" s="154"/>
      <c r="R2844" s="66" t="s">
        <v>66</v>
      </c>
      <c r="S2844" s="135"/>
      <c r="T2844" s="133"/>
      <c r="U2844" s="133"/>
      <c r="V2844" s="136"/>
      <c r="W2844" s="28"/>
    </row>
    <row r="2845" spans="1:23" s="23" customFormat="1" ht="45" x14ac:dyDescent="0.2">
      <c r="A2845" s="138"/>
      <c r="B2845" s="138"/>
      <c r="C2845" s="139"/>
      <c r="D2845" s="139"/>
      <c r="E2845" s="138"/>
      <c r="F2845" s="132"/>
      <c r="G2845" s="132"/>
      <c r="H2845" s="133"/>
      <c r="I2845" s="133"/>
      <c r="J2845" s="133"/>
      <c r="K2845" s="132"/>
      <c r="L2845" s="133"/>
      <c r="M2845" s="133"/>
      <c r="N2845" s="133"/>
      <c r="O2845" s="133"/>
      <c r="P2845" s="133"/>
      <c r="Q2845" s="154"/>
      <c r="R2845" s="66" t="s">
        <v>67</v>
      </c>
      <c r="S2845" s="135"/>
      <c r="T2845" s="133"/>
      <c r="U2845" s="133"/>
      <c r="V2845" s="136"/>
      <c r="W2845" s="28"/>
    </row>
    <row r="2846" spans="1:23" s="23" customFormat="1" ht="30" x14ac:dyDescent="0.2">
      <c r="A2846" s="138"/>
      <c r="B2846" s="138"/>
      <c r="C2846" s="139"/>
      <c r="D2846" s="139"/>
      <c r="E2846" s="138"/>
      <c r="F2846" s="132"/>
      <c r="G2846" s="132"/>
      <c r="H2846" s="133"/>
      <c r="I2846" s="133"/>
      <c r="J2846" s="133"/>
      <c r="K2846" s="132"/>
      <c r="L2846" s="133"/>
      <c r="M2846" s="133"/>
      <c r="N2846" s="133"/>
      <c r="O2846" s="133"/>
      <c r="P2846" s="133"/>
      <c r="Q2846" s="154"/>
      <c r="R2846" s="66" t="s">
        <v>68</v>
      </c>
      <c r="S2846" s="135"/>
      <c r="T2846" s="133"/>
      <c r="U2846" s="133"/>
      <c r="V2846" s="136"/>
      <c r="W2846" s="28"/>
    </row>
    <row r="2847" spans="1:23" s="23" customFormat="1" ht="51.75" customHeight="1" x14ac:dyDescent="0.2">
      <c r="A2847" s="138"/>
      <c r="B2847" s="138"/>
      <c r="C2847" s="139"/>
      <c r="D2847" s="139"/>
      <c r="E2847" s="138"/>
      <c r="F2847" s="132"/>
      <c r="G2847" s="132"/>
      <c r="H2847" s="133"/>
      <c r="I2847" s="133"/>
      <c r="J2847" s="133"/>
      <c r="K2847" s="132"/>
      <c r="L2847" s="133"/>
      <c r="M2847" s="133"/>
      <c r="N2847" s="133"/>
      <c r="O2847" s="133"/>
      <c r="P2847" s="133"/>
      <c r="Q2847" s="154"/>
      <c r="R2847" s="66" t="s">
        <v>69</v>
      </c>
      <c r="S2847" s="135"/>
      <c r="T2847" s="133"/>
      <c r="U2847" s="133"/>
      <c r="V2847" s="136"/>
      <c r="W2847" s="28"/>
    </row>
    <row r="2848" spans="1:23" s="23" customFormat="1" ht="44.25" customHeight="1" x14ac:dyDescent="0.2">
      <c r="A2848" s="138"/>
      <c r="B2848" s="138"/>
      <c r="C2848" s="139"/>
      <c r="D2848" s="139"/>
      <c r="E2848" s="138"/>
      <c r="F2848" s="132"/>
      <c r="G2848" s="132"/>
      <c r="H2848" s="133"/>
      <c r="I2848" s="133"/>
      <c r="J2848" s="133"/>
      <c r="K2848" s="132"/>
      <c r="L2848" s="133"/>
      <c r="M2848" s="133"/>
      <c r="N2848" s="133"/>
      <c r="O2848" s="133"/>
      <c r="P2848" s="133"/>
      <c r="Q2848" s="154"/>
      <c r="R2848" s="66" t="s">
        <v>70</v>
      </c>
      <c r="S2848" s="135"/>
      <c r="T2848" s="133"/>
      <c r="U2848" s="133"/>
      <c r="V2848" s="136"/>
      <c r="W2848" s="28"/>
    </row>
    <row r="2849" spans="1:23" s="23" customFormat="1" ht="33" customHeight="1" x14ac:dyDescent="0.2">
      <c r="A2849" s="138"/>
      <c r="B2849" s="138"/>
      <c r="C2849" s="139"/>
      <c r="D2849" s="139"/>
      <c r="E2849" s="138"/>
      <c r="F2849" s="132"/>
      <c r="G2849" s="132"/>
      <c r="H2849" s="133"/>
      <c r="I2849" s="133"/>
      <c r="J2849" s="133"/>
      <c r="K2849" s="132"/>
      <c r="L2849" s="133"/>
      <c r="M2849" s="133"/>
      <c r="N2849" s="133"/>
      <c r="O2849" s="133"/>
      <c r="P2849" s="133"/>
      <c r="Q2849" s="154"/>
      <c r="R2849" s="66" t="s">
        <v>71</v>
      </c>
      <c r="S2849" s="135"/>
      <c r="T2849" s="133"/>
      <c r="U2849" s="133"/>
      <c r="V2849" s="136"/>
      <c r="W2849" s="28"/>
    </row>
    <row r="2850" spans="1:23" s="23" customFormat="1" ht="45.75" customHeight="1" x14ac:dyDescent="0.2">
      <c r="A2850" s="138"/>
      <c r="B2850" s="138"/>
      <c r="C2850" s="139"/>
      <c r="D2850" s="139"/>
      <c r="E2850" s="138"/>
      <c r="F2850" s="132"/>
      <c r="G2850" s="132"/>
      <c r="H2850" s="133"/>
      <c r="I2850" s="133"/>
      <c r="J2850" s="133"/>
      <c r="K2850" s="132"/>
      <c r="L2850" s="133"/>
      <c r="M2850" s="133"/>
      <c r="N2850" s="133"/>
      <c r="O2850" s="133"/>
      <c r="P2850" s="133"/>
      <c r="Q2850" s="154"/>
      <c r="R2850" s="66" t="s">
        <v>72</v>
      </c>
      <c r="S2850" s="135"/>
      <c r="T2850" s="133"/>
      <c r="U2850" s="133"/>
      <c r="V2850" s="136"/>
      <c r="W2850" s="28"/>
    </row>
    <row r="2851" spans="1:23" s="23" customFormat="1" ht="44.25" customHeight="1" x14ac:dyDescent="0.2">
      <c r="A2851" s="138"/>
      <c r="B2851" s="138"/>
      <c r="C2851" s="139"/>
      <c r="D2851" s="139"/>
      <c r="E2851" s="138"/>
      <c r="F2851" s="132"/>
      <c r="G2851" s="132"/>
      <c r="H2851" s="133"/>
      <c r="I2851" s="133"/>
      <c r="J2851" s="133"/>
      <c r="K2851" s="132"/>
      <c r="L2851" s="133"/>
      <c r="M2851" s="133"/>
      <c r="N2851" s="133"/>
      <c r="O2851" s="133"/>
      <c r="P2851" s="133"/>
      <c r="Q2851" s="154"/>
      <c r="R2851" s="66" t="s">
        <v>73</v>
      </c>
      <c r="S2851" s="135"/>
      <c r="T2851" s="133"/>
      <c r="U2851" s="133"/>
      <c r="V2851" s="136"/>
      <c r="W2851" s="28"/>
    </row>
    <row r="2852" spans="1:23" s="23" customFormat="1" ht="52.5" customHeight="1" x14ac:dyDescent="0.2">
      <c r="A2852" s="138">
        <v>32</v>
      </c>
      <c r="B2852" s="138" t="s">
        <v>188</v>
      </c>
      <c r="C2852" s="139">
        <v>1990</v>
      </c>
      <c r="D2852" s="139">
        <v>1990</v>
      </c>
      <c r="E2852" s="138" t="s">
        <v>97</v>
      </c>
      <c r="F2852" s="132">
        <v>12</v>
      </c>
      <c r="G2852" s="132">
        <v>1</v>
      </c>
      <c r="H2852" s="133">
        <v>4027.7</v>
      </c>
      <c r="I2852" s="133">
        <v>4027.7</v>
      </c>
      <c r="J2852" s="133">
        <v>3049.74</v>
      </c>
      <c r="K2852" s="132">
        <v>171</v>
      </c>
      <c r="L2852" s="133">
        <v>15472717.109999999</v>
      </c>
      <c r="M2852" s="133">
        <v>0</v>
      </c>
      <c r="N2852" s="133">
        <v>0</v>
      </c>
      <c r="O2852" s="133">
        <v>0</v>
      </c>
      <c r="P2852" s="133">
        <v>15472717.109999999</v>
      </c>
      <c r="Q2852" s="154">
        <v>0</v>
      </c>
      <c r="R2852" s="66" t="s">
        <v>68</v>
      </c>
      <c r="S2852" s="135">
        <v>9</v>
      </c>
      <c r="T2852" s="133">
        <v>3841.58</v>
      </c>
      <c r="U2852" s="133">
        <v>3841.58</v>
      </c>
      <c r="V2852" s="136">
        <v>47118</v>
      </c>
      <c r="W2852" s="31"/>
    </row>
    <row r="2853" spans="1:23" s="23" customFormat="1" ht="60" customHeight="1" x14ac:dyDescent="0.2">
      <c r="A2853" s="138"/>
      <c r="B2853" s="138"/>
      <c r="C2853" s="139"/>
      <c r="D2853" s="139"/>
      <c r="E2853" s="138"/>
      <c r="F2853" s="132"/>
      <c r="G2853" s="132"/>
      <c r="H2853" s="133"/>
      <c r="I2853" s="133"/>
      <c r="J2853" s="133"/>
      <c r="K2853" s="132"/>
      <c r="L2853" s="133"/>
      <c r="M2853" s="133"/>
      <c r="N2853" s="133"/>
      <c r="O2853" s="133"/>
      <c r="P2853" s="133"/>
      <c r="Q2853" s="154"/>
      <c r="R2853" s="66" t="s">
        <v>69</v>
      </c>
      <c r="S2853" s="135"/>
      <c r="T2853" s="133"/>
      <c r="U2853" s="133"/>
      <c r="V2853" s="136"/>
      <c r="W2853" s="31"/>
    </row>
    <row r="2854" spans="1:23" s="23" customFormat="1" ht="59.25" customHeight="1" x14ac:dyDescent="0.2">
      <c r="A2854" s="138"/>
      <c r="B2854" s="138"/>
      <c r="C2854" s="139"/>
      <c r="D2854" s="139"/>
      <c r="E2854" s="138"/>
      <c r="F2854" s="132"/>
      <c r="G2854" s="132"/>
      <c r="H2854" s="133"/>
      <c r="I2854" s="133"/>
      <c r="J2854" s="133"/>
      <c r="K2854" s="132"/>
      <c r="L2854" s="133"/>
      <c r="M2854" s="133"/>
      <c r="N2854" s="133"/>
      <c r="O2854" s="133"/>
      <c r="P2854" s="133"/>
      <c r="Q2854" s="154"/>
      <c r="R2854" s="66" t="s">
        <v>70</v>
      </c>
      <c r="S2854" s="135"/>
      <c r="T2854" s="133"/>
      <c r="U2854" s="133"/>
      <c r="V2854" s="136"/>
      <c r="W2854" s="31"/>
    </row>
    <row r="2855" spans="1:23" s="23" customFormat="1" ht="64.5" customHeight="1" x14ac:dyDescent="0.2">
      <c r="A2855" s="138"/>
      <c r="B2855" s="138"/>
      <c r="C2855" s="139"/>
      <c r="D2855" s="139"/>
      <c r="E2855" s="138"/>
      <c r="F2855" s="132"/>
      <c r="G2855" s="132"/>
      <c r="H2855" s="133"/>
      <c r="I2855" s="133"/>
      <c r="J2855" s="133"/>
      <c r="K2855" s="132"/>
      <c r="L2855" s="133"/>
      <c r="M2855" s="133"/>
      <c r="N2855" s="133"/>
      <c r="O2855" s="133"/>
      <c r="P2855" s="133"/>
      <c r="Q2855" s="154"/>
      <c r="R2855" s="66" t="s">
        <v>117</v>
      </c>
      <c r="S2855" s="135"/>
      <c r="T2855" s="133"/>
      <c r="U2855" s="133"/>
      <c r="V2855" s="136"/>
      <c r="W2855" s="31"/>
    </row>
    <row r="2856" spans="1:23" s="23" customFormat="1" ht="78" customHeight="1" x14ac:dyDescent="0.2">
      <c r="A2856" s="138"/>
      <c r="B2856" s="138"/>
      <c r="C2856" s="139"/>
      <c r="D2856" s="139"/>
      <c r="E2856" s="138"/>
      <c r="F2856" s="132"/>
      <c r="G2856" s="132"/>
      <c r="H2856" s="133"/>
      <c r="I2856" s="133"/>
      <c r="J2856" s="133"/>
      <c r="K2856" s="132"/>
      <c r="L2856" s="133"/>
      <c r="M2856" s="133"/>
      <c r="N2856" s="133"/>
      <c r="O2856" s="133"/>
      <c r="P2856" s="133"/>
      <c r="Q2856" s="154"/>
      <c r="R2856" s="66" t="s">
        <v>118</v>
      </c>
      <c r="S2856" s="135"/>
      <c r="T2856" s="133"/>
      <c r="U2856" s="133"/>
      <c r="V2856" s="136"/>
      <c r="W2856" s="31"/>
    </row>
    <row r="2857" spans="1:23" s="23" customFormat="1" ht="78" customHeight="1" x14ac:dyDescent="0.2">
      <c r="A2857" s="138"/>
      <c r="B2857" s="138"/>
      <c r="C2857" s="139"/>
      <c r="D2857" s="139"/>
      <c r="E2857" s="138"/>
      <c r="F2857" s="132"/>
      <c r="G2857" s="132"/>
      <c r="H2857" s="133"/>
      <c r="I2857" s="133"/>
      <c r="J2857" s="133"/>
      <c r="K2857" s="132"/>
      <c r="L2857" s="133"/>
      <c r="M2857" s="133"/>
      <c r="N2857" s="133"/>
      <c r="O2857" s="133"/>
      <c r="P2857" s="133"/>
      <c r="Q2857" s="154"/>
      <c r="R2857" s="66" t="s">
        <v>119</v>
      </c>
      <c r="S2857" s="135"/>
      <c r="T2857" s="133"/>
      <c r="U2857" s="133"/>
      <c r="V2857" s="136"/>
      <c r="W2857" s="31"/>
    </row>
    <row r="2858" spans="1:23" s="23" customFormat="1" ht="51.75" customHeight="1" x14ac:dyDescent="0.2">
      <c r="A2858" s="138"/>
      <c r="B2858" s="138"/>
      <c r="C2858" s="139"/>
      <c r="D2858" s="139"/>
      <c r="E2858" s="138"/>
      <c r="F2858" s="132"/>
      <c r="G2858" s="132"/>
      <c r="H2858" s="133"/>
      <c r="I2858" s="133"/>
      <c r="J2858" s="133"/>
      <c r="K2858" s="132"/>
      <c r="L2858" s="133"/>
      <c r="M2858" s="133"/>
      <c r="N2858" s="133"/>
      <c r="O2858" s="133"/>
      <c r="P2858" s="133"/>
      <c r="Q2858" s="154"/>
      <c r="R2858" s="66" t="s">
        <v>105</v>
      </c>
      <c r="S2858" s="135"/>
      <c r="T2858" s="133"/>
      <c r="U2858" s="133"/>
      <c r="V2858" s="136"/>
      <c r="W2858" s="31"/>
    </row>
    <row r="2859" spans="1:23" s="23" customFormat="1" ht="50.25" customHeight="1" x14ac:dyDescent="0.2">
      <c r="A2859" s="138"/>
      <c r="B2859" s="138"/>
      <c r="C2859" s="139"/>
      <c r="D2859" s="139"/>
      <c r="E2859" s="138"/>
      <c r="F2859" s="132"/>
      <c r="G2859" s="132"/>
      <c r="H2859" s="133"/>
      <c r="I2859" s="133"/>
      <c r="J2859" s="133"/>
      <c r="K2859" s="132"/>
      <c r="L2859" s="133"/>
      <c r="M2859" s="133"/>
      <c r="N2859" s="133"/>
      <c r="O2859" s="133"/>
      <c r="P2859" s="133"/>
      <c r="Q2859" s="154"/>
      <c r="R2859" s="66" t="s">
        <v>106</v>
      </c>
      <c r="S2859" s="135"/>
      <c r="T2859" s="133"/>
      <c r="U2859" s="133"/>
      <c r="V2859" s="136"/>
      <c r="W2859" s="31"/>
    </row>
    <row r="2860" spans="1:23" s="23" customFormat="1" ht="55.5" customHeight="1" x14ac:dyDescent="0.2">
      <c r="A2860" s="138"/>
      <c r="B2860" s="138"/>
      <c r="C2860" s="139"/>
      <c r="D2860" s="139"/>
      <c r="E2860" s="138"/>
      <c r="F2860" s="132"/>
      <c r="G2860" s="132"/>
      <c r="H2860" s="133"/>
      <c r="I2860" s="133"/>
      <c r="J2860" s="133"/>
      <c r="K2860" s="132"/>
      <c r="L2860" s="133"/>
      <c r="M2860" s="133"/>
      <c r="N2860" s="133"/>
      <c r="O2860" s="133"/>
      <c r="P2860" s="133"/>
      <c r="Q2860" s="154"/>
      <c r="R2860" s="66" t="s">
        <v>107</v>
      </c>
      <c r="S2860" s="135"/>
      <c r="T2860" s="133"/>
      <c r="U2860" s="133"/>
      <c r="V2860" s="136"/>
      <c r="W2860" s="31"/>
    </row>
    <row r="2861" spans="1:23" s="23" customFormat="1" ht="51" customHeight="1" x14ac:dyDescent="0.2">
      <c r="A2861" s="138">
        <v>33</v>
      </c>
      <c r="B2861" s="138" t="s">
        <v>479</v>
      </c>
      <c r="C2861" s="139">
        <v>1988</v>
      </c>
      <c r="D2861" s="139">
        <v>1988</v>
      </c>
      <c r="E2861" s="138" t="s">
        <v>111</v>
      </c>
      <c r="F2861" s="132">
        <v>9</v>
      </c>
      <c r="G2861" s="132">
        <v>1</v>
      </c>
      <c r="H2861" s="133">
        <v>3029.5</v>
      </c>
      <c r="I2861" s="133">
        <v>2690.9</v>
      </c>
      <c r="J2861" s="133">
        <v>2687.91</v>
      </c>
      <c r="K2861" s="132">
        <v>121</v>
      </c>
      <c r="L2861" s="133">
        <v>16948804.640000001</v>
      </c>
      <c r="M2861" s="133">
        <v>0</v>
      </c>
      <c r="N2861" s="133">
        <v>0</v>
      </c>
      <c r="O2861" s="133">
        <v>0</v>
      </c>
      <c r="P2861" s="133">
        <v>16948804.640000001</v>
      </c>
      <c r="Q2861" s="154">
        <v>0</v>
      </c>
      <c r="R2861" s="66" t="s">
        <v>62</v>
      </c>
      <c r="S2861" s="135">
        <v>15</v>
      </c>
      <c r="T2861" s="133">
        <v>6298.56</v>
      </c>
      <c r="U2861" s="133">
        <v>6298.56</v>
      </c>
      <c r="V2861" s="136">
        <v>47118</v>
      </c>
      <c r="W2861" s="28"/>
    </row>
    <row r="2862" spans="1:23" s="23" customFormat="1" ht="63" customHeight="1" x14ac:dyDescent="0.2">
      <c r="A2862" s="138"/>
      <c r="B2862" s="138"/>
      <c r="C2862" s="139"/>
      <c r="D2862" s="139"/>
      <c r="E2862" s="138"/>
      <c r="F2862" s="132"/>
      <c r="G2862" s="132"/>
      <c r="H2862" s="133"/>
      <c r="I2862" s="133"/>
      <c r="J2862" s="133"/>
      <c r="K2862" s="132"/>
      <c r="L2862" s="133"/>
      <c r="M2862" s="133"/>
      <c r="N2862" s="133"/>
      <c r="O2862" s="133"/>
      <c r="P2862" s="133"/>
      <c r="Q2862" s="154"/>
      <c r="R2862" s="66" t="s">
        <v>63</v>
      </c>
      <c r="S2862" s="135"/>
      <c r="T2862" s="133"/>
      <c r="U2862" s="133"/>
      <c r="V2862" s="136"/>
      <c r="W2862" s="28"/>
    </row>
    <row r="2863" spans="1:23" s="23" customFormat="1" ht="63" customHeight="1" x14ac:dyDescent="0.2">
      <c r="A2863" s="138"/>
      <c r="B2863" s="138"/>
      <c r="C2863" s="139"/>
      <c r="D2863" s="139"/>
      <c r="E2863" s="138"/>
      <c r="F2863" s="132"/>
      <c r="G2863" s="132"/>
      <c r="H2863" s="133"/>
      <c r="I2863" s="133"/>
      <c r="J2863" s="133"/>
      <c r="K2863" s="132"/>
      <c r="L2863" s="133"/>
      <c r="M2863" s="133"/>
      <c r="N2863" s="133"/>
      <c r="O2863" s="133"/>
      <c r="P2863" s="133"/>
      <c r="Q2863" s="154"/>
      <c r="R2863" s="66" t="s">
        <v>64</v>
      </c>
      <c r="S2863" s="135"/>
      <c r="T2863" s="133"/>
      <c r="U2863" s="133"/>
      <c r="V2863" s="136"/>
      <c r="W2863" s="28"/>
    </row>
    <row r="2864" spans="1:23" s="23" customFormat="1" ht="51" customHeight="1" x14ac:dyDescent="0.2">
      <c r="A2864" s="138"/>
      <c r="B2864" s="138"/>
      <c r="C2864" s="139"/>
      <c r="D2864" s="139"/>
      <c r="E2864" s="138"/>
      <c r="F2864" s="132"/>
      <c r="G2864" s="132"/>
      <c r="H2864" s="133"/>
      <c r="I2864" s="133"/>
      <c r="J2864" s="133"/>
      <c r="K2864" s="132"/>
      <c r="L2864" s="133"/>
      <c r="M2864" s="133"/>
      <c r="N2864" s="133"/>
      <c r="O2864" s="133"/>
      <c r="P2864" s="133"/>
      <c r="Q2864" s="154"/>
      <c r="R2864" s="66" t="s">
        <v>65</v>
      </c>
      <c r="S2864" s="135"/>
      <c r="T2864" s="133"/>
      <c r="U2864" s="133"/>
      <c r="V2864" s="136"/>
      <c r="W2864" s="28"/>
    </row>
    <row r="2865" spans="1:23" s="23" customFormat="1" ht="60" customHeight="1" x14ac:dyDescent="0.2">
      <c r="A2865" s="138"/>
      <c r="B2865" s="138"/>
      <c r="C2865" s="139"/>
      <c r="D2865" s="139"/>
      <c r="E2865" s="138"/>
      <c r="F2865" s="132"/>
      <c r="G2865" s="132"/>
      <c r="H2865" s="133"/>
      <c r="I2865" s="133"/>
      <c r="J2865" s="133"/>
      <c r="K2865" s="132"/>
      <c r="L2865" s="133"/>
      <c r="M2865" s="133"/>
      <c r="N2865" s="133"/>
      <c r="O2865" s="133"/>
      <c r="P2865" s="133"/>
      <c r="Q2865" s="154"/>
      <c r="R2865" s="66" t="s">
        <v>66</v>
      </c>
      <c r="S2865" s="135"/>
      <c r="T2865" s="133"/>
      <c r="U2865" s="133"/>
      <c r="V2865" s="136"/>
      <c r="W2865" s="28"/>
    </row>
    <row r="2866" spans="1:23" s="23" customFormat="1" ht="66" customHeight="1" x14ac:dyDescent="0.2">
      <c r="A2866" s="138"/>
      <c r="B2866" s="138"/>
      <c r="C2866" s="139"/>
      <c r="D2866" s="139"/>
      <c r="E2866" s="138"/>
      <c r="F2866" s="132"/>
      <c r="G2866" s="132"/>
      <c r="H2866" s="133"/>
      <c r="I2866" s="133"/>
      <c r="J2866" s="133"/>
      <c r="K2866" s="132"/>
      <c r="L2866" s="133"/>
      <c r="M2866" s="133"/>
      <c r="N2866" s="133"/>
      <c r="O2866" s="133"/>
      <c r="P2866" s="133"/>
      <c r="Q2866" s="154"/>
      <c r="R2866" s="66" t="s">
        <v>67</v>
      </c>
      <c r="S2866" s="135"/>
      <c r="T2866" s="133"/>
      <c r="U2866" s="133"/>
      <c r="V2866" s="136"/>
      <c r="W2866" s="28"/>
    </row>
    <row r="2867" spans="1:23" s="23" customFormat="1" ht="51" customHeight="1" x14ac:dyDescent="0.2">
      <c r="A2867" s="138"/>
      <c r="B2867" s="138"/>
      <c r="C2867" s="139"/>
      <c r="D2867" s="139"/>
      <c r="E2867" s="138"/>
      <c r="F2867" s="132"/>
      <c r="G2867" s="132"/>
      <c r="H2867" s="133"/>
      <c r="I2867" s="133"/>
      <c r="J2867" s="133"/>
      <c r="K2867" s="132"/>
      <c r="L2867" s="133"/>
      <c r="M2867" s="133"/>
      <c r="N2867" s="133"/>
      <c r="O2867" s="133"/>
      <c r="P2867" s="133"/>
      <c r="Q2867" s="154"/>
      <c r="R2867" s="66" t="s">
        <v>68</v>
      </c>
      <c r="S2867" s="135"/>
      <c r="T2867" s="133"/>
      <c r="U2867" s="133"/>
      <c r="V2867" s="136"/>
      <c r="W2867" s="28"/>
    </row>
    <row r="2868" spans="1:23" s="23" customFormat="1" ht="64.5" customHeight="1" x14ac:dyDescent="0.2">
      <c r="A2868" s="138"/>
      <c r="B2868" s="138"/>
      <c r="C2868" s="139"/>
      <c r="D2868" s="139"/>
      <c r="E2868" s="138"/>
      <c r="F2868" s="132"/>
      <c r="G2868" s="132"/>
      <c r="H2868" s="133"/>
      <c r="I2868" s="133"/>
      <c r="J2868" s="133"/>
      <c r="K2868" s="132"/>
      <c r="L2868" s="133"/>
      <c r="M2868" s="133"/>
      <c r="N2868" s="133"/>
      <c r="O2868" s="133"/>
      <c r="P2868" s="133"/>
      <c r="Q2868" s="154"/>
      <c r="R2868" s="66" t="s">
        <v>69</v>
      </c>
      <c r="S2868" s="135"/>
      <c r="T2868" s="133"/>
      <c r="U2868" s="133"/>
      <c r="V2868" s="136"/>
      <c r="W2868" s="28"/>
    </row>
    <row r="2869" spans="1:23" s="23" customFormat="1" ht="62.25" customHeight="1" x14ac:dyDescent="0.2">
      <c r="A2869" s="138"/>
      <c r="B2869" s="138"/>
      <c r="C2869" s="139"/>
      <c r="D2869" s="139"/>
      <c r="E2869" s="138"/>
      <c r="F2869" s="132"/>
      <c r="G2869" s="132"/>
      <c r="H2869" s="133"/>
      <c r="I2869" s="133"/>
      <c r="J2869" s="133"/>
      <c r="K2869" s="132"/>
      <c r="L2869" s="133"/>
      <c r="M2869" s="133"/>
      <c r="N2869" s="133"/>
      <c r="O2869" s="133"/>
      <c r="P2869" s="133"/>
      <c r="Q2869" s="154"/>
      <c r="R2869" s="66" t="s">
        <v>70</v>
      </c>
      <c r="S2869" s="135"/>
      <c r="T2869" s="133"/>
      <c r="U2869" s="133"/>
      <c r="V2869" s="136"/>
      <c r="W2869" s="28"/>
    </row>
    <row r="2870" spans="1:23" s="23" customFormat="1" ht="60" customHeight="1" x14ac:dyDescent="0.2">
      <c r="A2870" s="138"/>
      <c r="B2870" s="138"/>
      <c r="C2870" s="139"/>
      <c r="D2870" s="139"/>
      <c r="E2870" s="138"/>
      <c r="F2870" s="132"/>
      <c r="G2870" s="132"/>
      <c r="H2870" s="133"/>
      <c r="I2870" s="133"/>
      <c r="J2870" s="133"/>
      <c r="K2870" s="132"/>
      <c r="L2870" s="133"/>
      <c r="M2870" s="133"/>
      <c r="N2870" s="133"/>
      <c r="O2870" s="133"/>
      <c r="P2870" s="133"/>
      <c r="Q2870" s="154"/>
      <c r="R2870" s="66" t="s">
        <v>71</v>
      </c>
      <c r="S2870" s="135"/>
      <c r="T2870" s="133"/>
      <c r="U2870" s="133"/>
      <c r="V2870" s="136"/>
      <c r="W2870" s="28"/>
    </row>
    <row r="2871" spans="1:23" s="23" customFormat="1" ht="62.25" customHeight="1" x14ac:dyDescent="0.2">
      <c r="A2871" s="138"/>
      <c r="B2871" s="138"/>
      <c r="C2871" s="139"/>
      <c r="D2871" s="139"/>
      <c r="E2871" s="138"/>
      <c r="F2871" s="132"/>
      <c r="G2871" s="132"/>
      <c r="H2871" s="133"/>
      <c r="I2871" s="133"/>
      <c r="J2871" s="133"/>
      <c r="K2871" s="132"/>
      <c r="L2871" s="133"/>
      <c r="M2871" s="133"/>
      <c r="N2871" s="133"/>
      <c r="O2871" s="133"/>
      <c r="P2871" s="133"/>
      <c r="Q2871" s="154"/>
      <c r="R2871" s="66" t="s">
        <v>72</v>
      </c>
      <c r="S2871" s="135"/>
      <c r="T2871" s="133"/>
      <c r="U2871" s="133"/>
      <c r="V2871" s="136"/>
      <c r="W2871" s="28"/>
    </row>
    <row r="2872" spans="1:23" s="23" customFormat="1" ht="66" customHeight="1" x14ac:dyDescent="0.2">
      <c r="A2872" s="138"/>
      <c r="B2872" s="138"/>
      <c r="C2872" s="139"/>
      <c r="D2872" s="139"/>
      <c r="E2872" s="138"/>
      <c r="F2872" s="132"/>
      <c r="G2872" s="132"/>
      <c r="H2872" s="133"/>
      <c r="I2872" s="133"/>
      <c r="J2872" s="133"/>
      <c r="K2872" s="132"/>
      <c r="L2872" s="133"/>
      <c r="M2872" s="133"/>
      <c r="N2872" s="133"/>
      <c r="O2872" s="133"/>
      <c r="P2872" s="133"/>
      <c r="Q2872" s="154"/>
      <c r="R2872" s="66" t="s">
        <v>73</v>
      </c>
      <c r="S2872" s="135"/>
      <c r="T2872" s="133"/>
      <c r="U2872" s="133"/>
      <c r="V2872" s="136"/>
      <c r="W2872" s="28"/>
    </row>
    <row r="2873" spans="1:23" s="23" customFormat="1" ht="51" customHeight="1" x14ac:dyDescent="0.2">
      <c r="A2873" s="138"/>
      <c r="B2873" s="138"/>
      <c r="C2873" s="139"/>
      <c r="D2873" s="139"/>
      <c r="E2873" s="138"/>
      <c r="F2873" s="132"/>
      <c r="G2873" s="132"/>
      <c r="H2873" s="133"/>
      <c r="I2873" s="133"/>
      <c r="J2873" s="133"/>
      <c r="K2873" s="132"/>
      <c r="L2873" s="133"/>
      <c r="M2873" s="133"/>
      <c r="N2873" s="133"/>
      <c r="O2873" s="133"/>
      <c r="P2873" s="133"/>
      <c r="Q2873" s="154"/>
      <c r="R2873" s="66" t="s">
        <v>74</v>
      </c>
      <c r="S2873" s="135"/>
      <c r="T2873" s="133"/>
      <c r="U2873" s="133"/>
      <c r="V2873" s="136"/>
      <c r="W2873" s="28"/>
    </row>
    <row r="2874" spans="1:23" s="23" customFormat="1" ht="51" customHeight="1" x14ac:dyDescent="0.2">
      <c r="A2874" s="138"/>
      <c r="B2874" s="138"/>
      <c r="C2874" s="139"/>
      <c r="D2874" s="139"/>
      <c r="E2874" s="138"/>
      <c r="F2874" s="132"/>
      <c r="G2874" s="132"/>
      <c r="H2874" s="133"/>
      <c r="I2874" s="133"/>
      <c r="J2874" s="133"/>
      <c r="K2874" s="132"/>
      <c r="L2874" s="133"/>
      <c r="M2874" s="133"/>
      <c r="N2874" s="133"/>
      <c r="O2874" s="133"/>
      <c r="P2874" s="133"/>
      <c r="Q2874" s="154"/>
      <c r="R2874" s="66" t="s">
        <v>75</v>
      </c>
      <c r="S2874" s="135"/>
      <c r="T2874" s="133"/>
      <c r="U2874" s="133"/>
      <c r="V2874" s="136"/>
      <c r="W2874" s="28"/>
    </row>
    <row r="2875" spans="1:23" s="23" customFormat="1" ht="51" customHeight="1" x14ac:dyDescent="0.2">
      <c r="A2875" s="138"/>
      <c r="B2875" s="138"/>
      <c r="C2875" s="139"/>
      <c r="D2875" s="139"/>
      <c r="E2875" s="138"/>
      <c r="F2875" s="132"/>
      <c r="G2875" s="132"/>
      <c r="H2875" s="133"/>
      <c r="I2875" s="133"/>
      <c r="J2875" s="133"/>
      <c r="K2875" s="132"/>
      <c r="L2875" s="133"/>
      <c r="M2875" s="133"/>
      <c r="N2875" s="133"/>
      <c r="O2875" s="133"/>
      <c r="P2875" s="133"/>
      <c r="Q2875" s="154"/>
      <c r="R2875" s="66" t="s">
        <v>76</v>
      </c>
      <c r="S2875" s="135"/>
      <c r="T2875" s="133"/>
      <c r="U2875" s="133"/>
      <c r="V2875" s="136"/>
      <c r="W2875" s="28"/>
    </row>
    <row r="2876" spans="1:23" s="23" customFormat="1" ht="52.5" customHeight="1" x14ac:dyDescent="0.2">
      <c r="A2876" s="138">
        <v>34</v>
      </c>
      <c r="B2876" s="138" t="s">
        <v>480</v>
      </c>
      <c r="C2876" s="139">
        <v>1988</v>
      </c>
      <c r="D2876" s="139">
        <v>1988</v>
      </c>
      <c r="E2876" s="138" t="s">
        <v>111</v>
      </c>
      <c r="F2876" s="132">
        <v>9</v>
      </c>
      <c r="G2876" s="132">
        <v>1</v>
      </c>
      <c r="H2876" s="133">
        <v>3061.2</v>
      </c>
      <c r="I2876" s="133">
        <v>2708.4</v>
      </c>
      <c r="J2876" s="133">
        <v>2448.9499999999998</v>
      </c>
      <c r="K2876" s="132">
        <v>129</v>
      </c>
      <c r="L2876" s="133">
        <v>17059113</v>
      </c>
      <c r="M2876" s="133">
        <v>0</v>
      </c>
      <c r="N2876" s="133">
        <v>0</v>
      </c>
      <c r="O2876" s="133">
        <v>0</v>
      </c>
      <c r="P2876" s="133">
        <v>17059113</v>
      </c>
      <c r="Q2876" s="154">
        <v>0</v>
      </c>
      <c r="R2876" s="66" t="s">
        <v>62</v>
      </c>
      <c r="S2876" s="135">
        <v>15</v>
      </c>
      <c r="T2876" s="133">
        <v>6298.59</v>
      </c>
      <c r="U2876" s="133">
        <v>6298.59</v>
      </c>
      <c r="V2876" s="136">
        <v>47118</v>
      </c>
      <c r="W2876" s="28"/>
    </row>
    <row r="2877" spans="1:23" s="23" customFormat="1" ht="59.25" customHeight="1" x14ac:dyDescent="0.2">
      <c r="A2877" s="138"/>
      <c r="B2877" s="138"/>
      <c r="C2877" s="139"/>
      <c r="D2877" s="139"/>
      <c r="E2877" s="138"/>
      <c r="F2877" s="132"/>
      <c r="G2877" s="132"/>
      <c r="H2877" s="133"/>
      <c r="I2877" s="133"/>
      <c r="J2877" s="133"/>
      <c r="K2877" s="132"/>
      <c r="L2877" s="133"/>
      <c r="M2877" s="133"/>
      <c r="N2877" s="133"/>
      <c r="O2877" s="133"/>
      <c r="P2877" s="133"/>
      <c r="Q2877" s="154"/>
      <c r="R2877" s="66" t="s">
        <v>63</v>
      </c>
      <c r="S2877" s="135"/>
      <c r="T2877" s="133"/>
      <c r="U2877" s="133"/>
      <c r="V2877" s="136"/>
      <c r="W2877" s="28"/>
    </row>
    <row r="2878" spans="1:23" s="23" customFormat="1" ht="59.25" customHeight="1" x14ac:dyDescent="0.2">
      <c r="A2878" s="138"/>
      <c r="B2878" s="138"/>
      <c r="C2878" s="139"/>
      <c r="D2878" s="139"/>
      <c r="E2878" s="138"/>
      <c r="F2878" s="132"/>
      <c r="G2878" s="132"/>
      <c r="H2878" s="133"/>
      <c r="I2878" s="133"/>
      <c r="J2878" s="133"/>
      <c r="K2878" s="132"/>
      <c r="L2878" s="133"/>
      <c r="M2878" s="133"/>
      <c r="N2878" s="133"/>
      <c r="O2878" s="133"/>
      <c r="P2878" s="133"/>
      <c r="Q2878" s="154"/>
      <c r="R2878" s="66" t="s">
        <v>64</v>
      </c>
      <c r="S2878" s="135"/>
      <c r="T2878" s="133"/>
      <c r="U2878" s="133"/>
      <c r="V2878" s="136"/>
      <c r="W2878" s="28"/>
    </row>
    <row r="2879" spans="1:23" s="23" customFormat="1" ht="37.5" customHeight="1" x14ac:dyDescent="0.2">
      <c r="A2879" s="138"/>
      <c r="B2879" s="138"/>
      <c r="C2879" s="139"/>
      <c r="D2879" s="139"/>
      <c r="E2879" s="138"/>
      <c r="F2879" s="132"/>
      <c r="G2879" s="132"/>
      <c r="H2879" s="133"/>
      <c r="I2879" s="133"/>
      <c r="J2879" s="133"/>
      <c r="K2879" s="132"/>
      <c r="L2879" s="133"/>
      <c r="M2879" s="133"/>
      <c r="N2879" s="133"/>
      <c r="O2879" s="133"/>
      <c r="P2879" s="133"/>
      <c r="Q2879" s="154"/>
      <c r="R2879" s="66" t="s">
        <v>65</v>
      </c>
      <c r="S2879" s="135"/>
      <c r="T2879" s="133"/>
      <c r="U2879" s="133"/>
      <c r="V2879" s="136"/>
      <c r="W2879" s="28"/>
    </row>
    <row r="2880" spans="1:23" s="23" customFormat="1" ht="48.75" customHeight="1" x14ac:dyDescent="0.2">
      <c r="A2880" s="138"/>
      <c r="B2880" s="138"/>
      <c r="C2880" s="139"/>
      <c r="D2880" s="139"/>
      <c r="E2880" s="138"/>
      <c r="F2880" s="132"/>
      <c r="G2880" s="132"/>
      <c r="H2880" s="133"/>
      <c r="I2880" s="133"/>
      <c r="J2880" s="133"/>
      <c r="K2880" s="132"/>
      <c r="L2880" s="133"/>
      <c r="M2880" s="133"/>
      <c r="N2880" s="133"/>
      <c r="O2880" s="133"/>
      <c r="P2880" s="133"/>
      <c r="Q2880" s="154"/>
      <c r="R2880" s="66" t="s">
        <v>66</v>
      </c>
      <c r="S2880" s="135"/>
      <c r="T2880" s="133"/>
      <c r="U2880" s="133"/>
      <c r="V2880" s="136"/>
      <c r="W2880" s="28"/>
    </row>
    <row r="2881" spans="1:23" s="23" customFormat="1" ht="48.75" customHeight="1" x14ac:dyDescent="0.2">
      <c r="A2881" s="138"/>
      <c r="B2881" s="138"/>
      <c r="C2881" s="139"/>
      <c r="D2881" s="139"/>
      <c r="E2881" s="138"/>
      <c r="F2881" s="132"/>
      <c r="G2881" s="132"/>
      <c r="H2881" s="133"/>
      <c r="I2881" s="133"/>
      <c r="J2881" s="133"/>
      <c r="K2881" s="132"/>
      <c r="L2881" s="133"/>
      <c r="M2881" s="133"/>
      <c r="N2881" s="133"/>
      <c r="O2881" s="133"/>
      <c r="P2881" s="133"/>
      <c r="Q2881" s="154"/>
      <c r="R2881" s="66" t="s">
        <v>67</v>
      </c>
      <c r="S2881" s="135"/>
      <c r="T2881" s="133"/>
      <c r="U2881" s="133"/>
      <c r="V2881" s="136"/>
      <c r="W2881" s="28"/>
    </row>
    <row r="2882" spans="1:23" s="23" customFormat="1" ht="42" customHeight="1" x14ac:dyDescent="0.2">
      <c r="A2882" s="138"/>
      <c r="B2882" s="138"/>
      <c r="C2882" s="139"/>
      <c r="D2882" s="139"/>
      <c r="E2882" s="138"/>
      <c r="F2882" s="132"/>
      <c r="G2882" s="132"/>
      <c r="H2882" s="133"/>
      <c r="I2882" s="133"/>
      <c r="J2882" s="133"/>
      <c r="K2882" s="132"/>
      <c r="L2882" s="133"/>
      <c r="M2882" s="133"/>
      <c r="N2882" s="133"/>
      <c r="O2882" s="133"/>
      <c r="P2882" s="133"/>
      <c r="Q2882" s="154"/>
      <c r="R2882" s="66" t="s">
        <v>68</v>
      </c>
      <c r="S2882" s="135"/>
      <c r="T2882" s="133"/>
      <c r="U2882" s="133"/>
      <c r="V2882" s="136"/>
      <c r="W2882" s="28"/>
    </row>
    <row r="2883" spans="1:23" s="23" customFormat="1" ht="53.25" customHeight="1" x14ac:dyDescent="0.2">
      <c r="A2883" s="138"/>
      <c r="B2883" s="138"/>
      <c r="C2883" s="139"/>
      <c r="D2883" s="139"/>
      <c r="E2883" s="138"/>
      <c r="F2883" s="132"/>
      <c r="G2883" s="132"/>
      <c r="H2883" s="133"/>
      <c r="I2883" s="133"/>
      <c r="J2883" s="133"/>
      <c r="K2883" s="132"/>
      <c r="L2883" s="133"/>
      <c r="M2883" s="133"/>
      <c r="N2883" s="133"/>
      <c r="O2883" s="133"/>
      <c r="P2883" s="133"/>
      <c r="Q2883" s="154"/>
      <c r="R2883" s="66" t="s">
        <v>69</v>
      </c>
      <c r="S2883" s="135"/>
      <c r="T2883" s="133"/>
      <c r="U2883" s="133"/>
      <c r="V2883" s="136"/>
      <c r="W2883" s="28"/>
    </row>
    <row r="2884" spans="1:23" s="23" customFormat="1" ht="53.25" customHeight="1" x14ac:dyDescent="0.2">
      <c r="A2884" s="138"/>
      <c r="B2884" s="138"/>
      <c r="C2884" s="139"/>
      <c r="D2884" s="139"/>
      <c r="E2884" s="138"/>
      <c r="F2884" s="132"/>
      <c r="G2884" s="132"/>
      <c r="H2884" s="133"/>
      <c r="I2884" s="133"/>
      <c r="J2884" s="133"/>
      <c r="K2884" s="132"/>
      <c r="L2884" s="133"/>
      <c r="M2884" s="133"/>
      <c r="N2884" s="133"/>
      <c r="O2884" s="133"/>
      <c r="P2884" s="133"/>
      <c r="Q2884" s="154"/>
      <c r="R2884" s="66" t="s">
        <v>70</v>
      </c>
      <c r="S2884" s="135"/>
      <c r="T2884" s="133"/>
      <c r="U2884" s="133"/>
      <c r="V2884" s="136"/>
      <c r="W2884" s="28"/>
    </row>
    <row r="2885" spans="1:23" s="23" customFormat="1" ht="43.5" customHeight="1" x14ac:dyDescent="0.2">
      <c r="A2885" s="138"/>
      <c r="B2885" s="138"/>
      <c r="C2885" s="139"/>
      <c r="D2885" s="139"/>
      <c r="E2885" s="138"/>
      <c r="F2885" s="132"/>
      <c r="G2885" s="132"/>
      <c r="H2885" s="133"/>
      <c r="I2885" s="133"/>
      <c r="J2885" s="133"/>
      <c r="K2885" s="132"/>
      <c r="L2885" s="133"/>
      <c r="M2885" s="133"/>
      <c r="N2885" s="133"/>
      <c r="O2885" s="133"/>
      <c r="P2885" s="133"/>
      <c r="Q2885" s="154"/>
      <c r="R2885" s="66" t="s">
        <v>71</v>
      </c>
      <c r="S2885" s="135"/>
      <c r="T2885" s="133"/>
      <c r="U2885" s="133"/>
      <c r="V2885" s="136"/>
      <c r="W2885" s="28"/>
    </row>
    <row r="2886" spans="1:23" s="23" customFormat="1" ht="48.75" customHeight="1" x14ac:dyDescent="0.2">
      <c r="A2886" s="138"/>
      <c r="B2886" s="138"/>
      <c r="C2886" s="139"/>
      <c r="D2886" s="139"/>
      <c r="E2886" s="138"/>
      <c r="F2886" s="132"/>
      <c r="G2886" s="132"/>
      <c r="H2886" s="133"/>
      <c r="I2886" s="133"/>
      <c r="J2886" s="133"/>
      <c r="K2886" s="132"/>
      <c r="L2886" s="133"/>
      <c r="M2886" s="133"/>
      <c r="N2886" s="133"/>
      <c r="O2886" s="133"/>
      <c r="P2886" s="133"/>
      <c r="Q2886" s="154"/>
      <c r="R2886" s="66" t="s">
        <v>72</v>
      </c>
      <c r="S2886" s="135"/>
      <c r="T2886" s="133"/>
      <c r="U2886" s="133"/>
      <c r="V2886" s="136"/>
      <c r="W2886" s="28"/>
    </row>
    <row r="2887" spans="1:23" s="23" customFormat="1" ht="48.75" customHeight="1" x14ac:dyDescent="0.2">
      <c r="A2887" s="138"/>
      <c r="B2887" s="138"/>
      <c r="C2887" s="139"/>
      <c r="D2887" s="139"/>
      <c r="E2887" s="138"/>
      <c r="F2887" s="132"/>
      <c r="G2887" s="132"/>
      <c r="H2887" s="133"/>
      <c r="I2887" s="133"/>
      <c r="J2887" s="133"/>
      <c r="K2887" s="132"/>
      <c r="L2887" s="133"/>
      <c r="M2887" s="133"/>
      <c r="N2887" s="133"/>
      <c r="O2887" s="133"/>
      <c r="P2887" s="133"/>
      <c r="Q2887" s="154"/>
      <c r="R2887" s="66" t="s">
        <v>73</v>
      </c>
      <c r="S2887" s="135"/>
      <c r="T2887" s="133"/>
      <c r="U2887" s="133"/>
      <c r="V2887" s="136"/>
      <c r="W2887" s="28"/>
    </row>
    <row r="2888" spans="1:23" s="23" customFormat="1" ht="36.75" customHeight="1" x14ac:dyDescent="0.2">
      <c r="A2888" s="138"/>
      <c r="B2888" s="138"/>
      <c r="C2888" s="139"/>
      <c r="D2888" s="139"/>
      <c r="E2888" s="138"/>
      <c r="F2888" s="132"/>
      <c r="G2888" s="132"/>
      <c r="H2888" s="133"/>
      <c r="I2888" s="133"/>
      <c r="J2888" s="133"/>
      <c r="K2888" s="132"/>
      <c r="L2888" s="133"/>
      <c r="M2888" s="133"/>
      <c r="N2888" s="133"/>
      <c r="O2888" s="133"/>
      <c r="P2888" s="133"/>
      <c r="Q2888" s="154"/>
      <c r="R2888" s="66" t="s">
        <v>74</v>
      </c>
      <c r="S2888" s="135"/>
      <c r="T2888" s="133"/>
      <c r="U2888" s="133"/>
      <c r="V2888" s="136"/>
      <c r="W2888" s="28"/>
    </row>
    <row r="2889" spans="1:23" s="23" customFormat="1" ht="39.75" customHeight="1" x14ac:dyDescent="0.2">
      <c r="A2889" s="138"/>
      <c r="B2889" s="138"/>
      <c r="C2889" s="139"/>
      <c r="D2889" s="139"/>
      <c r="E2889" s="138"/>
      <c r="F2889" s="132"/>
      <c r="G2889" s="132"/>
      <c r="H2889" s="133"/>
      <c r="I2889" s="133"/>
      <c r="J2889" s="133"/>
      <c r="K2889" s="132"/>
      <c r="L2889" s="133"/>
      <c r="M2889" s="133"/>
      <c r="N2889" s="133"/>
      <c r="O2889" s="133"/>
      <c r="P2889" s="133"/>
      <c r="Q2889" s="154"/>
      <c r="R2889" s="66" t="s">
        <v>75</v>
      </c>
      <c r="S2889" s="135"/>
      <c r="T2889" s="133"/>
      <c r="U2889" s="133"/>
      <c r="V2889" s="136"/>
      <c r="W2889" s="28"/>
    </row>
    <row r="2890" spans="1:23" s="23" customFormat="1" ht="45" customHeight="1" x14ac:dyDescent="0.2">
      <c r="A2890" s="138"/>
      <c r="B2890" s="138"/>
      <c r="C2890" s="139"/>
      <c r="D2890" s="139"/>
      <c r="E2890" s="138"/>
      <c r="F2890" s="132"/>
      <c r="G2890" s="132"/>
      <c r="H2890" s="133"/>
      <c r="I2890" s="133"/>
      <c r="J2890" s="133"/>
      <c r="K2890" s="132"/>
      <c r="L2890" s="133"/>
      <c r="M2890" s="133"/>
      <c r="N2890" s="133"/>
      <c r="O2890" s="133"/>
      <c r="P2890" s="133"/>
      <c r="Q2890" s="154"/>
      <c r="R2890" s="66" t="s">
        <v>76</v>
      </c>
      <c r="S2890" s="135"/>
      <c r="T2890" s="133"/>
      <c r="U2890" s="133"/>
      <c r="V2890" s="136"/>
      <c r="W2890" s="28"/>
    </row>
    <row r="2891" spans="1:23" s="23" customFormat="1" ht="42" customHeight="1" x14ac:dyDescent="0.2">
      <c r="A2891" s="138">
        <v>35</v>
      </c>
      <c r="B2891" s="138" t="s">
        <v>481</v>
      </c>
      <c r="C2891" s="139">
        <v>1982</v>
      </c>
      <c r="D2891" s="139"/>
      <c r="E2891" s="138" t="s">
        <v>97</v>
      </c>
      <c r="F2891" s="132">
        <v>5</v>
      </c>
      <c r="G2891" s="132">
        <v>4</v>
      </c>
      <c r="H2891" s="133">
        <v>3845</v>
      </c>
      <c r="I2891" s="133">
        <v>3331.1</v>
      </c>
      <c r="J2891" s="133">
        <v>3331.04</v>
      </c>
      <c r="K2891" s="132">
        <v>123</v>
      </c>
      <c r="L2891" s="133">
        <v>31066930.670000002</v>
      </c>
      <c r="M2891" s="133">
        <v>0</v>
      </c>
      <c r="N2891" s="133">
        <v>0</v>
      </c>
      <c r="O2891" s="133">
        <v>0</v>
      </c>
      <c r="P2891" s="133">
        <v>31066930.670000002</v>
      </c>
      <c r="Q2891" s="154">
        <v>0</v>
      </c>
      <c r="R2891" s="66" t="s">
        <v>62</v>
      </c>
      <c r="S2891" s="135">
        <v>15</v>
      </c>
      <c r="T2891" s="133">
        <v>9326.33</v>
      </c>
      <c r="U2891" s="133">
        <v>9326.33</v>
      </c>
      <c r="V2891" s="136">
        <v>47118</v>
      </c>
      <c r="W2891" s="28"/>
    </row>
    <row r="2892" spans="1:23" s="23" customFormat="1" ht="48.75" customHeight="1" x14ac:dyDescent="0.2">
      <c r="A2892" s="138"/>
      <c r="B2892" s="138"/>
      <c r="C2892" s="139"/>
      <c r="D2892" s="139"/>
      <c r="E2892" s="138"/>
      <c r="F2892" s="132"/>
      <c r="G2892" s="132"/>
      <c r="H2892" s="133"/>
      <c r="I2892" s="133"/>
      <c r="J2892" s="133"/>
      <c r="K2892" s="132"/>
      <c r="L2892" s="133"/>
      <c r="M2892" s="133"/>
      <c r="N2892" s="133"/>
      <c r="O2892" s="133"/>
      <c r="P2892" s="133"/>
      <c r="Q2892" s="154"/>
      <c r="R2892" s="66" t="s">
        <v>63</v>
      </c>
      <c r="S2892" s="135"/>
      <c r="T2892" s="133"/>
      <c r="U2892" s="133"/>
      <c r="V2892" s="136"/>
      <c r="W2892" s="28"/>
    </row>
    <row r="2893" spans="1:23" s="23" customFormat="1" ht="48.75" customHeight="1" x14ac:dyDescent="0.2">
      <c r="A2893" s="138"/>
      <c r="B2893" s="138"/>
      <c r="C2893" s="139"/>
      <c r="D2893" s="139"/>
      <c r="E2893" s="138"/>
      <c r="F2893" s="132"/>
      <c r="G2893" s="132"/>
      <c r="H2893" s="133"/>
      <c r="I2893" s="133"/>
      <c r="J2893" s="133"/>
      <c r="K2893" s="132"/>
      <c r="L2893" s="133"/>
      <c r="M2893" s="133"/>
      <c r="N2893" s="133"/>
      <c r="O2893" s="133"/>
      <c r="P2893" s="133"/>
      <c r="Q2893" s="154"/>
      <c r="R2893" s="66" t="s">
        <v>64</v>
      </c>
      <c r="S2893" s="135"/>
      <c r="T2893" s="133"/>
      <c r="U2893" s="133"/>
      <c r="V2893" s="136"/>
      <c r="W2893" s="28"/>
    </row>
    <row r="2894" spans="1:23" s="23" customFormat="1" ht="42" customHeight="1" x14ac:dyDescent="0.2">
      <c r="A2894" s="138"/>
      <c r="B2894" s="138"/>
      <c r="C2894" s="139"/>
      <c r="D2894" s="139"/>
      <c r="E2894" s="138"/>
      <c r="F2894" s="132"/>
      <c r="G2894" s="132"/>
      <c r="H2894" s="133"/>
      <c r="I2894" s="133"/>
      <c r="J2894" s="133"/>
      <c r="K2894" s="132"/>
      <c r="L2894" s="133"/>
      <c r="M2894" s="133"/>
      <c r="N2894" s="133"/>
      <c r="O2894" s="133"/>
      <c r="P2894" s="133"/>
      <c r="Q2894" s="154"/>
      <c r="R2894" s="66" t="s">
        <v>65</v>
      </c>
      <c r="S2894" s="135"/>
      <c r="T2894" s="133"/>
      <c r="U2894" s="133"/>
      <c r="V2894" s="136"/>
      <c r="W2894" s="28"/>
    </row>
    <row r="2895" spans="1:23" s="23" customFormat="1" ht="48.75" customHeight="1" x14ac:dyDescent="0.2">
      <c r="A2895" s="138"/>
      <c r="B2895" s="138"/>
      <c r="C2895" s="139"/>
      <c r="D2895" s="139"/>
      <c r="E2895" s="138"/>
      <c r="F2895" s="132"/>
      <c r="G2895" s="132"/>
      <c r="H2895" s="133"/>
      <c r="I2895" s="133"/>
      <c r="J2895" s="133"/>
      <c r="K2895" s="132"/>
      <c r="L2895" s="133"/>
      <c r="M2895" s="133"/>
      <c r="N2895" s="133"/>
      <c r="O2895" s="133"/>
      <c r="P2895" s="133"/>
      <c r="Q2895" s="154"/>
      <c r="R2895" s="66" t="s">
        <v>66</v>
      </c>
      <c r="S2895" s="135"/>
      <c r="T2895" s="133"/>
      <c r="U2895" s="133"/>
      <c r="V2895" s="136"/>
      <c r="W2895" s="28"/>
    </row>
    <row r="2896" spans="1:23" s="23" customFormat="1" ht="48.75" customHeight="1" x14ac:dyDescent="0.2">
      <c r="A2896" s="138"/>
      <c r="B2896" s="138"/>
      <c r="C2896" s="139"/>
      <c r="D2896" s="139"/>
      <c r="E2896" s="138"/>
      <c r="F2896" s="132"/>
      <c r="G2896" s="132"/>
      <c r="H2896" s="133"/>
      <c r="I2896" s="133"/>
      <c r="J2896" s="133"/>
      <c r="K2896" s="132"/>
      <c r="L2896" s="133"/>
      <c r="M2896" s="133"/>
      <c r="N2896" s="133"/>
      <c r="O2896" s="133"/>
      <c r="P2896" s="133"/>
      <c r="Q2896" s="154"/>
      <c r="R2896" s="66" t="s">
        <v>67</v>
      </c>
      <c r="S2896" s="135"/>
      <c r="T2896" s="133"/>
      <c r="U2896" s="133"/>
      <c r="V2896" s="136"/>
      <c r="W2896" s="28"/>
    </row>
    <row r="2897" spans="1:23" s="23" customFormat="1" ht="41.25" customHeight="1" x14ac:dyDescent="0.2">
      <c r="A2897" s="138"/>
      <c r="B2897" s="138"/>
      <c r="C2897" s="139"/>
      <c r="D2897" s="139"/>
      <c r="E2897" s="138"/>
      <c r="F2897" s="132"/>
      <c r="G2897" s="132"/>
      <c r="H2897" s="133"/>
      <c r="I2897" s="133"/>
      <c r="J2897" s="133"/>
      <c r="K2897" s="132"/>
      <c r="L2897" s="133"/>
      <c r="M2897" s="133"/>
      <c r="N2897" s="133"/>
      <c r="O2897" s="133"/>
      <c r="P2897" s="133"/>
      <c r="Q2897" s="154"/>
      <c r="R2897" s="66" t="s">
        <v>68</v>
      </c>
      <c r="S2897" s="135"/>
      <c r="T2897" s="133"/>
      <c r="U2897" s="133"/>
      <c r="V2897" s="136"/>
      <c r="W2897" s="28"/>
    </row>
    <row r="2898" spans="1:23" s="23" customFormat="1" ht="48.75" customHeight="1" x14ac:dyDescent="0.2">
      <c r="A2898" s="138"/>
      <c r="B2898" s="138"/>
      <c r="C2898" s="139"/>
      <c r="D2898" s="139"/>
      <c r="E2898" s="138"/>
      <c r="F2898" s="132"/>
      <c r="G2898" s="132"/>
      <c r="H2898" s="133"/>
      <c r="I2898" s="133"/>
      <c r="J2898" s="133"/>
      <c r="K2898" s="132"/>
      <c r="L2898" s="133"/>
      <c r="M2898" s="133"/>
      <c r="N2898" s="133"/>
      <c r="O2898" s="133"/>
      <c r="P2898" s="133"/>
      <c r="Q2898" s="154"/>
      <c r="R2898" s="66" t="s">
        <v>69</v>
      </c>
      <c r="S2898" s="135"/>
      <c r="T2898" s="133"/>
      <c r="U2898" s="133"/>
      <c r="V2898" s="136"/>
      <c r="W2898" s="28"/>
    </row>
    <row r="2899" spans="1:23" s="23" customFormat="1" ht="53.25" customHeight="1" x14ac:dyDescent="0.2">
      <c r="A2899" s="138"/>
      <c r="B2899" s="138"/>
      <c r="C2899" s="139"/>
      <c r="D2899" s="139"/>
      <c r="E2899" s="138"/>
      <c r="F2899" s="132"/>
      <c r="G2899" s="132"/>
      <c r="H2899" s="133"/>
      <c r="I2899" s="133"/>
      <c r="J2899" s="133"/>
      <c r="K2899" s="132"/>
      <c r="L2899" s="133"/>
      <c r="M2899" s="133"/>
      <c r="N2899" s="133"/>
      <c r="O2899" s="133"/>
      <c r="P2899" s="133"/>
      <c r="Q2899" s="154"/>
      <c r="R2899" s="66" t="s">
        <v>70</v>
      </c>
      <c r="S2899" s="135"/>
      <c r="T2899" s="133"/>
      <c r="U2899" s="133"/>
      <c r="V2899" s="136"/>
      <c r="W2899" s="28"/>
    </row>
    <row r="2900" spans="1:23" s="23" customFormat="1" ht="36" customHeight="1" x14ac:dyDescent="0.2">
      <c r="A2900" s="138"/>
      <c r="B2900" s="138"/>
      <c r="C2900" s="139"/>
      <c r="D2900" s="139"/>
      <c r="E2900" s="138"/>
      <c r="F2900" s="132"/>
      <c r="G2900" s="132"/>
      <c r="H2900" s="133"/>
      <c r="I2900" s="133"/>
      <c r="J2900" s="133"/>
      <c r="K2900" s="132"/>
      <c r="L2900" s="133"/>
      <c r="M2900" s="133"/>
      <c r="N2900" s="133"/>
      <c r="O2900" s="133"/>
      <c r="P2900" s="133"/>
      <c r="Q2900" s="154"/>
      <c r="R2900" s="66" t="s">
        <v>71</v>
      </c>
      <c r="S2900" s="135"/>
      <c r="T2900" s="133"/>
      <c r="U2900" s="133"/>
      <c r="V2900" s="136"/>
      <c r="W2900" s="28"/>
    </row>
    <row r="2901" spans="1:23" s="23" customFormat="1" ht="54" customHeight="1" x14ac:dyDescent="0.2">
      <c r="A2901" s="138"/>
      <c r="B2901" s="138"/>
      <c r="C2901" s="139"/>
      <c r="D2901" s="139"/>
      <c r="E2901" s="138"/>
      <c r="F2901" s="132"/>
      <c r="G2901" s="132"/>
      <c r="H2901" s="133"/>
      <c r="I2901" s="133"/>
      <c r="J2901" s="133"/>
      <c r="K2901" s="132"/>
      <c r="L2901" s="133"/>
      <c r="M2901" s="133"/>
      <c r="N2901" s="133"/>
      <c r="O2901" s="133"/>
      <c r="P2901" s="133"/>
      <c r="Q2901" s="154"/>
      <c r="R2901" s="66" t="s">
        <v>72</v>
      </c>
      <c r="S2901" s="135"/>
      <c r="T2901" s="133"/>
      <c r="U2901" s="133"/>
      <c r="V2901" s="136"/>
      <c r="W2901" s="28"/>
    </row>
    <row r="2902" spans="1:23" s="23" customFormat="1" ht="51" customHeight="1" x14ac:dyDescent="0.2">
      <c r="A2902" s="138"/>
      <c r="B2902" s="138"/>
      <c r="C2902" s="139"/>
      <c r="D2902" s="139"/>
      <c r="E2902" s="138"/>
      <c r="F2902" s="132"/>
      <c r="G2902" s="132"/>
      <c r="H2902" s="133"/>
      <c r="I2902" s="133"/>
      <c r="J2902" s="133"/>
      <c r="K2902" s="132"/>
      <c r="L2902" s="133"/>
      <c r="M2902" s="133"/>
      <c r="N2902" s="133"/>
      <c r="O2902" s="133"/>
      <c r="P2902" s="133"/>
      <c r="Q2902" s="154"/>
      <c r="R2902" s="66" t="s">
        <v>73</v>
      </c>
      <c r="S2902" s="135"/>
      <c r="T2902" s="133"/>
      <c r="U2902" s="133"/>
      <c r="V2902" s="136"/>
      <c r="W2902" s="28"/>
    </row>
    <row r="2903" spans="1:23" s="23" customFormat="1" ht="42.75" customHeight="1" x14ac:dyDescent="0.2">
      <c r="A2903" s="138"/>
      <c r="B2903" s="138"/>
      <c r="C2903" s="139"/>
      <c r="D2903" s="139"/>
      <c r="E2903" s="138"/>
      <c r="F2903" s="132"/>
      <c r="G2903" s="132"/>
      <c r="H2903" s="133"/>
      <c r="I2903" s="133"/>
      <c r="J2903" s="133"/>
      <c r="K2903" s="132"/>
      <c r="L2903" s="133"/>
      <c r="M2903" s="133"/>
      <c r="N2903" s="133"/>
      <c r="O2903" s="133"/>
      <c r="P2903" s="133"/>
      <c r="Q2903" s="154"/>
      <c r="R2903" s="66" t="s">
        <v>74</v>
      </c>
      <c r="S2903" s="135"/>
      <c r="T2903" s="133"/>
      <c r="U2903" s="133"/>
      <c r="V2903" s="136"/>
      <c r="W2903" s="28"/>
    </row>
    <row r="2904" spans="1:23" s="23" customFormat="1" ht="48.75" customHeight="1" x14ac:dyDescent="0.2">
      <c r="A2904" s="138"/>
      <c r="B2904" s="138"/>
      <c r="C2904" s="139"/>
      <c r="D2904" s="139"/>
      <c r="E2904" s="138"/>
      <c r="F2904" s="132"/>
      <c r="G2904" s="132"/>
      <c r="H2904" s="133"/>
      <c r="I2904" s="133"/>
      <c r="J2904" s="133"/>
      <c r="K2904" s="132"/>
      <c r="L2904" s="133"/>
      <c r="M2904" s="133"/>
      <c r="N2904" s="133"/>
      <c r="O2904" s="133"/>
      <c r="P2904" s="133"/>
      <c r="Q2904" s="154"/>
      <c r="R2904" s="66" t="s">
        <v>75</v>
      </c>
      <c r="S2904" s="135"/>
      <c r="T2904" s="133"/>
      <c r="U2904" s="133"/>
      <c r="V2904" s="136"/>
      <c r="W2904" s="28"/>
    </row>
    <row r="2905" spans="1:23" s="23" customFormat="1" ht="51.75" customHeight="1" x14ac:dyDescent="0.2">
      <c r="A2905" s="138"/>
      <c r="B2905" s="138"/>
      <c r="C2905" s="139"/>
      <c r="D2905" s="139"/>
      <c r="E2905" s="138"/>
      <c r="F2905" s="132"/>
      <c r="G2905" s="132"/>
      <c r="H2905" s="133"/>
      <c r="I2905" s="133"/>
      <c r="J2905" s="133"/>
      <c r="K2905" s="132"/>
      <c r="L2905" s="133"/>
      <c r="M2905" s="133"/>
      <c r="N2905" s="133"/>
      <c r="O2905" s="133"/>
      <c r="P2905" s="133"/>
      <c r="Q2905" s="154"/>
      <c r="R2905" s="66" t="s">
        <v>76</v>
      </c>
      <c r="S2905" s="135"/>
      <c r="T2905" s="133"/>
      <c r="U2905" s="133"/>
      <c r="V2905" s="136"/>
      <c r="W2905" s="28"/>
    </row>
    <row r="2906" spans="1:23" s="23" customFormat="1" ht="51.75" customHeight="1" x14ac:dyDescent="0.2">
      <c r="A2906" s="138">
        <v>36</v>
      </c>
      <c r="B2906" s="138" t="s">
        <v>482</v>
      </c>
      <c r="C2906" s="139">
        <v>1983</v>
      </c>
      <c r="D2906" s="139"/>
      <c r="E2906" s="138" t="s">
        <v>97</v>
      </c>
      <c r="F2906" s="132">
        <v>5</v>
      </c>
      <c r="G2906" s="132">
        <v>4</v>
      </c>
      <c r="H2906" s="133">
        <v>3849</v>
      </c>
      <c r="I2906" s="133">
        <v>3333.6</v>
      </c>
      <c r="J2906" s="133">
        <v>3262.81</v>
      </c>
      <c r="K2906" s="132">
        <v>137</v>
      </c>
      <c r="L2906" s="133">
        <v>31088676.940000001</v>
      </c>
      <c r="M2906" s="133">
        <v>0</v>
      </c>
      <c r="N2906" s="133">
        <v>0</v>
      </c>
      <c r="O2906" s="133">
        <v>0</v>
      </c>
      <c r="P2906" s="133">
        <v>31088676.940000001</v>
      </c>
      <c r="Q2906" s="154">
        <v>0</v>
      </c>
      <c r="R2906" s="66" t="s">
        <v>62</v>
      </c>
      <c r="S2906" s="135">
        <v>15</v>
      </c>
      <c r="T2906" s="133">
        <v>9325.86</v>
      </c>
      <c r="U2906" s="133">
        <v>9325.86</v>
      </c>
      <c r="V2906" s="136">
        <v>47118</v>
      </c>
      <c r="W2906" s="28"/>
    </row>
    <row r="2907" spans="1:23" s="23" customFormat="1" ht="48" customHeight="1" x14ac:dyDescent="0.2">
      <c r="A2907" s="138"/>
      <c r="B2907" s="138"/>
      <c r="C2907" s="139"/>
      <c r="D2907" s="139"/>
      <c r="E2907" s="138"/>
      <c r="F2907" s="132"/>
      <c r="G2907" s="132"/>
      <c r="H2907" s="133"/>
      <c r="I2907" s="133"/>
      <c r="J2907" s="133"/>
      <c r="K2907" s="132"/>
      <c r="L2907" s="133"/>
      <c r="M2907" s="133"/>
      <c r="N2907" s="133"/>
      <c r="O2907" s="133"/>
      <c r="P2907" s="133"/>
      <c r="Q2907" s="154"/>
      <c r="R2907" s="66" t="s">
        <v>63</v>
      </c>
      <c r="S2907" s="135"/>
      <c r="T2907" s="133"/>
      <c r="U2907" s="133"/>
      <c r="V2907" s="136"/>
      <c r="W2907" s="28"/>
    </row>
    <row r="2908" spans="1:23" s="23" customFormat="1" ht="55.5" customHeight="1" x14ac:dyDescent="0.2">
      <c r="A2908" s="138"/>
      <c r="B2908" s="138"/>
      <c r="C2908" s="139"/>
      <c r="D2908" s="139"/>
      <c r="E2908" s="138"/>
      <c r="F2908" s="132"/>
      <c r="G2908" s="132"/>
      <c r="H2908" s="133"/>
      <c r="I2908" s="133"/>
      <c r="J2908" s="133"/>
      <c r="K2908" s="132"/>
      <c r="L2908" s="133"/>
      <c r="M2908" s="133"/>
      <c r="N2908" s="133"/>
      <c r="O2908" s="133"/>
      <c r="P2908" s="133"/>
      <c r="Q2908" s="154"/>
      <c r="R2908" s="66" t="s">
        <v>64</v>
      </c>
      <c r="S2908" s="135"/>
      <c r="T2908" s="133"/>
      <c r="U2908" s="133"/>
      <c r="V2908" s="136"/>
      <c r="W2908" s="28"/>
    </row>
    <row r="2909" spans="1:23" s="23" customFormat="1" ht="54" customHeight="1" x14ac:dyDescent="0.2">
      <c r="A2909" s="138"/>
      <c r="B2909" s="138"/>
      <c r="C2909" s="139"/>
      <c r="D2909" s="139"/>
      <c r="E2909" s="138"/>
      <c r="F2909" s="132"/>
      <c r="G2909" s="132"/>
      <c r="H2909" s="133"/>
      <c r="I2909" s="133"/>
      <c r="J2909" s="133"/>
      <c r="K2909" s="132"/>
      <c r="L2909" s="133"/>
      <c r="M2909" s="133"/>
      <c r="N2909" s="133"/>
      <c r="O2909" s="133"/>
      <c r="P2909" s="133"/>
      <c r="Q2909" s="154"/>
      <c r="R2909" s="66" t="s">
        <v>65</v>
      </c>
      <c r="S2909" s="135"/>
      <c r="T2909" s="133"/>
      <c r="U2909" s="133"/>
      <c r="V2909" s="136"/>
      <c r="W2909" s="28"/>
    </row>
    <row r="2910" spans="1:23" s="23" customFormat="1" ht="57" customHeight="1" x14ac:dyDescent="0.2">
      <c r="A2910" s="138"/>
      <c r="B2910" s="138"/>
      <c r="C2910" s="139"/>
      <c r="D2910" s="139"/>
      <c r="E2910" s="138"/>
      <c r="F2910" s="132"/>
      <c r="G2910" s="132"/>
      <c r="H2910" s="133"/>
      <c r="I2910" s="133"/>
      <c r="J2910" s="133"/>
      <c r="K2910" s="132"/>
      <c r="L2910" s="133"/>
      <c r="M2910" s="133"/>
      <c r="N2910" s="133"/>
      <c r="O2910" s="133"/>
      <c r="P2910" s="133"/>
      <c r="Q2910" s="154"/>
      <c r="R2910" s="66" t="s">
        <v>66</v>
      </c>
      <c r="S2910" s="135"/>
      <c r="T2910" s="133"/>
      <c r="U2910" s="133"/>
      <c r="V2910" s="136"/>
      <c r="W2910" s="28"/>
    </row>
    <row r="2911" spans="1:23" s="23" customFormat="1" ht="53.25" customHeight="1" x14ac:dyDescent="0.2">
      <c r="A2911" s="138"/>
      <c r="B2911" s="138"/>
      <c r="C2911" s="139"/>
      <c r="D2911" s="139"/>
      <c r="E2911" s="138"/>
      <c r="F2911" s="132"/>
      <c r="G2911" s="132"/>
      <c r="H2911" s="133"/>
      <c r="I2911" s="133"/>
      <c r="J2911" s="133"/>
      <c r="K2911" s="132"/>
      <c r="L2911" s="133"/>
      <c r="M2911" s="133"/>
      <c r="N2911" s="133"/>
      <c r="O2911" s="133"/>
      <c r="P2911" s="133"/>
      <c r="Q2911" s="154"/>
      <c r="R2911" s="66" t="s">
        <v>67</v>
      </c>
      <c r="S2911" s="135"/>
      <c r="T2911" s="133"/>
      <c r="U2911" s="133"/>
      <c r="V2911" s="136"/>
      <c r="W2911" s="28"/>
    </row>
    <row r="2912" spans="1:23" s="23" customFormat="1" ht="43.5" customHeight="1" x14ac:dyDescent="0.2">
      <c r="A2912" s="138"/>
      <c r="B2912" s="138"/>
      <c r="C2912" s="139"/>
      <c r="D2912" s="139"/>
      <c r="E2912" s="138"/>
      <c r="F2912" s="132"/>
      <c r="G2912" s="132"/>
      <c r="H2912" s="133"/>
      <c r="I2912" s="133"/>
      <c r="J2912" s="133"/>
      <c r="K2912" s="132"/>
      <c r="L2912" s="133"/>
      <c r="M2912" s="133"/>
      <c r="N2912" s="133"/>
      <c r="O2912" s="133"/>
      <c r="P2912" s="133"/>
      <c r="Q2912" s="154"/>
      <c r="R2912" s="66" t="s">
        <v>68</v>
      </c>
      <c r="S2912" s="135"/>
      <c r="T2912" s="133"/>
      <c r="U2912" s="133"/>
      <c r="V2912" s="136"/>
      <c r="W2912" s="28"/>
    </row>
    <row r="2913" spans="1:23" s="23" customFormat="1" ht="50.25" customHeight="1" x14ac:dyDescent="0.2">
      <c r="A2913" s="138"/>
      <c r="B2913" s="138"/>
      <c r="C2913" s="139"/>
      <c r="D2913" s="139"/>
      <c r="E2913" s="138"/>
      <c r="F2913" s="132"/>
      <c r="G2913" s="132"/>
      <c r="H2913" s="133"/>
      <c r="I2913" s="133"/>
      <c r="J2913" s="133"/>
      <c r="K2913" s="132"/>
      <c r="L2913" s="133"/>
      <c r="M2913" s="133"/>
      <c r="N2913" s="133"/>
      <c r="O2913" s="133"/>
      <c r="P2913" s="133"/>
      <c r="Q2913" s="154"/>
      <c r="R2913" s="66" t="s">
        <v>69</v>
      </c>
      <c r="S2913" s="135"/>
      <c r="T2913" s="133"/>
      <c r="U2913" s="133"/>
      <c r="V2913" s="136"/>
      <c r="W2913" s="28"/>
    </row>
    <row r="2914" spans="1:23" s="23" customFormat="1" ht="50.25" customHeight="1" x14ac:dyDescent="0.2">
      <c r="A2914" s="138"/>
      <c r="B2914" s="138"/>
      <c r="C2914" s="139"/>
      <c r="D2914" s="139"/>
      <c r="E2914" s="138"/>
      <c r="F2914" s="132"/>
      <c r="G2914" s="132"/>
      <c r="H2914" s="133"/>
      <c r="I2914" s="133"/>
      <c r="J2914" s="133"/>
      <c r="K2914" s="132"/>
      <c r="L2914" s="133"/>
      <c r="M2914" s="133"/>
      <c r="N2914" s="133"/>
      <c r="O2914" s="133"/>
      <c r="P2914" s="133"/>
      <c r="Q2914" s="154"/>
      <c r="R2914" s="66" t="s">
        <v>70</v>
      </c>
      <c r="S2914" s="135"/>
      <c r="T2914" s="133"/>
      <c r="U2914" s="133"/>
      <c r="V2914" s="136"/>
      <c r="W2914" s="28"/>
    </row>
    <row r="2915" spans="1:23" s="23" customFormat="1" ht="41.25" customHeight="1" x14ac:dyDescent="0.2">
      <c r="A2915" s="138"/>
      <c r="B2915" s="138"/>
      <c r="C2915" s="139"/>
      <c r="D2915" s="139"/>
      <c r="E2915" s="138"/>
      <c r="F2915" s="132"/>
      <c r="G2915" s="132"/>
      <c r="H2915" s="133"/>
      <c r="I2915" s="133"/>
      <c r="J2915" s="133"/>
      <c r="K2915" s="132"/>
      <c r="L2915" s="133"/>
      <c r="M2915" s="133"/>
      <c r="N2915" s="133"/>
      <c r="O2915" s="133"/>
      <c r="P2915" s="133"/>
      <c r="Q2915" s="154"/>
      <c r="R2915" s="66" t="s">
        <v>71</v>
      </c>
      <c r="S2915" s="135"/>
      <c r="T2915" s="133"/>
      <c r="U2915" s="133"/>
      <c r="V2915" s="136"/>
      <c r="W2915" s="28"/>
    </row>
    <row r="2916" spans="1:23" s="23" customFormat="1" ht="57" customHeight="1" x14ac:dyDescent="0.2">
      <c r="A2916" s="138"/>
      <c r="B2916" s="138"/>
      <c r="C2916" s="139"/>
      <c r="D2916" s="139"/>
      <c r="E2916" s="138"/>
      <c r="F2916" s="132"/>
      <c r="G2916" s="132"/>
      <c r="H2916" s="133"/>
      <c r="I2916" s="133"/>
      <c r="J2916" s="133"/>
      <c r="K2916" s="132"/>
      <c r="L2916" s="133"/>
      <c r="M2916" s="133"/>
      <c r="N2916" s="133"/>
      <c r="O2916" s="133"/>
      <c r="P2916" s="133"/>
      <c r="Q2916" s="154"/>
      <c r="R2916" s="66" t="s">
        <v>72</v>
      </c>
      <c r="S2916" s="135"/>
      <c r="T2916" s="133"/>
      <c r="U2916" s="133"/>
      <c r="V2916" s="136"/>
      <c r="W2916" s="28"/>
    </row>
    <row r="2917" spans="1:23" s="23" customFormat="1" ht="57.75" customHeight="1" x14ac:dyDescent="0.2">
      <c r="A2917" s="138"/>
      <c r="B2917" s="138"/>
      <c r="C2917" s="139"/>
      <c r="D2917" s="139"/>
      <c r="E2917" s="138"/>
      <c r="F2917" s="132"/>
      <c r="G2917" s="132"/>
      <c r="H2917" s="133"/>
      <c r="I2917" s="133"/>
      <c r="J2917" s="133"/>
      <c r="K2917" s="132"/>
      <c r="L2917" s="133"/>
      <c r="M2917" s="133"/>
      <c r="N2917" s="133"/>
      <c r="O2917" s="133"/>
      <c r="P2917" s="133"/>
      <c r="Q2917" s="154"/>
      <c r="R2917" s="66" t="s">
        <v>73</v>
      </c>
      <c r="S2917" s="135"/>
      <c r="T2917" s="133"/>
      <c r="U2917" s="133"/>
      <c r="V2917" s="136"/>
      <c r="W2917" s="28"/>
    </row>
    <row r="2918" spans="1:23" s="23" customFormat="1" ht="27.75" customHeight="1" x14ac:dyDescent="0.2">
      <c r="A2918" s="138"/>
      <c r="B2918" s="138"/>
      <c r="C2918" s="139"/>
      <c r="D2918" s="139"/>
      <c r="E2918" s="138"/>
      <c r="F2918" s="132"/>
      <c r="G2918" s="132"/>
      <c r="H2918" s="133"/>
      <c r="I2918" s="133"/>
      <c r="J2918" s="133"/>
      <c r="K2918" s="132"/>
      <c r="L2918" s="133"/>
      <c r="M2918" s="133"/>
      <c r="N2918" s="133"/>
      <c r="O2918" s="133"/>
      <c r="P2918" s="133"/>
      <c r="Q2918" s="154"/>
      <c r="R2918" s="66" t="s">
        <v>74</v>
      </c>
      <c r="S2918" s="135"/>
      <c r="T2918" s="133"/>
      <c r="U2918" s="133"/>
      <c r="V2918" s="136"/>
      <c r="W2918" s="28"/>
    </row>
    <row r="2919" spans="1:23" s="23" customFormat="1" ht="39.75" customHeight="1" x14ac:dyDescent="0.2">
      <c r="A2919" s="138"/>
      <c r="B2919" s="138"/>
      <c r="C2919" s="139"/>
      <c r="D2919" s="139"/>
      <c r="E2919" s="138"/>
      <c r="F2919" s="132"/>
      <c r="G2919" s="132"/>
      <c r="H2919" s="133"/>
      <c r="I2919" s="133"/>
      <c r="J2919" s="133"/>
      <c r="K2919" s="132"/>
      <c r="L2919" s="133"/>
      <c r="M2919" s="133"/>
      <c r="N2919" s="133"/>
      <c r="O2919" s="133"/>
      <c r="P2919" s="133"/>
      <c r="Q2919" s="154"/>
      <c r="R2919" s="66" t="s">
        <v>75</v>
      </c>
      <c r="S2919" s="135"/>
      <c r="T2919" s="133"/>
      <c r="U2919" s="133"/>
      <c r="V2919" s="136"/>
      <c r="W2919" s="28"/>
    </row>
    <row r="2920" spans="1:23" s="23" customFormat="1" ht="45.75" customHeight="1" x14ac:dyDescent="0.2">
      <c r="A2920" s="138"/>
      <c r="B2920" s="138"/>
      <c r="C2920" s="139"/>
      <c r="D2920" s="139"/>
      <c r="E2920" s="138"/>
      <c r="F2920" s="132"/>
      <c r="G2920" s="132"/>
      <c r="H2920" s="133"/>
      <c r="I2920" s="133"/>
      <c r="J2920" s="133"/>
      <c r="K2920" s="132"/>
      <c r="L2920" s="133"/>
      <c r="M2920" s="133"/>
      <c r="N2920" s="133"/>
      <c r="O2920" s="133"/>
      <c r="P2920" s="133"/>
      <c r="Q2920" s="154"/>
      <c r="R2920" s="66" t="s">
        <v>76</v>
      </c>
      <c r="S2920" s="135"/>
      <c r="T2920" s="133"/>
      <c r="U2920" s="133"/>
      <c r="V2920" s="136"/>
      <c r="W2920" s="28"/>
    </row>
    <row r="2921" spans="1:23" s="23" customFormat="1" ht="48" customHeight="1" x14ac:dyDescent="0.2">
      <c r="A2921" s="138">
        <v>37</v>
      </c>
      <c r="B2921" s="138" t="s">
        <v>483</v>
      </c>
      <c r="C2921" s="139">
        <v>1982</v>
      </c>
      <c r="D2921" s="139"/>
      <c r="E2921" s="138" t="s">
        <v>111</v>
      </c>
      <c r="F2921" s="132">
        <v>5</v>
      </c>
      <c r="G2921" s="132">
        <v>1</v>
      </c>
      <c r="H2921" s="133">
        <v>1775</v>
      </c>
      <c r="I2921" s="133">
        <v>1545.5</v>
      </c>
      <c r="J2921" s="133">
        <v>1369.51</v>
      </c>
      <c r="K2921" s="132">
        <v>55</v>
      </c>
      <c r="L2921" s="133">
        <f>M2921+N2921+O2921+P2921+Q2921</f>
        <v>14405961.16</v>
      </c>
      <c r="M2921" s="133">
        <v>0</v>
      </c>
      <c r="N2921" s="133">
        <v>0</v>
      </c>
      <c r="O2921" s="133">
        <v>0</v>
      </c>
      <c r="P2921" s="133">
        <v>14405961.16</v>
      </c>
      <c r="Q2921" s="154">
        <v>0</v>
      </c>
      <c r="R2921" s="66" t="s">
        <v>62</v>
      </c>
      <c r="S2921" s="135">
        <v>15</v>
      </c>
      <c r="T2921" s="133">
        <f>L2921/I2921</f>
        <v>9321.2301261727589</v>
      </c>
      <c r="U2921" s="133">
        <f>T2921</f>
        <v>9321.2301261727589</v>
      </c>
      <c r="V2921" s="136">
        <v>47118</v>
      </c>
      <c r="W2921" s="28"/>
    </row>
    <row r="2922" spans="1:23" s="23" customFormat="1" ht="64.5" customHeight="1" x14ac:dyDescent="0.2">
      <c r="A2922" s="138"/>
      <c r="B2922" s="138"/>
      <c r="C2922" s="139"/>
      <c r="D2922" s="139"/>
      <c r="E2922" s="138"/>
      <c r="F2922" s="132"/>
      <c r="G2922" s="132"/>
      <c r="H2922" s="133"/>
      <c r="I2922" s="133"/>
      <c r="J2922" s="133"/>
      <c r="K2922" s="132"/>
      <c r="L2922" s="133"/>
      <c r="M2922" s="133"/>
      <c r="N2922" s="133"/>
      <c r="O2922" s="133"/>
      <c r="P2922" s="133"/>
      <c r="Q2922" s="154"/>
      <c r="R2922" s="66" t="s">
        <v>63</v>
      </c>
      <c r="S2922" s="135"/>
      <c r="T2922" s="133"/>
      <c r="U2922" s="133"/>
      <c r="V2922" s="136"/>
      <c r="W2922" s="28"/>
    </row>
    <row r="2923" spans="1:23" s="23" customFormat="1" ht="56.25" customHeight="1" x14ac:dyDescent="0.2">
      <c r="A2923" s="138"/>
      <c r="B2923" s="138"/>
      <c r="C2923" s="139"/>
      <c r="D2923" s="139"/>
      <c r="E2923" s="138"/>
      <c r="F2923" s="132"/>
      <c r="G2923" s="132"/>
      <c r="H2923" s="133"/>
      <c r="I2923" s="133"/>
      <c r="J2923" s="133"/>
      <c r="K2923" s="132"/>
      <c r="L2923" s="133"/>
      <c r="M2923" s="133"/>
      <c r="N2923" s="133"/>
      <c r="O2923" s="133"/>
      <c r="P2923" s="133"/>
      <c r="Q2923" s="154"/>
      <c r="R2923" s="66" t="s">
        <v>64</v>
      </c>
      <c r="S2923" s="135"/>
      <c r="T2923" s="133"/>
      <c r="U2923" s="133"/>
      <c r="V2923" s="136"/>
      <c r="W2923" s="28"/>
    </row>
    <row r="2924" spans="1:23" s="23" customFormat="1" ht="51" customHeight="1" x14ac:dyDescent="0.2">
      <c r="A2924" s="138"/>
      <c r="B2924" s="138"/>
      <c r="C2924" s="139"/>
      <c r="D2924" s="139"/>
      <c r="E2924" s="138"/>
      <c r="F2924" s="132"/>
      <c r="G2924" s="132"/>
      <c r="H2924" s="133"/>
      <c r="I2924" s="133"/>
      <c r="J2924" s="133"/>
      <c r="K2924" s="132"/>
      <c r="L2924" s="133"/>
      <c r="M2924" s="133"/>
      <c r="N2924" s="133"/>
      <c r="O2924" s="133"/>
      <c r="P2924" s="133"/>
      <c r="Q2924" s="154"/>
      <c r="R2924" s="66" t="s">
        <v>65</v>
      </c>
      <c r="S2924" s="135"/>
      <c r="T2924" s="133"/>
      <c r="U2924" s="133"/>
      <c r="V2924" s="136"/>
      <c r="W2924" s="28"/>
    </row>
    <row r="2925" spans="1:23" s="23" customFormat="1" ht="50.25" customHeight="1" x14ac:dyDescent="0.2">
      <c r="A2925" s="138"/>
      <c r="B2925" s="138"/>
      <c r="C2925" s="139"/>
      <c r="D2925" s="139"/>
      <c r="E2925" s="138"/>
      <c r="F2925" s="132"/>
      <c r="G2925" s="132"/>
      <c r="H2925" s="133"/>
      <c r="I2925" s="133"/>
      <c r="J2925" s="133"/>
      <c r="K2925" s="132"/>
      <c r="L2925" s="133"/>
      <c r="M2925" s="133"/>
      <c r="N2925" s="133"/>
      <c r="O2925" s="133"/>
      <c r="P2925" s="133"/>
      <c r="Q2925" s="154"/>
      <c r="R2925" s="66" t="s">
        <v>66</v>
      </c>
      <c r="S2925" s="135"/>
      <c r="T2925" s="133"/>
      <c r="U2925" s="133"/>
      <c r="V2925" s="136"/>
      <c r="W2925" s="28"/>
    </row>
    <row r="2926" spans="1:23" s="23" customFormat="1" ht="62.25" customHeight="1" x14ac:dyDescent="0.2">
      <c r="A2926" s="138"/>
      <c r="B2926" s="138"/>
      <c r="C2926" s="139"/>
      <c r="D2926" s="139"/>
      <c r="E2926" s="138"/>
      <c r="F2926" s="132"/>
      <c r="G2926" s="132"/>
      <c r="H2926" s="133"/>
      <c r="I2926" s="133"/>
      <c r="J2926" s="133"/>
      <c r="K2926" s="132"/>
      <c r="L2926" s="133"/>
      <c r="M2926" s="133"/>
      <c r="N2926" s="133"/>
      <c r="O2926" s="133"/>
      <c r="P2926" s="133"/>
      <c r="Q2926" s="154"/>
      <c r="R2926" s="66" t="s">
        <v>67</v>
      </c>
      <c r="S2926" s="135"/>
      <c r="T2926" s="133"/>
      <c r="U2926" s="133"/>
      <c r="V2926" s="136"/>
      <c r="W2926" s="28"/>
    </row>
    <row r="2927" spans="1:23" s="23" customFormat="1" ht="47.25" customHeight="1" x14ac:dyDescent="0.2">
      <c r="A2927" s="138"/>
      <c r="B2927" s="138"/>
      <c r="C2927" s="139"/>
      <c r="D2927" s="139"/>
      <c r="E2927" s="138"/>
      <c r="F2927" s="132"/>
      <c r="G2927" s="132"/>
      <c r="H2927" s="133"/>
      <c r="I2927" s="133"/>
      <c r="J2927" s="133"/>
      <c r="K2927" s="132"/>
      <c r="L2927" s="133"/>
      <c r="M2927" s="133"/>
      <c r="N2927" s="133"/>
      <c r="O2927" s="133"/>
      <c r="P2927" s="133"/>
      <c r="Q2927" s="154"/>
      <c r="R2927" s="66" t="s">
        <v>68</v>
      </c>
      <c r="S2927" s="135"/>
      <c r="T2927" s="133"/>
      <c r="U2927" s="133"/>
      <c r="V2927" s="136"/>
      <c r="W2927" s="28"/>
    </row>
    <row r="2928" spans="1:23" s="23" customFormat="1" ht="56.25" customHeight="1" x14ac:dyDescent="0.2">
      <c r="A2928" s="138"/>
      <c r="B2928" s="138"/>
      <c r="C2928" s="139"/>
      <c r="D2928" s="139"/>
      <c r="E2928" s="138"/>
      <c r="F2928" s="132"/>
      <c r="G2928" s="132"/>
      <c r="H2928" s="133"/>
      <c r="I2928" s="133"/>
      <c r="J2928" s="133"/>
      <c r="K2928" s="132"/>
      <c r="L2928" s="133"/>
      <c r="M2928" s="133"/>
      <c r="N2928" s="133"/>
      <c r="O2928" s="133"/>
      <c r="P2928" s="133"/>
      <c r="Q2928" s="154"/>
      <c r="R2928" s="66" t="s">
        <v>69</v>
      </c>
      <c r="S2928" s="135"/>
      <c r="T2928" s="133"/>
      <c r="U2928" s="133"/>
      <c r="V2928" s="136"/>
      <c r="W2928" s="28"/>
    </row>
    <row r="2929" spans="1:23" s="23" customFormat="1" ht="48" customHeight="1" x14ac:dyDescent="0.2">
      <c r="A2929" s="138"/>
      <c r="B2929" s="138"/>
      <c r="C2929" s="139"/>
      <c r="D2929" s="139"/>
      <c r="E2929" s="138"/>
      <c r="F2929" s="132"/>
      <c r="G2929" s="132"/>
      <c r="H2929" s="133"/>
      <c r="I2929" s="133"/>
      <c r="J2929" s="133"/>
      <c r="K2929" s="132"/>
      <c r="L2929" s="133"/>
      <c r="M2929" s="133"/>
      <c r="N2929" s="133"/>
      <c r="O2929" s="133"/>
      <c r="P2929" s="133"/>
      <c r="Q2929" s="154"/>
      <c r="R2929" s="66" t="s">
        <v>70</v>
      </c>
      <c r="S2929" s="135"/>
      <c r="T2929" s="133"/>
      <c r="U2929" s="133"/>
      <c r="V2929" s="136"/>
      <c r="W2929" s="28"/>
    </row>
    <row r="2930" spans="1:23" s="23" customFormat="1" ht="33" customHeight="1" x14ac:dyDescent="0.2">
      <c r="A2930" s="138"/>
      <c r="B2930" s="138"/>
      <c r="C2930" s="139"/>
      <c r="D2930" s="139"/>
      <c r="E2930" s="138"/>
      <c r="F2930" s="132"/>
      <c r="G2930" s="132"/>
      <c r="H2930" s="133"/>
      <c r="I2930" s="133"/>
      <c r="J2930" s="133"/>
      <c r="K2930" s="132"/>
      <c r="L2930" s="133"/>
      <c r="M2930" s="133"/>
      <c r="N2930" s="133"/>
      <c r="O2930" s="133"/>
      <c r="P2930" s="133"/>
      <c r="Q2930" s="154"/>
      <c r="R2930" s="66" t="s">
        <v>71</v>
      </c>
      <c r="S2930" s="135"/>
      <c r="T2930" s="133"/>
      <c r="U2930" s="133"/>
      <c r="V2930" s="136"/>
      <c r="W2930" s="28"/>
    </row>
    <row r="2931" spans="1:23" s="23" customFormat="1" ht="46.5" customHeight="1" x14ac:dyDescent="0.2">
      <c r="A2931" s="138"/>
      <c r="B2931" s="138"/>
      <c r="C2931" s="139"/>
      <c r="D2931" s="139"/>
      <c r="E2931" s="138"/>
      <c r="F2931" s="132"/>
      <c r="G2931" s="132"/>
      <c r="H2931" s="133"/>
      <c r="I2931" s="133"/>
      <c r="J2931" s="133"/>
      <c r="K2931" s="132"/>
      <c r="L2931" s="133"/>
      <c r="M2931" s="133"/>
      <c r="N2931" s="133"/>
      <c r="O2931" s="133"/>
      <c r="P2931" s="133"/>
      <c r="Q2931" s="154"/>
      <c r="R2931" s="66" t="s">
        <v>72</v>
      </c>
      <c r="S2931" s="135"/>
      <c r="T2931" s="133"/>
      <c r="U2931" s="133"/>
      <c r="V2931" s="136"/>
      <c r="W2931" s="28"/>
    </row>
    <row r="2932" spans="1:23" s="23" customFormat="1" ht="46.5" customHeight="1" x14ac:dyDescent="0.2">
      <c r="A2932" s="138"/>
      <c r="B2932" s="138"/>
      <c r="C2932" s="139"/>
      <c r="D2932" s="139"/>
      <c r="E2932" s="138"/>
      <c r="F2932" s="132"/>
      <c r="G2932" s="132"/>
      <c r="H2932" s="133"/>
      <c r="I2932" s="133"/>
      <c r="J2932" s="133"/>
      <c r="K2932" s="132"/>
      <c r="L2932" s="133"/>
      <c r="M2932" s="133"/>
      <c r="N2932" s="133"/>
      <c r="O2932" s="133"/>
      <c r="P2932" s="133"/>
      <c r="Q2932" s="154"/>
      <c r="R2932" s="66" t="s">
        <v>73</v>
      </c>
      <c r="S2932" s="135"/>
      <c r="T2932" s="133"/>
      <c r="U2932" s="133"/>
      <c r="V2932" s="136"/>
      <c r="W2932" s="28"/>
    </row>
    <row r="2933" spans="1:23" s="23" customFormat="1" ht="23.25" customHeight="1" x14ac:dyDescent="0.2">
      <c r="A2933" s="138"/>
      <c r="B2933" s="138"/>
      <c r="C2933" s="139"/>
      <c r="D2933" s="139"/>
      <c r="E2933" s="138"/>
      <c r="F2933" s="132"/>
      <c r="G2933" s="132"/>
      <c r="H2933" s="133"/>
      <c r="I2933" s="133"/>
      <c r="J2933" s="133"/>
      <c r="K2933" s="132"/>
      <c r="L2933" s="133"/>
      <c r="M2933" s="133"/>
      <c r="N2933" s="133"/>
      <c r="O2933" s="133"/>
      <c r="P2933" s="133"/>
      <c r="Q2933" s="154"/>
      <c r="R2933" s="66" t="s">
        <v>74</v>
      </c>
      <c r="S2933" s="135"/>
      <c r="T2933" s="133"/>
      <c r="U2933" s="133"/>
      <c r="V2933" s="136"/>
      <c r="W2933" s="28"/>
    </row>
    <row r="2934" spans="1:23" s="23" customFormat="1" ht="34.5" customHeight="1" x14ac:dyDescent="0.2">
      <c r="A2934" s="138"/>
      <c r="B2934" s="138"/>
      <c r="C2934" s="139"/>
      <c r="D2934" s="139"/>
      <c r="E2934" s="138"/>
      <c r="F2934" s="132"/>
      <c r="G2934" s="132"/>
      <c r="H2934" s="133"/>
      <c r="I2934" s="133"/>
      <c r="J2934" s="133"/>
      <c r="K2934" s="132"/>
      <c r="L2934" s="133"/>
      <c r="M2934" s="133"/>
      <c r="N2934" s="133"/>
      <c r="O2934" s="133"/>
      <c r="P2934" s="133"/>
      <c r="Q2934" s="154"/>
      <c r="R2934" s="66" t="s">
        <v>75</v>
      </c>
      <c r="S2934" s="135"/>
      <c r="T2934" s="133"/>
      <c r="U2934" s="133"/>
      <c r="V2934" s="136"/>
      <c r="W2934" s="28"/>
    </row>
    <row r="2935" spans="1:23" s="23" customFormat="1" ht="36" customHeight="1" x14ac:dyDescent="0.2">
      <c r="A2935" s="138"/>
      <c r="B2935" s="138"/>
      <c r="C2935" s="139"/>
      <c r="D2935" s="139"/>
      <c r="E2935" s="138"/>
      <c r="F2935" s="132"/>
      <c r="G2935" s="132"/>
      <c r="H2935" s="133"/>
      <c r="I2935" s="133"/>
      <c r="J2935" s="133"/>
      <c r="K2935" s="132"/>
      <c r="L2935" s="133"/>
      <c r="M2935" s="133"/>
      <c r="N2935" s="133"/>
      <c r="O2935" s="133"/>
      <c r="P2935" s="133"/>
      <c r="Q2935" s="154"/>
      <c r="R2935" s="66" t="s">
        <v>76</v>
      </c>
      <c r="S2935" s="135"/>
      <c r="T2935" s="133"/>
      <c r="U2935" s="133"/>
      <c r="V2935" s="136"/>
      <c r="W2935" s="28"/>
    </row>
    <row r="2936" spans="1:23" s="23" customFormat="1" ht="50.25" customHeight="1" x14ac:dyDescent="0.2">
      <c r="A2936" s="138">
        <v>38</v>
      </c>
      <c r="B2936" s="138" t="s">
        <v>193</v>
      </c>
      <c r="C2936" s="139">
        <v>1959</v>
      </c>
      <c r="D2936" s="139"/>
      <c r="E2936" s="138" t="s">
        <v>111</v>
      </c>
      <c r="F2936" s="132">
        <v>4</v>
      </c>
      <c r="G2936" s="132">
        <v>3</v>
      </c>
      <c r="H2936" s="133">
        <v>3398.1</v>
      </c>
      <c r="I2936" s="133">
        <v>2463.3000000000002</v>
      </c>
      <c r="J2936" s="133">
        <v>2463.31</v>
      </c>
      <c r="K2936" s="132">
        <v>85</v>
      </c>
      <c r="L2936" s="133">
        <v>4988324.67</v>
      </c>
      <c r="M2936" s="133">
        <v>0</v>
      </c>
      <c r="N2936" s="133">
        <v>0</v>
      </c>
      <c r="O2936" s="133">
        <v>0</v>
      </c>
      <c r="P2936" s="133">
        <v>4988324.67</v>
      </c>
      <c r="Q2936" s="154">
        <v>0</v>
      </c>
      <c r="R2936" s="66" t="s">
        <v>99</v>
      </c>
      <c r="S2936" s="135">
        <v>3</v>
      </c>
      <c r="T2936" s="133">
        <v>2025.06</v>
      </c>
      <c r="U2936" s="133">
        <v>2025.06</v>
      </c>
      <c r="V2936" s="136">
        <v>47118</v>
      </c>
      <c r="W2936" s="28"/>
    </row>
    <row r="2937" spans="1:23" s="23" customFormat="1" ht="45.75" customHeight="1" x14ac:dyDescent="0.2">
      <c r="A2937" s="138"/>
      <c r="B2937" s="138"/>
      <c r="C2937" s="139"/>
      <c r="D2937" s="139"/>
      <c r="E2937" s="138"/>
      <c r="F2937" s="132"/>
      <c r="G2937" s="132"/>
      <c r="H2937" s="133"/>
      <c r="I2937" s="133"/>
      <c r="J2937" s="133"/>
      <c r="K2937" s="132"/>
      <c r="L2937" s="133"/>
      <c r="M2937" s="133"/>
      <c r="N2937" s="133"/>
      <c r="O2937" s="133"/>
      <c r="P2937" s="133"/>
      <c r="Q2937" s="154"/>
      <c r="R2937" s="66" t="s">
        <v>100</v>
      </c>
      <c r="S2937" s="135"/>
      <c r="T2937" s="133"/>
      <c r="U2937" s="133"/>
      <c r="V2937" s="136"/>
      <c r="W2937" s="28"/>
    </row>
    <row r="2938" spans="1:23" s="23" customFormat="1" ht="45.75" customHeight="1" x14ac:dyDescent="0.2">
      <c r="A2938" s="138"/>
      <c r="B2938" s="138"/>
      <c r="C2938" s="139"/>
      <c r="D2938" s="139"/>
      <c r="E2938" s="138"/>
      <c r="F2938" s="132"/>
      <c r="G2938" s="132"/>
      <c r="H2938" s="133"/>
      <c r="I2938" s="133"/>
      <c r="J2938" s="133"/>
      <c r="K2938" s="132"/>
      <c r="L2938" s="133"/>
      <c r="M2938" s="133"/>
      <c r="N2938" s="133"/>
      <c r="O2938" s="133"/>
      <c r="P2938" s="133"/>
      <c r="Q2938" s="154"/>
      <c r="R2938" s="66" t="s">
        <v>101</v>
      </c>
      <c r="S2938" s="135"/>
      <c r="T2938" s="133"/>
      <c r="U2938" s="133"/>
      <c r="V2938" s="136"/>
      <c r="W2938" s="28"/>
    </row>
    <row r="2939" spans="1:23" s="23" customFormat="1" ht="30" customHeight="1" x14ac:dyDescent="0.2">
      <c r="A2939" s="138">
        <v>39</v>
      </c>
      <c r="B2939" s="138" t="s">
        <v>484</v>
      </c>
      <c r="C2939" s="139">
        <v>1967</v>
      </c>
      <c r="D2939" s="139"/>
      <c r="E2939" s="138" t="s">
        <v>97</v>
      </c>
      <c r="F2939" s="132">
        <v>5</v>
      </c>
      <c r="G2939" s="132">
        <v>6</v>
      </c>
      <c r="H2939" s="133">
        <v>5196.8999999999996</v>
      </c>
      <c r="I2939" s="133">
        <v>4724.5</v>
      </c>
      <c r="J2939" s="133">
        <v>4495.83</v>
      </c>
      <c r="K2939" s="132">
        <v>215</v>
      </c>
      <c r="L2939" s="133">
        <v>24876422.530000001</v>
      </c>
      <c r="M2939" s="133">
        <v>0</v>
      </c>
      <c r="N2939" s="133">
        <v>0</v>
      </c>
      <c r="O2939" s="133">
        <v>0</v>
      </c>
      <c r="P2939" s="133">
        <v>24876422.530000001</v>
      </c>
      <c r="Q2939" s="154">
        <v>0</v>
      </c>
      <c r="R2939" s="66" t="s">
        <v>99</v>
      </c>
      <c r="S2939" s="135">
        <v>6</v>
      </c>
      <c r="T2939" s="133">
        <v>5265.41</v>
      </c>
      <c r="U2939" s="133">
        <v>5265.41</v>
      </c>
      <c r="V2939" s="136">
        <v>47118</v>
      </c>
      <c r="W2939" s="28"/>
    </row>
    <row r="2940" spans="1:23" s="23" customFormat="1" ht="42.75" customHeight="1" x14ac:dyDescent="0.2">
      <c r="A2940" s="138"/>
      <c r="B2940" s="138"/>
      <c r="C2940" s="139"/>
      <c r="D2940" s="139"/>
      <c r="E2940" s="138"/>
      <c r="F2940" s="132"/>
      <c r="G2940" s="132"/>
      <c r="H2940" s="133"/>
      <c r="I2940" s="133"/>
      <c r="J2940" s="133"/>
      <c r="K2940" s="132"/>
      <c r="L2940" s="133"/>
      <c r="M2940" s="133"/>
      <c r="N2940" s="133"/>
      <c r="O2940" s="133"/>
      <c r="P2940" s="133"/>
      <c r="Q2940" s="154"/>
      <c r="R2940" s="66" t="s">
        <v>100</v>
      </c>
      <c r="S2940" s="135"/>
      <c r="T2940" s="133"/>
      <c r="U2940" s="133"/>
      <c r="V2940" s="136"/>
      <c r="W2940" s="28"/>
    </row>
    <row r="2941" spans="1:23" s="23" customFormat="1" ht="50.25" customHeight="1" x14ac:dyDescent="0.2">
      <c r="A2941" s="138"/>
      <c r="B2941" s="138"/>
      <c r="C2941" s="139"/>
      <c r="D2941" s="139"/>
      <c r="E2941" s="138"/>
      <c r="F2941" s="132"/>
      <c r="G2941" s="132"/>
      <c r="H2941" s="133"/>
      <c r="I2941" s="133"/>
      <c r="J2941" s="133"/>
      <c r="K2941" s="132"/>
      <c r="L2941" s="133"/>
      <c r="M2941" s="133"/>
      <c r="N2941" s="133"/>
      <c r="O2941" s="133"/>
      <c r="P2941" s="133"/>
      <c r="Q2941" s="154"/>
      <c r="R2941" s="66" t="s">
        <v>101</v>
      </c>
      <c r="S2941" s="135"/>
      <c r="T2941" s="133"/>
      <c r="U2941" s="133"/>
      <c r="V2941" s="136"/>
      <c r="W2941" s="28"/>
    </row>
    <row r="2942" spans="1:23" s="23" customFormat="1" ht="30.75" customHeight="1" x14ac:dyDescent="0.2">
      <c r="A2942" s="138"/>
      <c r="B2942" s="138"/>
      <c r="C2942" s="139"/>
      <c r="D2942" s="139"/>
      <c r="E2942" s="138"/>
      <c r="F2942" s="132"/>
      <c r="G2942" s="132"/>
      <c r="H2942" s="133"/>
      <c r="I2942" s="133"/>
      <c r="J2942" s="133"/>
      <c r="K2942" s="132"/>
      <c r="L2942" s="133"/>
      <c r="M2942" s="133"/>
      <c r="N2942" s="133"/>
      <c r="O2942" s="133"/>
      <c r="P2942" s="133"/>
      <c r="Q2942" s="154"/>
      <c r="R2942" s="66" t="s">
        <v>68</v>
      </c>
      <c r="S2942" s="135"/>
      <c r="T2942" s="133"/>
      <c r="U2942" s="133"/>
      <c r="V2942" s="136"/>
      <c r="W2942" s="28"/>
    </row>
    <row r="2943" spans="1:23" s="23" customFormat="1" ht="45" customHeight="1" x14ac:dyDescent="0.2">
      <c r="A2943" s="138"/>
      <c r="B2943" s="138"/>
      <c r="C2943" s="139"/>
      <c r="D2943" s="139"/>
      <c r="E2943" s="138"/>
      <c r="F2943" s="132"/>
      <c r="G2943" s="132"/>
      <c r="H2943" s="133"/>
      <c r="I2943" s="133"/>
      <c r="J2943" s="133"/>
      <c r="K2943" s="132"/>
      <c r="L2943" s="133"/>
      <c r="M2943" s="133"/>
      <c r="N2943" s="133"/>
      <c r="O2943" s="133"/>
      <c r="P2943" s="133"/>
      <c r="Q2943" s="154"/>
      <c r="R2943" s="66" t="s">
        <v>69</v>
      </c>
      <c r="S2943" s="135"/>
      <c r="T2943" s="133"/>
      <c r="U2943" s="133"/>
      <c r="V2943" s="136"/>
      <c r="W2943" s="28"/>
    </row>
    <row r="2944" spans="1:23" s="23" customFormat="1" ht="48.75" customHeight="1" x14ac:dyDescent="0.2">
      <c r="A2944" s="138"/>
      <c r="B2944" s="138"/>
      <c r="C2944" s="139"/>
      <c r="D2944" s="139"/>
      <c r="E2944" s="138"/>
      <c r="F2944" s="132"/>
      <c r="G2944" s="132"/>
      <c r="H2944" s="133"/>
      <c r="I2944" s="133"/>
      <c r="J2944" s="133"/>
      <c r="K2944" s="132"/>
      <c r="L2944" s="133"/>
      <c r="M2944" s="133"/>
      <c r="N2944" s="133"/>
      <c r="O2944" s="133"/>
      <c r="P2944" s="133"/>
      <c r="Q2944" s="154"/>
      <c r="R2944" s="66" t="s">
        <v>70</v>
      </c>
      <c r="S2944" s="135"/>
      <c r="T2944" s="133"/>
      <c r="U2944" s="133"/>
      <c r="V2944" s="136"/>
      <c r="W2944" s="28"/>
    </row>
    <row r="2945" spans="1:23" s="23" customFormat="1" ht="34.5" customHeight="1" x14ac:dyDescent="0.2">
      <c r="A2945" s="138">
        <v>40</v>
      </c>
      <c r="B2945" s="138" t="s">
        <v>485</v>
      </c>
      <c r="C2945" s="139">
        <v>1968</v>
      </c>
      <c r="D2945" s="139">
        <v>2009</v>
      </c>
      <c r="E2945" s="138" t="s">
        <v>97</v>
      </c>
      <c r="F2945" s="132">
        <v>5</v>
      </c>
      <c r="G2945" s="132">
        <v>6</v>
      </c>
      <c r="H2945" s="133">
        <v>5373.1</v>
      </c>
      <c r="I2945" s="133">
        <v>4910.7</v>
      </c>
      <c r="J2945" s="133">
        <v>4809.8599999999997</v>
      </c>
      <c r="K2945" s="132">
        <v>182</v>
      </c>
      <c r="L2945" s="133">
        <f>M2945+N2945+O2945+P2945+Q2945</f>
        <v>44616740.409999996</v>
      </c>
      <c r="M2945" s="133">
        <v>0</v>
      </c>
      <c r="N2945" s="133">
        <v>0</v>
      </c>
      <c r="O2945" s="133">
        <v>0</v>
      </c>
      <c r="P2945" s="133">
        <v>44616740.409999996</v>
      </c>
      <c r="Q2945" s="154">
        <v>0</v>
      </c>
      <c r="R2945" s="66" t="s">
        <v>62</v>
      </c>
      <c r="S2945" s="135">
        <v>15</v>
      </c>
      <c r="T2945" s="133">
        <v>9085.74</v>
      </c>
      <c r="U2945" s="133">
        <v>9085.74</v>
      </c>
      <c r="V2945" s="136">
        <v>47118</v>
      </c>
      <c r="W2945" s="28"/>
    </row>
    <row r="2946" spans="1:23" s="23" customFormat="1" ht="47.25" customHeight="1" x14ac:dyDescent="0.2">
      <c r="A2946" s="138"/>
      <c r="B2946" s="138"/>
      <c r="C2946" s="139"/>
      <c r="D2946" s="139"/>
      <c r="E2946" s="138"/>
      <c r="F2946" s="132"/>
      <c r="G2946" s="132"/>
      <c r="H2946" s="133"/>
      <c r="I2946" s="133"/>
      <c r="J2946" s="133"/>
      <c r="K2946" s="132"/>
      <c r="L2946" s="133"/>
      <c r="M2946" s="133"/>
      <c r="N2946" s="133"/>
      <c r="O2946" s="133"/>
      <c r="P2946" s="133"/>
      <c r="Q2946" s="154"/>
      <c r="R2946" s="66" t="s">
        <v>63</v>
      </c>
      <c r="S2946" s="135"/>
      <c r="T2946" s="133"/>
      <c r="U2946" s="133"/>
      <c r="V2946" s="136"/>
      <c r="W2946" s="28"/>
    </row>
    <row r="2947" spans="1:23" s="23" customFormat="1" ht="45" customHeight="1" x14ac:dyDescent="0.2">
      <c r="A2947" s="138"/>
      <c r="B2947" s="138"/>
      <c r="C2947" s="139"/>
      <c r="D2947" s="139"/>
      <c r="E2947" s="138"/>
      <c r="F2947" s="132"/>
      <c r="G2947" s="132"/>
      <c r="H2947" s="133"/>
      <c r="I2947" s="133"/>
      <c r="J2947" s="133"/>
      <c r="K2947" s="132"/>
      <c r="L2947" s="133"/>
      <c r="M2947" s="133"/>
      <c r="N2947" s="133"/>
      <c r="O2947" s="133"/>
      <c r="P2947" s="133"/>
      <c r="Q2947" s="154"/>
      <c r="R2947" s="66" t="s">
        <v>64</v>
      </c>
      <c r="S2947" s="135"/>
      <c r="T2947" s="133"/>
      <c r="U2947" s="133"/>
      <c r="V2947" s="136"/>
      <c r="W2947" s="28"/>
    </row>
    <row r="2948" spans="1:23" s="23" customFormat="1" ht="35.25" customHeight="1" x14ac:dyDescent="0.2">
      <c r="A2948" s="138"/>
      <c r="B2948" s="138"/>
      <c r="C2948" s="139"/>
      <c r="D2948" s="139"/>
      <c r="E2948" s="138"/>
      <c r="F2948" s="132"/>
      <c r="G2948" s="132"/>
      <c r="H2948" s="133"/>
      <c r="I2948" s="133"/>
      <c r="J2948" s="133"/>
      <c r="K2948" s="132"/>
      <c r="L2948" s="133"/>
      <c r="M2948" s="133"/>
      <c r="N2948" s="133"/>
      <c r="O2948" s="133"/>
      <c r="P2948" s="133"/>
      <c r="Q2948" s="154"/>
      <c r="R2948" s="66" t="s">
        <v>99</v>
      </c>
      <c r="S2948" s="135"/>
      <c r="T2948" s="133"/>
      <c r="U2948" s="133"/>
      <c r="V2948" s="136"/>
      <c r="W2948" s="28"/>
    </row>
    <row r="2949" spans="1:23" s="23" customFormat="1" ht="48" customHeight="1" x14ac:dyDescent="0.2">
      <c r="A2949" s="138"/>
      <c r="B2949" s="138"/>
      <c r="C2949" s="139"/>
      <c r="D2949" s="139"/>
      <c r="E2949" s="138"/>
      <c r="F2949" s="132"/>
      <c r="G2949" s="132"/>
      <c r="H2949" s="133"/>
      <c r="I2949" s="133"/>
      <c r="J2949" s="133"/>
      <c r="K2949" s="132"/>
      <c r="L2949" s="133"/>
      <c r="M2949" s="133"/>
      <c r="N2949" s="133"/>
      <c r="O2949" s="133"/>
      <c r="P2949" s="133"/>
      <c r="Q2949" s="154"/>
      <c r="R2949" s="66" t="s">
        <v>100</v>
      </c>
      <c r="S2949" s="135"/>
      <c r="T2949" s="133"/>
      <c r="U2949" s="133"/>
      <c r="V2949" s="136"/>
      <c r="W2949" s="28"/>
    </row>
    <row r="2950" spans="1:23" s="23" customFormat="1" ht="42.75" customHeight="1" x14ac:dyDescent="0.2">
      <c r="A2950" s="138"/>
      <c r="B2950" s="138"/>
      <c r="C2950" s="139"/>
      <c r="D2950" s="139"/>
      <c r="E2950" s="138"/>
      <c r="F2950" s="132"/>
      <c r="G2950" s="132"/>
      <c r="H2950" s="133"/>
      <c r="I2950" s="133"/>
      <c r="J2950" s="133"/>
      <c r="K2950" s="132"/>
      <c r="L2950" s="133"/>
      <c r="M2950" s="133"/>
      <c r="N2950" s="133"/>
      <c r="O2950" s="133"/>
      <c r="P2950" s="133"/>
      <c r="Q2950" s="154"/>
      <c r="R2950" s="66" t="s">
        <v>101</v>
      </c>
      <c r="S2950" s="135"/>
      <c r="T2950" s="133"/>
      <c r="U2950" s="133"/>
      <c r="V2950" s="136"/>
      <c r="W2950" s="28"/>
    </row>
    <row r="2951" spans="1:23" s="23" customFormat="1" ht="33.75" customHeight="1" x14ac:dyDescent="0.2">
      <c r="A2951" s="138"/>
      <c r="B2951" s="138"/>
      <c r="C2951" s="139"/>
      <c r="D2951" s="139"/>
      <c r="E2951" s="138"/>
      <c r="F2951" s="132"/>
      <c r="G2951" s="132"/>
      <c r="H2951" s="133"/>
      <c r="I2951" s="133"/>
      <c r="J2951" s="133"/>
      <c r="K2951" s="132"/>
      <c r="L2951" s="133"/>
      <c r="M2951" s="133"/>
      <c r="N2951" s="133"/>
      <c r="O2951" s="133"/>
      <c r="P2951" s="133"/>
      <c r="Q2951" s="154"/>
      <c r="R2951" s="66" t="s">
        <v>65</v>
      </c>
      <c r="S2951" s="135"/>
      <c r="T2951" s="133"/>
      <c r="U2951" s="133"/>
      <c r="V2951" s="136"/>
      <c r="W2951" s="28"/>
    </row>
    <row r="2952" spans="1:23" s="23" customFormat="1" ht="45" customHeight="1" x14ac:dyDescent="0.2">
      <c r="A2952" s="138"/>
      <c r="B2952" s="138"/>
      <c r="C2952" s="139"/>
      <c r="D2952" s="139"/>
      <c r="E2952" s="138"/>
      <c r="F2952" s="132"/>
      <c r="G2952" s="132"/>
      <c r="H2952" s="133"/>
      <c r="I2952" s="133"/>
      <c r="J2952" s="133"/>
      <c r="K2952" s="132"/>
      <c r="L2952" s="133"/>
      <c r="M2952" s="133"/>
      <c r="N2952" s="133"/>
      <c r="O2952" s="133"/>
      <c r="P2952" s="133"/>
      <c r="Q2952" s="154"/>
      <c r="R2952" s="66" t="s">
        <v>66</v>
      </c>
      <c r="S2952" s="135"/>
      <c r="T2952" s="133"/>
      <c r="U2952" s="133"/>
      <c r="V2952" s="136"/>
      <c r="W2952" s="28"/>
    </row>
    <row r="2953" spans="1:23" s="23" customFormat="1" ht="45" customHeight="1" x14ac:dyDescent="0.2">
      <c r="A2953" s="138"/>
      <c r="B2953" s="138"/>
      <c r="C2953" s="139"/>
      <c r="D2953" s="139"/>
      <c r="E2953" s="138"/>
      <c r="F2953" s="132"/>
      <c r="G2953" s="132"/>
      <c r="H2953" s="133"/>
      <c r="I2953" s="133"/>
      <c r="J2953" s="133"/>
      <c r="K2953" s="132"/>
      <c r="L2953" s="133"/>
      <c r="M2953" s="133"/>
      <c r="N2953" s="133"/>
      <c r="O2953" s="133"/>
      <c r="P2953" s="133"/>
      <c r="Q2953" s="154"/>
      <c r="R2953" s="66" t="s">
        <v>67</v>
      </c>
      <c r="S2953" s="135"/>
      <c r="T2953" s="133"/>
      <c r="U2953" s="133"/>
      <c r="V2953" s="136"/>
      <c r="W2953" s="28"/>
    </row>
    <row r="2954" spans="1:23" s="23" customFormat="1" ht="33.75" customHeight="1" x14ac:dyDescent="0.2">
      <c r="A2954" s="138"/>
      <c r="B2954" s="138"/>
      <c r="C2954" s="139"/>
      <c r="D2954" s="139"/>
      <c r="E2954" s="138"/>
      <c r="F2954" s="132"/>
      <c r="G2954" s="132"/>
      <c r="H2954" s="133"/>
      <c r="I2954" s="133"/>
      <c r="J2954" s="133"/>
      <c r="K2954" s="132"/>
      <c r="L2954" s="133"/>
      <c r="M2954" s="133"/>
      <c r="N2954" s="133"/>
      <c r="O2954" s="133"/>
      <c r="P2954" s="133"/>
      <c r="Q2954" s="154"/>
      <c r="R2954" s="66" t="s">
        <v>68</v>
      </c>
      <c r="S2954" s="135"/>
      <c r="T2954" s="133"/>
      <c r="U2954" s="133"/>
      <c r="V2954" s="136"/>
      <c r="W2954" s="28"/>
    </row>
    <row r="2955" spans="1:23" s="23" customFormat="1" ht="48.75" customHeight="1" x14ac:dyDescent="0.2">
      <c r="A2955" s="138"/>
      <c r="B2955" s="138"/>
      <c r="C2955" s="139"/>
      <c r="D2955" s="139"/>
      <c r="E2955" s="138"/>
      <c r="F2955" s="132"/>
      <c r="G2955" s="132"/>
      <c r="H2955" s="133"/>
      <c r="I2955" s="133"/>
      <c r="J2955" s="133"/>
      <c r="K2955" s="132"/>
      <c r="L2955" s="133"/>
      <c r="M2955" s="133"/>
      <c r="N2955" s="133"/>
      <c r="O2955" s="133"/>
      <c r="P2955" s="133"/>
      <c r="Q2955" s="154"/>
      <c r="R2955" s="66" t="s">
        <v>69</v>
      </c>
      <c r="S2955" s="135"/>
      <c r="T2955" s="133"/>
      <c r="U2955" s="133"/>
      <c r="V2955" s="136"/>
      <c r="W2955" s="28"/>
    </row>
    <row r="2956" spans="1:23" s="23" customFormat="1" ht="48.75" customHeight="1" x14ac:dyDescent="0.2">
      <c r="A2956" s="138"/>
      <c r="B2956" s="138"/>
      <c r="C2956" s="139"/>
      <c r="D2956" s="139"/>
      <c r="E2956" s="138"/>
      <c r="F2956" s="132"/>
      <c r="G2956" s="132"/>
      <c r="H2956" s="133"/>
      <c r="I2956" s="133"/>
      <c r="J2956" s="133"/>
      <c r="K2956" s="132"/>
      <c r="L2956" s="133"/>
      <c r="M2956" s="133"/>
      <c r="N2956" s="133"/>
      <c r="O2956" s="133"/>
      <c r="P2956" s="133"/>
      <c r="Q2956" s="154"/>
      <c r="R2956" s="66" t="s">
        <v>70</v>
      </c>
      <c r="S2956" s="135"/>
      <c r="T2956" s="133"/>
      <c r="U2956" s="133"/>
      <c r="V2956" s="136"/>
      <c r="W2956" s="28"/>
    </row>
    <row r="2957" spans="1:23" s="23" customFormat="1" ht="34.5" customHeight="1" x14ac:dyDescent="0.2">
      <c r="A2957" s="138"/>
      <c r="B2957" s="138"/>
      <c r="C2957" s="139"/>
      <c r="D2957" s="139"/>
      <c r="E2957" s="138"/>
      <c r="F2957" s="132"/>
      <c r="G2957" s="132"/>
      <c r="H2957" s="133"/>
      <c r="I2957" s="133"/>
      <c r="J2957" s="133"/>
      <c r="K2957" s="132"/>
      <c r="L2957" s="133"/>
      <c r="M2957" s="133"/>
      <c r="N2957" s="133"/>
      <c r="O2957" s="133"/>
      <c r="P2957" s="133"/>
      <c r="Q2957" s="154"/>
      <c r="R2957" s="66" t="s">
        <v>71</v>
      </c>
      <c r="S2957" s="135"/>
      <c r="T2957" s="133"/>
      <c r="U2957" s="133"/>
      <c r="V2957" s="136"/>
      <c r="W2957" s="28"/>
    </row>
    <row r="2958" spans="1:23" s="23" customFormat="1" ht="46.5" customHeight="1" x14ac:dyDescent="0.2">
      <c r="A2958" s="138"/>
      <c r="B2958" s="138"/>
      <c r="C2958" s="139"/>
      <c r="D2958" s="139"/>
      <c r="E2958" s="138"/>
      <c r="F2958" s="132"/>
      <c r="G2958" s="132"/>
      <c r="H2958" s="133"/>
      <c r="I2958" s="133"/>
      <c r="J2958" s="133"/>
      <c r="K2958" s="132"/>
      <c r="L2958" s="133"/>
      <c r="M2958" s="133"/>
      <c r="N2958" s="133"/>
      <c r="O2958" s="133"/>
      <c r="P2958" s="133"/>
      <c r="Q2958" s="154"/>
      <c r="R2958" s="66" t="s">
        <v>72</v>
      </c>
      <c r="S2958" s="135"/>
      <c r="T2958" s="133"/>
      <c r="U2958" s="133"/>
      <c r="V2958" s="136"/>
      <c r="W2958" s="28"/>
    </row>
    <row r="2959" spans="1:23" s="23" customFormat="1" ht="51" customHeight="1" x14ac:dyDescent="0.2">
      <c r="A2959" s="138"/>
      <c r="B2959" s="138"/>
      <c r="C2959" s="139"/>
      <c r="D2959" s="139"/>
      <c r="E2959" s="138"/>
      <c r="F2959" s="132"/>
      <c r="G2959" s="132"/>
      <c r="H2959" s="133"/>
      <c r="I2959" s="133"/>
      <c r="J2959" s="133"/>
      <c r="K2959" s="132"/>
      <c r="L2959" s="133"/>
      <c r="M2959" s="133"/>
      <c r="N2959" s="133"/>
      <c r="O2959" s="133"/>
      <c r="P2959" s="133"/>
      <c r="Q2959" s="154"/>
      <c r="R2959" s="66" t="s">
        <v>73</v>
      </c>
      <c r="S2959" s="135"/>
      <c r="T2959" s="133"/>
      <c r="U2959" s="133"/>
      <c r="V2959" s="136"/>
      <c r="W2959" s="28"/>
    </row>
    <row r="2960" spans="1:23" s="23" customFormat="1" ht="51.75" customHeight="1" x14ac:dyDescent="0.2">
      <c r="A2960" s="138">
        <v>41</v>
      </c>
      <c r="B2960" s="138" t="s">
        <v>361</v>
      </c>
      <c r="C2960" s="139">
        <v>1997</v>
      </c>
      <c r="D2960" s="139">
        <v>1997</v>
      </c>
      <c r="E2960" s="138" t="s">
        <v>97</v>
      </c>
      <c r="F2960" s="132">
        <v>12</v>
      </c>
      <c r="G2960" s="132">
        <v>2</v>
      </c>
      <c r="H2960" s="133">
        <v>4254.3</v>
      </c>
      <c r="I2960" s="133">
        <v>3388.9</v>
      </c>
      <c r="J2960" s="133">
        <v>3172.73</v>
      </c>
      <c r="K2960" s="132">
        <v>171</v>
      </c>
      <c r="L2960" s="133">
        <v>6862288.2800000003</v>
      </c>
      <c r="M2960" s="133">
        <v>0</v>
      </c>
      <c r="N2960" s="133">
        <v>0</v>
      </c>
      <c r="O2960" s="133">
        <v>0</v>
      </c>
      <c r="P2960" s="133">
        <v>6862288.2800000003</v>
      </c>
      <c r="Q2960" s="154">
        <v>0</v>
      </c>
      <c r="R2960" s="66" t="s">
        <v>117</v>
      </c>
      <c r="S2960" s="135">
        <v>6</v>
      </c>
      <c r="T2960" s="133">
        <v>2024.93</v>
      </c>
      <c r="U2960" s="133">
        <v>2024.93</v>
      </c>
      <c r="V2960" s="136">
        <v>47118</v>
      </c>
    </row>
    <row r="2961" spans="1:22" s="23" customFormat="1" ht="59.25" customHeight="1" x14ac:dyDescent="0.2">
      <c r="A2961" s="138"/>
      <c r="B2961" s="138"/>
      <c r="C2961" s="139"/>
      <c r="D2961" s="139"/>
      <c r="E2961" s="138"/>
      <c r="F2961" s="132"/>
      <c r="G2961" s="132"/>
      <c r="H2961" s="133"/>
      <c r="I2961" s="133"/>
      <c r="J2961" s="133"/>
      <c r="K2961" s="132"/>
      <c r="L2961" s="133"/>
      <c r="M2961" s="133"/>
      <c r="N2961" s="133"/>
      <c r="O2961" s="133"/>
      <c r="P2961" s="133"/>
      <c r="Q2961" s="154"/>
      <c r="R2961" s="66" t="s">
        <v>118</v>
      </c>
      <c r="S2961" s="135"/>
      <c r="T2961" s="133"/>
      <c r="U2961" s="133"/>
      <c r="V2961" s="136"/>
    </row>
    <row r="2962" spans="1:22" s="23" customFormat="1" ht="63.75" customHeight="1" x14ac:dyDescent="0.2">
      <c r="A2962" s="138"/>
      <c r="B2962" s="138"/>
      <c r="C2962" s="139"/>
      <c r="D2962" s="139"/>
      <c r="E2962" s="138"/>
      <c r="F2962" s="132"/>
      <c r="G2962" s="132"/>
      <c r="H2962" s="133"/>
      <c r="I2962" s="133"/>
      <c r="J2962" s="133"/>
      <c r="K2962" s="132"/>
      <c r="L2962" s="133"/>
      <c r="M2962" s="133"/>
      <c r="N2962" s="133"/>
      <c r="O2962" s="133"/>
      <c r="P2962" s="133"/>
      <c r="Q2962" s="154"/>
      <c r="R2962" s="66" t="s">
        <v>119</v>
      </c>
      <c r="S2962" s="135"/>
      <c r="T2962" s="133"/>
      <c r="U2962" s="133"/>
      <c r="V2962" s="136"/>
    </row>
    <row r="2963" spans="1:22" s="23" customFormat="1" ht="20.25" customHeight="1" x14ac:dyDescent="0.2">
      <c r="A2963" s="138"/>
      <c r="B2963" s="138"/>
      <c r="C2963" s="139"/>
      <c r="D2963" s="139"/>
      <c r="E2963" s="138"/>
      <c r="F2963" s="132"/>
      <c r="G2963" s="132"/>
      <c r="H2963" s="133"/>
      <c r="I2963" s="133"/>
      <c r="J2963" s="133"/>
      <c r="K2963" s="132"/>
      <c r="L2963" s="133"/>
      <c r="M2963" s="133"/>
      <c r="N2963" s="133"/>
      <c r="O2963" s="133"/>
      <c r="P2963" s="133"/>
      <c r="Q2963" s="154"/>
      <c r="R2963" s="66" t="s">
        <v>105</v>
      </c>
      <c r="S2963" s="135"/>
      <c r="T2963" s="133"/>
      <c r="U2963" s="133"/>
      <c r="V2963" s="136"/>
    </row>
    <row r="2964" spans="1:22" s="23" customFormat="1" ht="33" customHeight="1" x14ac:dyDescent="0.2">
      <c r="A2964" s="138"/>
      <c r="B2964" s="138"/>
      <c r="C2964" s="139"/>
      <c r="D2964" s="139"/>
      <c r="E2964" s="138"/>
      <c r="F2964" s="132"/>
      <c r="G2964" s="132"/>
      <c r="H2964" s="133"/>
      <c r="I2964" s="133"/>
      <c r="J2964" s="133"/>
      <c r="K2964" s="132"/>
      <c r="L2964" s="133"/>
      <c r="M2964" s="133"/>
      <c r="N2964" s="133"/>
      <c r="O2964" s="133"/>
      <c r="P2964" s="133"/>
      <c r="Q2964" s="154"/>
      <c r="R2964" s="66" t="s">
        <v>106</v>
      </c>
      <c r="S2964" s="135"/>
      <c r="T2964" s="133"/>
      <c r="U2964" s="133"/>
      <c r="V2964" s="136"/>
    </row>
    <row r="2965" spans="1:22" s="23" customFormat="1" ht="33" customHeight="1" x14ac:dyDescent="0.2">
      <c r="A2965" s="138"/>
      <c r="B2965" s="138"/>
      <c r="C2965" s="139"/>
      <c r="D2965" s="139"/>
      <c r="E2965" s="138"/>
      <c r="F2965" s="132"/>
      <c r="G2965" s="132"/>
      <c r="H2965" s="133"/>
      <c r="I2965" s="133"/>
      <c r="J2965" s="133"/>
      <c r="K2965" s="132"/>
      <c r="L2965" s="133"/>
      <c r="M2965" s="133"/>
      <c r="N2965" s="133"/>
      <c r="O2965" s="133"/>
      <c r="P2965" s="133"/>
      <c r="Q2965" s="154"/>
      <c r="R2965" s="66" t="s">
        <v>107</v>
      </c>
      <c r="S2965" s="135"/>
      <c r="T2965" s="133"/>
      <c r="U2965" s="133"/>
      <c r="V2965" s="136"/>
    </row>
    <row r="2966" spans="1:22" s="23" customFormat="1" ht="51" customHeight="1" x14ac:dyDescent="0.2">
      <c r="A2966" s="138">
        <v>42</v>
      </c>
      <c r="B2966" s="138" t="s">
        <v>195</v>
      </c>
      <c r="C2966" s="139">
        <v>1967</v>
      </c>
      <c r="D2966" s="139"/>
      <c r="E2966" s="138" t="s">
        <v>111</v>
      </c>
      <c r="F2966" s="132">
        <v>5</v>
      </c>
      <c r="G2966" s="132">
        <v>4</v>
      </c>
      <c r="H2966" s="133">
        <v>3366.7</v>
      </c>
      <c r="I2966" s="133">
        <v>3090.4</v>
      </c>
      <c r="J2966" s="133">
        <v>3005.52</v>
      </c>
      <c r="K2966" s="132">
        <v>173</v>
      </c>
      <c r="L2966" s="133">
        <v>6724245.7599999998</v>
      </c>
      <c r="M2966" s="133">
        <v>0</v>
      </c>
      <c r="N2966" s="133">
        <v>0</v>
      </c>
      <c r="O2966" s="133">
        <v>0</v>
      </c>
      <c r="P2966" s="133">
        <v>6724245.7599999998</v>
      </c>
      <c r="Q2966" s="154">
        <v>0</v>
      </c>
      <c r="R2966" s="66" t="s">
        <v>99</v>
      </c>
      <c r="S2966" s="135">
        <v>3</v>
      </c>
      <c r="T2966" s="133">
        <v>2175.85</v>
      </c>
      <c r="U2966" s="133">
        <v>2175.85</v>
      </c>
      <c r="V2966" s="136">
        <v>47118</v>
      </c>
    </row>
    <row r="2967" spans="1:22" s="23" customFormat="1" ht="58.5" customHeight="1" x14ac:dyDescent="0.2">
      <c r="A2967" s="138"/>
      <c r="B2967" s="138"/>
      <c r="C2967" s="139"/>
      <c r="D2967" s="139"/>
      <c r="E2967" s="138"/>
      <c r="F2967" s="132"/>
      <c r="G2967" s="132"/>
      <c r="H2967" s="133"/>
      <c r="I2967" s="133"/>
      <c r="J2967" s="133"/>
      <c r="K2967" s="132"/>
      <c r="L2967" s="133"/>
      <c r="M2967" s="133"/>
      <c r="N2967" s="133"/>
      <c r="O2967" s="133"/>
      <c r="P2967" s="133"/>
      <c r="Q2967" s="154"/>
      <c r="R2967" s="66" t="s">
        <v>100</v>
      </c>
      <c r="S2967" s="135"/>
      <c r="T2967" s="133"/>
      <c r="U2967" s="133"/>
      <c r="V2967" s="136"/>
    </row>
    <row r="2968" spans="1:22" s="23" customFormat="1" ht="60" customHeight="1" x14ac:dyDescent="0.2">
      <c r="A2968" s="138"/>
      <c r="B2968" s="138"/>
      <c r="C2968" s="139"/>
      <c r="D2968" s="139"/>
      <c r="E2968" s="138"/>
      <c r="F2968" s="132"/>
      <c r="G2968" s="132"/>
      <c r="H2968" s="133"/>
      <c r="I2968" s="133"/>
      <c r="J2968" s="133"/>
      <c r="K2968" s="132"/>
      <c r="L2968" s="133"/>
      <c r="M2968" s="133"/>
      <c r="N2968" s="133"/>
      <c r="O2968" s="133"/>
      <c r="P2968" s="133"/>
      <c r="Q2968" s="154"/>
      <c r="R2968" s="66" t="s">
        <v>101</v>
      </c>
      <c r="S2968" s="135"/>
      <c r="T2968" s="133"/>
      <c r="U2968" s="133"/>
      <c r="V2968" s="136"/>
    </row>
    <row r="2969" spans="1:22" s="23" customFormat="1" ht="51" customHeight="1" x14ac:dyDescent="0.2">
      <c r="A2969" s="138">
        <v>43</v>
      </c>
      <c r="B2969" s="138" t="s">
        <v>486</v>
      </c>
      <c r="C2969" s="139">
        <v>1981</v>
      </c>
      <c r="D2969" s="139"/>
      <c r="E2969" s="138" t="s">
        <v>97</v>
      </c>
      <c r="F2969" s="132">
        <v>5</v>
      </c>
      <c r="G2969" s="132">
        <v>5</v>
      </c>
      <c r="H2969" s="133">
        <v>4071</v>
      </c>
      <c r="I2969" s="133">
        <v>3495.1</v>
      </c>
      <c r="J2969" s="133">
        <v>3320.9</v>
      </c>
      <c r="K2969" s="132">
        <v>168</v>
      </c>
      <c r="L2969" s="133">
        <v>32595501.969999999</v>
      </c>
      <c r="M2969" s="133">
        <v>0</v>
      </c>
      <c r="N2969" s="133">
        <v>0</v>
      </c>
      <c r="O2969" s="133">
        <v>0</v>
      </c>
      <c r="P2969" s="133">
        <v>32595501.969999999</v>
      </c>
      <c r="Q2969" s="154">
        <v>0</v>
      </c>
      <c r="R2969" s="66" t="s">
        <v>62</v>
      </c>
      <c r="S2969" s="135">
        <v>15</v>
      </c>
      <c r="T2969" s="133">
        <v>9326.06</v>
      </c>
      <c r="U2969" s="133">
        <v>9326.06</v>
      </c>
      <c r="V2969" s="136">
        <v>47118</v>
      </c>
    </row>
    <row r="2970" spans="1:22" s="23" customFormat="1" ht="51" customHeight="1" x14ac:dyDescent="0.2">
      <c r="A2970" s="138"/>
      <c r="B2970" s="138"/>
      <c r="C2970" s="139"/>
      <c r="D2970" s="139"/>
      <c r="E2970" s="138"/>
      <c r="F2970" s="132"/>
      <c r="G2970" s="132"/>
      <c r="H2970" s="133"/>
      <c r="I2970" s="133"/>
      <c r="J2970" s="133"/>
      <c r="K2970" s="132"/>
      <c r="L2970" s="133"/>
      <c r="M2970" s="133"/>
      <c r="N2970" s="133"/>
      <c r="O2970" s="133"/>
      <c r="P2970" s="133"/>
      <c r="Q2970" s="154"/>
      <c r="R2970" s="66" t="s">
        <v>63</v>
      </c>
      <c r="S2970" s="135"/>
      <c r="T2970" s="133"/>
      <c r="U2970" s="133"/>
      <c r="V2970" s="136"/>
    </row>
    <row r="2971" spans="1:22" s="23" customFormat="1" ht="51" customHeight="1" x14ac:dyDescent="0.2">
      <c r="A2971" s="138"/>
      <c r="B2971" s="138"/>
      <c r="C2971" s="139"/>
      <c r="D2971" s="139"/>
      <c r="E2971" s="138"/>
      <c r="F2971" s="132"/>
      <c r="G2971" s="132"/>
      <c r="H2971" s="133"/>
      <c r="I2971" s="133"/>
      <c r="J2971" s="133"/>
      <c r="K2971" s="132"/>
      <c r="L2971" s="133"/>
      <c r="M2971" s="133"/>
      <c r="N2971" s="133"/>
      <c r="O2971" s="133"/>
      <c r="P2971" s="133"/>
      <c r="Q2971" s="154"/>
      <c r="R2971" s="66" t="s">
        <v>64</v>
      </c>
      <c r="S2971" s="135"/>
      <c r="T2971" s="133"/>
      <c r="U2971" s="133"/>
      <c r="V2971" s="136"/>
    </row>
    <row r="2972" spans="1:22" s="23" customFormat="1" ht="51" customHeight="1" x14ac:dyDescent="0.2">
      <c r="A2972" s="138"/>
      <c r="B2972" s="138"/>
      <c r="C2972" s="139"/>
      <c r="D2972" s="139"/>
      <c r="E2972" s="138"/>
      <c r="F2972" s="132"/>
      <c r="G2972" s="132"/>
      <c r="H2972" s="133"/>
      <c r="I2972" s="133"/>
      <c r="J2972" s="133"/>
      <c r="K2972" s="132"/>
      <c r="L2972" s="133"/>
      <c r="M2972" s="133"/>
      <c r="N2972" s="133"/>
      <c r="O2972" s="133"/>
      <c r="P2972" s="133"/>
      <c r="Q2972" s="154"/>
      <c r="R2972" s="66" t="s">
        <v>65</v>
      </c>
      <c r="S2972" s="135"/>
      <c r="T2972" s="133"/>
      <c r="U2972" s="133"/>
      <c r="V2972" s="136"/>
    </row>
    <row r="2973" spans="1:22" s="23" customFormat="1" ht="58.5" customHeight="1" x14ac:dyDescent="0.2">
      <c r="A2973" s="138"/>
      <c r="B2973" s="138"/>
      <c r="C2973" s="139"/>
      <c r="D2973" s="139"/>
      <c r="E2973" s="138"/>
      <c r="F2973" s="132"/>
      <c r="G2973" s="132"/>
      <c r="H2973" s="133"/>
      <c r="I2973" s="133"/>
      <c r="J2973" s="133"/>
      <c r="K2973" s="132"/>
      <c r="L2973" s="133"/>
      <c r="M2973" s="133"/>
      <c r="N2973" s="133"/>
      <c r="O2973" s="133"/>
      <c r="P2973" s="133"/>
      <c r="Q2973" s="154"/>
      <c r="R2973" s="66" t="s">
        <v>66</v>
      </c>
      <c r="S2973" s="135"/>
      <c r="T2973" s="133"/>
      <c r="U2973" s="133"/>
      <c r="V2973" s="136"/>
    </row>
    <row r="2974" spans="1:22" s="23" customFormat="1" ht="60" customHeight="1" x14ac:dyDescent="0.2">
      <c r="A2974" s="138"/>
      <c r="B2974" s="138"/>
      <c r="C2974" s="139"/>
      <c r="D2974" s="139"/>
      <c r="E2974" s="138"/>
      <c r="F2974" s="132"/>
      <c r="G2974" s="132"/>
      <c r="H2974" s="133"/>
      <c r="I2974" s="133"/>
      <c r="J2974" s="133"/>
      <c r="K2974" s="132"/>
      <c r="L2974" s="133"/>
      <c r="M2974" s="133"/>
      <c r="N2974" s="133"/>
      <c r="O2974" s="133"/>
      <c r="P2974" s="133"/>
      <c r="Q2974" s="154"/>
      <c r="R2974" s="66" t="s">
        <v>67</v>
      </c>
      <c r="S2974" s="135"/>
      <c r="T2974" s="133"/>
      <c r="U2974" s="133"/>
      <c r="V2974" s="136"/>
    </row>
    <row r="2975" spans="1:22" s="23" customFormat="1" ht="51" customHeight="1" x14ac:dyDescent="0.2">
      <c r="A2975" s="138"/>
      <c r="B2975" s="138"/>
      <c r="C2975" s="139"/>
      <c r="D2975" s="139"/>
      <c r="E2975" s="138"/>
      <c r="F2975" s="132"/>
      <c r="G2975" s="132"/>
      <c r="H2975" s="133"/>
      <c r="I2975" s="133"/>
      <c r="J2975" s="133"/>
      <c r="K2975" s="132"/>
      <c r="L2975" s="133"/>
      <c r="M2975" s="133"/>
      <c r="N2975" s="133"/>
      <c r="O2975" s="133"/>
      <c r="P2975" s="133"/>
      <c r="Q2975" s="154"/>
      <c r="R2975" s="66" t="s">
        <v>68</v>
      </c>
      <c r="S2975" s="135"/>
      <c r="T2975" s="133"/>
      <c r="U2975" s="133"/>
      <c r="V2975" s="136"/>
    </row>
    <row r="2976" spans="1:22" s="23" customFormat="1" ht="51" customHeight="1" x14ac:dyDescent="0.2">
      <c r="A2976" s="138"/>
      <c r="B2976" s="138"/>
      <c r="C2976" s="139"/>
      <c r="D2976" s="139"/>
      <c r="E2976" s="138"/>
      <c r="F2976" s="132"/>
      <c r="G2976" s="132"/>
      <c r="H2976" s="133"/>
      <c r="I2976" s="133"/>
      <c r="J2976" s="133"/>
      <c r="K2976" s="132"/>
      <c r="L2976" s="133"/>
      <c r="M2976" s="133"/>
      <c r="N2976" s="133"/>
      <c r="O2976" s="133"/>
      <c r="P2976" s="133"/>
      <c r="Q2976" s="154"/>
      <c r="R2976" s="66" t="s">
        <v>69</v>
      </c>
      <c r="S2976" s="135"/>
      <c r="T2976" s="133"/>
      <c r="U2976" s="133"/>
      <c r="V2976" s="136"/>
    </row>
    <row r="2977" spans="1:22" s="23" customFormat="1" ht="51" customHeight="1" x14ac:dyDescent="0.2">
      <c r="A2977" s="138"/>
      <c r="B2977" s="138"/>
      <c r="C2977" s="139"/>
      <c r="D2977" s="139"/>
      <c r="E2977" s="138"/>
      <c r="F2977" s="132"/>
      <c r="G2977" s="132"/>
      <c r="H2977" s="133"/>
      <c r="I2977" s="133"/>
      <c r="J2977" s="133"/>
      <c r="K2977" s="132"/>
      <c r="L2977" s="133"/>
      <c r="M2977" s="133"/>
      <c r="N2977" s="133"/>
      <c r="O2977" s="133"/>
      <c r="P2977" s="133"/>
      <c r="Q2977" s="154"/>
      <c r="R2977" s="66" t="s">
        <v>70</v>
      </c>
      <c r="S2977" s="135"/>
      <c r="T2977" s="133"/>
      <c r="U2977" s="133"/>
      <c r="V2977" s="136"/>
    </row>
    <row r="2978" spans="1:22" s="23" customFormat="1" ht="51" customHeight="1" x14ac:dyDescent="0.2">
      <c r="A2978" s="138"/>
      <c r="B2978" s="138"/>
      <c r="C2978" s="139"/>
      <c r="D2978" s="139"/>
      <c r="E2978" s="138"/>
      <c r="F2978" s="132"/>
      <c r="G2978" s="132"/>
      <c r="H2978" s="133"/>
      <c r="I2978" s="133"/>
      <c r="J2978" s="133"/>
      <c r="K2978" s="132"/>
      <c r="L2978" s="133"/>
      <c r="M2978" s="133"/>
      <c r="N2978" s="133"/>
      <c r="O2978" s="133"/>
      <c r="P2978" s="133"/>
      <c r="Q2978" s="154"/>
      <c r="R2978" s="66" t="s">
        <v>71</v>
      </c>
      <c r="S2978" s="135"/>
      <c r="T2978" s="133"/>
      <c r="U2978" s="133"/>
      <c r="V2978" s="136"/>
    </row>
    <row r="2979" spans="1:22" s="23" customFormat="1" ht="51" customHeight="1" x14ac:dyDescent="0.2">
      <c r="A2979" s="138"/>
      <c r="B2979" s="138"/>
      <c r="C2979" s="139"/>
      <c r="D2979" s="139"/>
      <c r="E2979" s="138"/>
      <c r="F2979" s="132"/>
      <c r="G2979" s="132"/>
      <c r="H2979" s="133"/>
      <c r="I2979" s="133"/>
      <c r="J2979" s="133"/>
      <c r="K2979" s="132"/>
      <c r="L2979" s="133"/>
      <c r="M2979" s="133"/>
      <c r="N2979" s="133"/>
      <c r="O2979" s="133"/>
      <c r="P2979" s="133"/>
      <c r="Q2979" s="154"/>
      <c r="R2979" s="66" t="s">
        <v>72</v>
      </c>
      <c r="S2979" s="135"/>
      <c r="T2979" s="133"/>
      <c r="U2979" s="133"/>
      <c r="V2979" s="136"/>
    </row>
    <row r="2980" spans="1:22" s="23" customFormat="1" ht="51" customHeight="1" x14ac:dyDescent="0.2">
      <c r="A2980" s="138"/>
      <c r="B2980" s="138"/>
      <c r="C2980" s="139"/>
      <c r="D2980" s="139"/>
      <c r="E2980" s="138"/>
      <c r="F2980" s="132"/>
      <c r="G2980" s="132"/>
      <c r="H2980" s="133"/>
      <c r="I2980" s="133"/>
      <c r="J2980" s="133"/>
      <c r="K2980" s="132"/>
      <c r="L2980" s="133"/>
      <c r="M2980" s="133"/>
      <c r="N2980" s="133"/>
      <c r="O2980" s="133"/>
      <c r="P2980" s="133"/>
      <c r="Q2980" s="154"/>
      <c r="R2980" s="66" t="s">
        <v>73</v>
      </c>
      <c r="S2980" s="135"/>
      <c r="T2980" s="133"/>
      <c r="U2980" s="133"/>
      <c r="V2980" s="136"/>
    </row>
    <row r="2981" spans="1:22" s="23" customFormat="1" ht="33.75" customHeight="1" x14ac:dyDescent="0.2">
      <c r="A2981" s="138"/>
      <c r="B2981" s="138"/>
      <c r="C2981" s="139"/>
      <c r="D2981" s="139"/>
      <c r="E2981" s="138"/>
      <c r="F2981" s="132"/>
      <c r="G2981" s="132"/>
      <c r="H2981" s="133"/>
      <c r="I2981" s="133"/>
      <c r="J2981" s="133"/>
      <c r="K2981" s="132"/>
      <c r="L2981" s="133"/>
      <c r="M2981" s="133"/>
      <c r="N2981" s="133"/>
      <c r="O2981" s="133"/>
      <c r="P2981" s="133"/>
      <c r="Q2981" s="154"/>
      <c r="R2981" s="66" t="s">
        <v>74</v>
      </c>
      <c r="S2981" s="135"/>
      <c r="T2981" s="133"/>
      <c r="U2981" s="133"/>
      <c r="V2981" s="136"/>
    </row>
    <row r="2982" spans="1:22" s="23" customFormat="1" ht="33.75" customHeight="1" x14ac:dyDescent="0.2">
      <c r="A2982" s="138"/>
      <c r="B2982" s="138"/>
      <c r="C2982" s="139"/>
      <c r="D2982" s="139"/>
      <c r="E2982" s="138"/>
      <c r="F2982" s="132"/>
      <c r="G2982" s="132"/>
      <c r="H2982" s="133"/>
      <c r="I2982" s="133"/>
      <c r="J2982" s="133"/>
      <c r="K2982" s="132"/>
      <c r="L2982" s="133"/>
      <c r="M2982" s="133"/>
      <c r="N2982" s="133"/>
      <c r="O2982" s="133"/>
      <c r="P2982" s="133"/>
      <c r="Q2982" s="154"/>
      <c r="R2982" s="66" t="s">
        <v>75</v>
      </c>
      <c r="S2982" s="135"/>
      <c r="T2982" s="133"/>
      <c r="U2982" s="133"/>
      <c r="V2982" s="136"/>
    </row>
    <row r="2983" spans="1:22" s="23" customFormat="1" ht="33.75" customHeight="1" x14ac:dyDescent="0.2">
      <c r="A2983" s="138"/>
      <c r="B2983" s="138"/>
      <c r="C2983" s="139"/>
      <c r="D2983" s="139"/>
      <c r="E2983" s="138"/>
      <c r="F2983" s="132"/>
      <c r="G2983" s="132"/>
      <c r="H2983" s="133"/>
      <c r="I2983" s="133"/>
      <c r="J2983" s="133"/>
      <c r="K2983" s="132"/>
      <c r="L2983" s="133"/>
      <c r="M2983" s="133"/>
      <c r="N2983" s="133"/>
      <c r="O2983" s="133"/>
      <c r="P2983" s="133"/>
      <c r="Q2983" s="154"/>
      <c r="R2983" s="66" t="s">
        <v>76</v>
      </c>
      <c r="S2983" s="135"/>
      <c r="T2983" s="133"/>
      <c r="U2983" s="133"/>
      <c r="V2983" s="136"/>
    </row>
    <row r="2984" spans="1:22" s="23" customFormat="1" ht="37.5" customHeight="1" x14ac:dyDescent="0.2">
      <c r="A2984" s="138">
        <v>44</v>
      </c>
      <c r="B2984" s="138" t="s">
        <v>367</v>
      </c>
      <c r="C2984" s="139">
        <v>1952</v>
      </c>
      <c r="D2984" s="139">
        <v>2008</v>
      </c>
      <c r="E2984" s="138" t="s">
        <v>111</v>
      </c>
      <c r="F2984" s="132">
        <v>5</v>
      </c>
      <c r="G2984" s="132">
        <v>10</v>
      </c>
      <c r="H2984" s="133">
        <v>11492.31</v>
      </c>
      <c r="I2984" s="133">
        <v>9904.7099999999991</v>
      </c>
      <c r="J2984" s="133">
        <v>8777.68</v>
      </c>
      <c r="K2984" s="132">
        <v>269</v>
      </c>
      <c r="L2984" s="133">
        <v>21553738.460000001</v>
      </c>
      <c r="M2984" s="133">
        <v>0</v>
      </c>
      <c r="N2984" s="133">
        <v>0</v>
      </c>
      <c r="O2984" s="133">
        <v>0</v>
      </c>
      <c r="P2984" s="133">
        <v>21553738.460000001</v>
      </c>
      <c r="Q2984" s="154">
        <v>0</v>
      </c>
      <c r="R2984" s="66" t="s">
        <v>99</v>
      </c>
      <c r="S2984" s="135">
        <v>3</v>
      </c>
      <c r="T2984" s="133">
        <v>2176.11</v>
      </c>
      <c r="U2984" s="133">
        <v>2176.11</v>
      </c>
      <c r="V2984" s="136">
        <v>47118</v>
      </c>
    </row>
    <row r="2985" spans="1:22" s="23" customFormat="1" ht="53.25" customHeight="1" x14ac:dyDescent="0.2">
      <c r="A2985" s="138"/>
      <c r="B2985" s="138"/>
      <c r="C2985" s="139"/>
      <c r="D2985" s="139"/>
      <c r="E2985" s="138"/>
      <c r="F2985" s="132"/>
      <c r="G2985" s="132"/>
      <c r="H2985" s="133"/>
      <c r="I2985" s="133"/>
      <c r="J2985" s="133"/>
      <c r="K2985" s="132"/>
      <c r="L2985" s="133"/>
      <c r="M2985" s="133"/>
      <c r="N2985" s="133"/>
      <c r="O2985" s="133"/>
      <c r="P2985" s="133"/>
      <c r="Q2985" s="154"/>
      <c r="R2985" s="66" t="s">
        <v>100</v>
      </c>
      <c r="S2985" s="135"/>
      <c r="T2985" s="133"/>
      <c r="U2985" s="133"/>
      <c r="V2985" s="136"/>
    </row>
    <row r="2986" spans="1:22" s="23" customFormat="1" ht="53.25" customHeight="1" x14ac:dyDescent="0.2">
      <c r="A2986" s="138"/>
      <c r="B2986" s="138"/>
      <c r="C2986" s="139"/>
      <c r="D2986" s="139"/>
      <c r="E2986" s="138"/>
      <c r="F2986" s="132"/>
      <c r="G2986" s="132"/>
      <c r="H2986" s="133"/>
      <c r="I2986" s="133"/>
      <c r="J2986" s="133"/>
      <c r="K2986" s="132"/>
      <c r="L2986" s="133"/>
      <c r="M2986" s="133"/>
      <c r="N2986" s="133"/>
      <c r="O2986" s="133"/>
      <c r="P2986" s="133"/>
      <c r="Q2986" s="154"/>
      <c r="R2986" s="66" t="s">
        <v>101</v>
      </c>
      <c r="S2986" s="135"/>
      <c r="T2986" s="133"/>
      <c r="U2986" s="133"/>
      <c r="V2986" s="136"/>
    </row>
    <row r="2987" spans="1:22" s="23" customFormat="1" ht="39" customHeight="1" x14ac:dyDescent="0.2">
      <c r="A2987" s="138">
        <v>45</v>
      </c>
      <c r="B2987" s="138" t="s">
        <v>202</v>
      </c>
      <c r="C2987" s="139">
        <v>1956</v>
      </c>
      <c r="D2987" s="139"/>
      <c r="E2987" s="138" t="s">
        <v>111</v>
      </c>
      <c r="F2987" s="132">
        <v>5</v>
      </c>
      <c r="G2987" s="132">
        <v>4</v>
      </c>
      <c r="H2987" s="133">
        <v>4380.1000000000004</v>
      </c>
      <c r="I2987" s="133">
        <v>3899.9</v>
      </c>
      <c r="J2987" s="133">
        <v>3469.7</v>
      </c>
      <c r="K2987" s="132">
        <v>102</v>
      </c>
      <c r="L2987" s="133">
        <v>8486156.5999999996</v>
      </c>
      <c r="M2987" s="133">
        <v>0</v>
      </c>
      <c r="N2987" s="133">
        <v>0</v>
      </c>
      <c r="O2987" s="133">
        <v>0</v>
      </c>
      <c r="P2987" s="133">
        <v>8486156.5999999996</v>
      </c>
      <c r="Q2987" s="154">
        <v>0</v>
      </c>
      <c r="R2987" s="66" t="s">
        <v>99</v>
      </c>
      <c r="S2987" s="135">
        <v>3</v>
      </c>
      <c r="T2987" s="133">
        <v>2175.9899999999998</v>
      </c>
      <c r="U2987" s="133">
        <v>2175.9899999999998</v>
      </c>
      <c r="V2987" s="136">
        <v>47118</v>
      </c>
    </row>
    <row r="2988" spans="1:22" s="23" customFormat="1" ht="53.25" customHeight="1" x14ac:dyDescent="0.2">
      <c r="A2988" s="138"/>
      <c r="B2988" s="138"/>
      <c r="C2988" s="139"/>
      <c r="D2988" s="139"/>
      <c r="E2988" s="138"/>
      <c r="F2988" s="132"/>
      <c r="G2988" s="132"/>
      <c r="H2988" s="133"/>
      <c r="I2988" s="133"/>
      <c r="J2988" s="133"/>
      <c r="K2988" s="132"/>
      <c r="L2988" s="133"/>
      <c r="M2988" s="133"/>
      <c r="N2988" s="133"/>
      <c r="O2988" s="133"/>
      <c r="P2988" s="133"/>
      <c r="Q2988" s="154"/>
      <c r="R2988" s="66" t="s">
        <v>100</v>
      </c>
      <c r="S2988" s="135"/>
      <c r="T2988" s="133"/>
      <c r="U2988" s="133"/>
      <c r="V2988" s="136"/>
    </row>
    <row r="2989" spans="1:22" s="23" customFormat="1" ht="53.25" customHeight="1" x14ac:dyDescent="0.2">
      <c r="A2989" s="138"/>
      <c r="B2989" s="138"/>
      <c r="C2989" s="139"/>
      <c r="D2989" s="139"/>
      <c r="E2989" s="138"/>
      <c r="F2989" s="132"/>
      <c r="G2989" s="132"/>
      <c r="H2989" s="133"/>
      <c r="I2989" s="133"/>
      <c r="J2989" s="133"/>
      <c r="K2989" s="132"/>
      <c r="L2989" s="133"/>
      <c r="M2989" s="133"/>
      <c r="N2989" s="133"/>
      <c r="O2989" s="133"/>
      <c r="P2989" s="133"/>
      <c r="Q2989" s="154"/>
      <c r="R2989" s="66" t="s">
        <v>101</v>
      </c>
      <c r="S2989" s="135"/>
      <c r="T2989" s="133"/>
      <c r="U2989" s="133"/>
      <c r="V2989" s="136"/>
    </row>
    <row r="2990" spans="1:22" s="48" customFormat="1" ht="50.25" customHeight="1" x14ac:dyDescent="0.15">
      <c r="A2990" s="138" t="s">
        <v>647</v>
      </c>
      <c r="B2990" s="138" t="s">
        <v>1109</v>
      </c>
      <c r="C2990" s="139">
        <v>1958</v>
      </c>
      <c r="D2990" s="139"/>
      <c r="E2990" s="138" t="s">
        <v>111</v>
      </c>
      <c r="F2990" s="132">
        <v>4</v>
      </c>
      <c r="G2990" s="132">
        <v>3</v>
      </c>
      <c r="H2990" s="133">
        <v>2544.4</v>
      </c>
      <c r="I2990" s="133">
        <v>2219.6</v>
      </c>
      <c r="J2990" s="133">
        <v>2221.1</v>
      </c>
      <c r="K2990" s="132">
        <v>72</v>
      </c>
      <c r="L2990" s="133">
        <v>5262616.17</v>
      </c>
      <c r="M2990" s="133">
        <v>0</v>
      </c>
      <c r="N2990" s="133">
        <v>0</v>
      </c>
      <c r="O2990" s="133">
        <v>0</v>
      </c>
      <c r="P2990" s="133">
        <v>5262616.17</v>
      </c>
      <c r="Q2990" s="133">
        <v>0</v>
      </c>
      <c r="R2990" s="66" t="s">
        <v>99</v>
      </c>
      <c r="S2990" s="134">
        <v>3</v>
      </c>
      <c r="T2990" s="133">
        <v>2370.98</v>
      </c>
      <c r="U2990" s="133">
        <v>2370.98</v>
      </c>
      <c r="V2990" s="136">
        <v>47118</v>
      </c>
    </row>
    <row r="2991" spans="1:22" s="48" customFormat="1" ht="50.25" customHeight="1" x14ac:dyDescent="0.15">
      <c r="A2991" s="138"/>
      <c r="B2991" s="138"/>
      <c r="C2991" s="139"/>
      <c r="D2991" s="139"/>
      <c r="E2991" s="138"/>
      <c r="F2991" s="132"/>
      <c r="G2991" s="132"/>
      <c r="H2991" s="133"/>
      <c r="I2991" s="133"/>
      <c r="J2991" s="133"/>
      <c r="K2991" s="132"/>
      <c r="L2991" s="133"/>
      <c r="M2991" s="133"/>
      <c r="N2991" s="133"/>
      <c r="O2991" s="133"/>
      <c r="P2991" s="133"/>
      <c r="Q2991" s="133"/>
      <c r="R2991" s="66" t="s">
        <v>100</v>
      </c>
      <c r="S2991" s="135"/>
      <c r="T2991" s="133"/>
      <c r="U2991" s="133"/>
      <c r="V2991" s="136"/>
    </row>
    <row r="2992" spans="1:22" s="48" customFormat="1" ht="50.25" customHeight="1" x14ac:dyDescent="0.15">
      <c r="A2992" s="138"/>
      <c r="B2992" s="138"/>
      <c r="C2992" s="139"/>
      <c r="D2992" s="139"/>
      <c r="E2992" s="138"/>
      <c r="F2992" s="132"/>
      <c r="G2992" s="132"/>
      <c r="H2992" s="133"/>
      <c r="I2992" s="133"/>
      <c r="J2992" s="133"/>
      <c r="K2992" s="132"/>
      <c r="L2992" s="133"/>
      <c r="M2992" s="133"/>
      <c r="N2992" s="133"/>
      <c r="O2992" s="133"/>
      <c r="P2992" s="133"/>
      <c r="Q2992" s="133"/>
      <c r="R2992" s="66" t="s">
        <v>101</v>
      </c>
      <c r="S2992" s="135"/>
      <c r="T2992" s="133"/>
      <c r="U2992" s="133"/>
      <c r="V2992" s="136"/>
    </row>
    <row r="2993" spans="1:22" s="48" customFormat="1" ht="37.5" customHeight="1" x14ac:dyDescent="0.15">
      <c r="A2993" s="138" t="s">
        <v>649</v>
      </c>
      <c r="B2993" s="138" t="s">
        <v>1110</v>
      </c>
      <c r="C2993" s="139">
        <v>1958</v>
      </c>
      <c r="D2993" s="139"/>
      <c r="E2993" s="138" t="s">
        <v>111</v>
      </c>
      <c r="F2993" s="132">
        <v>5</v>
      </c>
      <c r="G2993" s="132">
        <v>2</v>
      </c>
      <c r="H2993" s="133">
        <v>2699.1</v>
      </c>
      <c r="I2993" s="133">
        <v>2393.1999999999998</v>
      </c>
      <c r="J2993" s="133">
        <v>2065.14</v>
      </c>
      <c r="K2993" s="132">
        <v>75</v>
      </c>
      <c r="L2993" s="133">
        <v>5308900.59</v>
      </c>
      <c r="M2993" s="133">
        <v>0</v>
      </c>
      <c r="N2993" s="133">
        <v>0</v>
      </c>
      <c r="O2993" s="133">
        <v>0</v>
      </c>
      <c r="P2993" s="133">
        <v>5308900.59</v>
      </c>
      <c r="Q2993" s="133">
        <v>0</v>
      </c>
      <c r="R2993" s="66" t="s">
        <v>99</v>
      </c>
      <c r="S2993" s="134">
        <v>3</v>
      </c>
      <c r="T2993" s="133">
        <v>2218.33</v>
      </c>
      <c r="U2993" s="133">
        <v>2218.33</v>
      </c>
      <c r="V2993" s="136">
        <v>47118</v>
      </c>
    </row>
    <row r="2994" spans="1:22" s="48" customFormat="1" ht="50.25" customHeight="1" x14ac:dyDescent="0.15">
      <c r="A2994" s="138"/>
      <c r="B2994" s="138"/>
      <c r="C2994" s="139"/>
      <c r="D2994" s="139"/>
      <c r="E2994" s="138"/>
      <c r="F2994" s="132"/>
      <c r="G2994" s="132"/>
      <c r="H2994" s="133"/>
      <c r="I2994" s="133"/>
      <c r="J2994" s="133"/>
      <c r="K2994" s="132"/>
      <c r="L2994" s="133"/>
      <c r="M2994" s="133"/>
      <c r="N2994" s="133"/>
      <c r="O2994" s="133"/>
      <c r="P2994" s="133"/>
      <c r="Q2994" s="133"/>
      <c r="R2994" s="66" t="s">
        <v>100</v>
      </c>
      <c r="S2994" s="135"/>
      <c r="T2994" s="133"/>
      <c r="U2994" s="133"/>
      <c r="V2994" s="136"/>
    </row>
    <row r="2995" spans="1:22" s="48" customFormat="1" ht="50.25" customHeight="1" x14ac:dyDescent="0.15">
      <c r="A2995" s="138"/>
      <c r="B2995" s="138"/>
      <c r="C2995" s="139"/>
      <c r="D2995" s="139"/>
      <c r="E2995" s="138"/>
      <c r="F2995" s="132"/>
      <c r="G2995" s="132"/>
      <c r="H2995" s="133"/>
      <c r="I2995" s="133"/>
      <c r="J2995" s="133"/>
      <c r="K2995" s="132"/>
      <c r="L2995" s="133"/>
      <c r="M2995" s="133"/>
      <c r="N2995" s="133"/>
      <c r="O2995" s="133"/>
      <c r="P2995" s="133"/>
      <c r="Q2995" s="133"/>
      <c r="R2995" s="66" t="s">
        <v>101</v>
      </c>
      <c r="S2995" s="135"/>
      <c r="T2995" s="133"/>
      <c r="U2995" s="133"/>
      <c r="V2995" s="136"/>
    </row>
    <row r="2996" spans="1:22" s="48" customFormat="1" ht="50.25" customHeight="1" x14ac:dyDescent="0.15">
      <c r="A2996" s="138" t="s">
        <v>651</v>
      </c>
      <c r="B2996" s="138" t="s">
        <v>1111</v>
      </c>
      <c r="C2996" s="139">
        <v>1959</v>
      </c>
      <c r="D2996" s="139"/>
      <c r="E2996" s="138" t="s">
        <v>111</v>
      </c>
      <c r="F2996" s="132">
        <v>5</v>
      </c>
      <c r="G2996" s="132">
        <v>4</v>
      </c>
      <c r="H2996" s="133">
        <v>5459.6</v>
      </c>
      <c r="I2996" s="133">
        <v>4867.6000000000004</v>
      </c>
      <c r="J2996" s="133">
        <v>4752.71</v>
      </c>
      <c r="K2996" s="132">
        <v>166</v>
      </c>
      <c r="L2996" s="133">
        <v>10694536.4</v>
      </c>
      <c r="M2996" s="133">
        <v>0</v>
      </c>
      <c r="N2996" s="133">
        <v>0</v>
      </c>
      <c r="O2996" s="133">
        <v>0</v>
      </c>
      <c r="P2996" s="133">
        <v>10694536.4</v>
      </c>
      <c r="Q2996" s="133">
        <v>0</v>
      </c>
      <c r="R2996" s="66" t="s">
        <v>99</v>
      </c>
      <c r="S2996" s="134">
        <v>3</v>
      </c>
      <c r="T2996" s="133">
        <v>2197.09</v>
      </c>
      <c r="U2996" s="133">
        <v>2197.09</v>
      </c>
      <c r="V2996" s="136">
        <v>47118</v>
      </c>
    </row>
    <row r="2997" spans="1:22" s="48" customFormat="1" ht="50.25" customHeight="1" x14ac:dyDescent="0.15">
      <c r="A2997" s="138"/>
      <c r="B2997" s="138"/>
      <c r="C2997" s="139"/>
      <c r="D2997" s="139"/>
      <c r="E2997" s="138"/>
      <c r="F2997" s="132"/>
      <c r="G2997" s="132"/>
      <c r="H2997" s="133"/>
      <c r="I2997" s="133"/>
      <c r="J2997" s="133"/>
      <c r="K2997" s="132"/>
      <c r="L2997" s="133"/>
      <c r="M2997" s="133"/>
      <c r="N2997" s="133"/>
      <c r="O2997" s="133"/>
      <c r="P2997" s="133"/>
      <c r="Q2997" s="133"/>
      <c r="R2997" s="66" t="s">
        <v>100</v>
      </c>
      <c r="S2997" s="135"/>
      <c r="T2997" s="133"/>
      <c r="U2997" s="133"/>
      <c r="V2997" s="136"/>
    </row>
    <row r="2998" spans="1:22" s="48" customFormat="1" ht="50.25" customHeight="1" x14ac:dyDescent="0.15">
      <c r="A2998" s="138"/>
      <c r="B2998" s="138"/>
      <c r="C2998" s="139"/>
      <c r="D2998" s="139"/>
      <c r="E2998" s="138"/>
      <c r="F2998" s="132"/>
      <c r="G2998" s="132"/>
      <c r="H2998" s="133"/>
      <c r="I2998" s="133"/>
      <c r="J2998" s="133"/>
      <c r="K2998" s="132"/>
      <c r="L2998" s="133"/>
      <c r="M2998" s="133"/>
      <c r="N2998" s="133"/>
      <c r="O2998" s="133"/>
      <c r="P2998" s="133"/>
      <c r="Q2998" s="133"/>
      <c r="R2998" s="66" t="s">
        <v>101</v>
      </c>
      <c r="S2998" s="135"/>
      <c r="T2998" s="133"/>
      <c r="U2998" s="133"/>
      <c r="V2998" s="136"/>
    </row>
    <row r="2999" spans="1:22" s="48" customFormat="1" ht="50.25" customHeight="1" x14ac:dyDescent="0.15">
      <c r="A2999" s="138" t="s">
        <v>653</v>
      </c>
      <c r="B2999" s="138" t="s">
        <v>1112</v>
      </c>
      <c r="C2999" s="139">
        <v>1956</v>
      </c>
      <c r="D2999" s="139"/>
      <c r="E2999" s="138" t="s">
        <v>111</v>
      </c>
      <c r="F2999" s="132">
        <v>4</v>
      </c>
      <c r="G2999" s="132">
        <v>3</v>
      </c>
      <c r="H2999" s="133">
        <v>3036.4</v>
      </c>
      <c r="I2999" s="133">
        <v>2373.4</v>
      </c>
      <c r="J2999" s="133">
        <v>2047.41</v>
      </c>
      <c r="K2999" s="132">
        <v>75</v>
      </c>
      <c r="L2999" s="133">
        <v>5620342.96</v>
      </c>
      <c r="M2999" s="133">
        <v>0</v>
      </c>
      <c r="N2999" s="133">
        <v>0</v>
      </c>
      <c r="O2999" s="133">
        <v>0</v>
      </c>
      <c r="P2999" s="133">
        <v>5620342.96</v>
      </c>
      <c r="Q2999" s="133">
        <v>0</v>
      </c>
      <c r="R2999" s="66" t="s">
        <v>99</v>
      </c>
      <c r="S2999" s="134">
        <v>3</v>
      </c>
      <c r="T2999" s="133">
        <v>2368.06</v>
      </c>
      <c r="U2999" s="133">
        <v>2368.06</v>
      </c>
      <c r="V2999" s="136">
        <v>47118</v>
      </c>
    </row>
    <row r="3000" spans="1:22" s="48" customFormat="1" ht="50.25" customHeight="1" x14ac:dyDescent="0.15">
      <c r="A3000" s="138"/>
      <c r="B3000" s="138"/>
      <c r="C3000" s="139"/>
      <c r="D3000" s="139"/>
      <c r="E3000" s="138"/>
      <c r="F3000" s="132"/>
      <c r="G3000" s="132"/>
      <c r="H3000" s="133"/>
      <c r="I3000" s="133"/>
      <c r="J3000" s="133"/>
      <c r="K3000" s="132"/>
      <c r="L3000" s="133"/>
      <c r="M3000" s="133"/>
      <c r="N3000" s="133"/>
      <c r="O3000" s="133"/>
      <c r="P3000" s="133"/>
      <c r="Q3000" s="133"/>
      <c r="R3000" s="66" t="s">
        <v>100</v>
      </c>
      <c r="S3000" s="135"/>
      <c r="T3000" s="133"/>
      <c r="U3000" s="133"/>
      <c r="V3000" s="136"/>
    </row>
    <row r="3001" spans="1:22" s="48" customFormat="1" ht="50.25" customHeight="1" x14ac:dyDescent="0.15">
      <c r="A3001" s="138"/>
      <c r="B3001" s="138"/>
      <c r="C3001" s="139"/>
      <c r="D3001" s="139"/>
      <c r="E3001" s="138"/>
      <c r="F3001" s="132"/>
      <c r="G3001" s="132"/>
      <c r="H3001" s="133"/>
      <c r="I3001" s="133"/>
      <c r="J3001" s="133"/>
      <c r="K3001" s="132"/>
      <c r="L3001" s="133"/>
      <c r="M3001" s="133"/>
      <c r="N3001" s="133"/>
      <c r="O3001" s="133"/>
      <c r="P3001" s="133"/>
      <c r="Q3001" s="133"/>
      <c r="R3001" s="66" t="s">
        <v>101</v>
      </c>
      <c r="S3001" s="135"/>
      <c r="T3001" s="133"/>
      <c r="U3001" s="133"/>
      <c r="V3001" s="136"/>
    </row>
    <row r="3002" spans="1:22" s="48" customFormat="1" ht="50.25" customHeight="1" x14ac:dyDescent="0.15">
      <c r="A3002" s="138" t="s">
        <v>655</v>
      </c>
      <c r="B3002" s="138" t="s">
        <v>1113</v>
      </c>
      <c r="C3002" s="139">
        <v>1957</v>
      </c>
      <c r="D3002" s="139"/>
      <c r="E3002" s="138" t="s">
        <v>111</v>
      </c>
      <c r="F3002" s="132">
        <v>5</v>
      </c>
      <c r="G3002" s="132">
        <v>5</v>
      </c>
      <c r="H3002" s="133">
        <v>5756.01</v>
      </c>
      <c r="I3002" s="133">
        <v>4966.91</v>
      </c>
      <c r="J3002" s="133">
        <v>4248.41</v>
      </c>
      <c r="K3002" s="132">
        <v>168</v>
      </c>
      <c r="L3002" s="133">
        <v>10910688.810000001</v>
      </c>
      <c r="M3002" s="133">
        <v>0</v>
      </c>
      <c r="N3002" s="133">
        <v>0</v>
      </c>
      <c r="O3002" s="133">
        <v>0</v>
      </c>
      <c r="P3002" s="133">
        <v>10910688.810000001</v>
      </c>
      <c r="Q3002" s="133">
        <v>0</v>
      </c>
      <c r="R3002" s="66" t="s">
        <v>99</v>
      </c>
      <c r="S3002" s="134">
        <v>3</v>
      </c>
      <c r="T3002" s="133">
        <v>2196.6799999999998</v>
      </c>
      <c r="U3002" s="133">
        <v>2196.6799999999998</v>
      </c>
      <c r="V3002" s="136">
        <v>47118</v>
      </c>
    </row>
    <row r="3003" spans="1:22" s="48" customFormat="1" ht="50.25" customHeight="1" x14ac:dyDescent="0.15">
      <c r="A3003" s="138"/>
      <c r="B3003" s="138"/>
      <c r="C3003" s="139"/>
      <c r="D3003" s="139"/>
      <c r="E3003" s="138"/>
      <c r="F3003" s="132"/>
      <c r="G3003" s="132"/>
      <c r="H3003" s="133"/>
      <c r="I3003" s="133"/>
      <c r="J3003" s="133"/>
      <c r="K3003" s="132"/>
      <c r="L3003" s="133"/>
      <c r="M3003" s="133"/>
      <c r="N3003" s="133"/>
      <c r="O3003" s="133"/>
      <c r="P3003" s="133"/>
      <c r="Q3003" s="133"/>
      <c r="R3003" s="66" t="s">
        <v>100</v>
      </c>
      <c r="S3003" s="135"/>
      <c r="T3003" s="133"/>
      <c r="U3003" s="133"/>
      <c r="V3003" s="136"/>
    </row>
    <row r="3004" spans="1:22" s="48" customFormat="1" ht="50.25" customHeight="1" x14ac:dyDescent="0.15">
      <c r="A3004" s="138"/>
      <c r="B3004" s="138"/>
      <c r="C3004" s="139"/>
      <c r="D3004" s="139"/>
      <c r="E3004" s="138"/>
      <c r="F3004" s="132"/>
      <c r="G3004" s="132"/>
      <c r="H3004" s="133"/>
      <c r="I3004" s="133"/>
      <c r="J3004" s="133"/>
      <c r="K3004" s="132"/>
      <c r="L3004" s="133"/>
      <c r="M3004" s="133"/>
      <c r="N3004" s="133"/>
      <c r="O3004" s="133"/>
      <c r="P3004" s="133"/>
      <c r="Q3004" s="133"/>
      <c r="R3004" s="66" t="s">
        <v>101</v>
      </c>
      <c r="S3004" s="135"/>
      <c r="T3004" s="133"/>
      <c r="U3004" s="133"/>
      <c r="V3004" s="136"/>
    </row>
    <row r="3005" spans="1:22" s="48" customFormat="1" ht="41.25" customHeight="1" x14ac:dyDescent="0.15">
      <c r="A3005" s="138" t="s">
        <v>657</v>
      </c>
      <c r="B3005" s="138" t="s">
        <v>1114</v>
      </c>
      <c r="C3005" s="139">
        <v>1957</v>
      </c>
      <c r="D3005" s="139"/>
      <c r="E3005" s="138" t="s">
        <v>111</v>
      </c>
      <c r="F3005" s="132">
        <v>4</v>
      </c>
      <c r="G3005" s="132">
        <v>5</v>
      </c>
      <c r="H3005" s="133">
        <v>5434</v>
      </c>
      <c r="I3005" s="133">
        <v>4379.6000000000004</v>
      </c>
      <c r="J3005" s="133">
        <v>3776.3</v>
      </c>
      <c r="K3005" s="132">
        <v>128</v>
      </c>
      <c r="L3005" s="133">
        <v>10286607.4</v>
      </c>
      <c r="M3005" s="133">
        <v>0</v>
      </c>
      <c r="N3005" s="133">
        <v>0</v>
      </c>
      <c r="O3005" s="133">
        <v>0</v>
      </c>
      <c r="P3005" s="133">
        <v>10286607.4</v>
      </c>
      <c r="Q3005" s="133">
        <v>0</v>
      </c>
      <c r="R3005" s="66" t="s">
        <v>99</v>
      </c>
      <c r="S3005" s="134">
        <v>3</v>
      </c>
      <c r="T3005" s="133">
        <v>2348.7600000000002</v>
      </c>
      <c r="U3005" s="133">
        <v>2348.7600000000002</v>
      </c>
      <c r="V3005" s="136">
        <v>47118</v>
      </c>
    </row>
    <row r="3006" spans="1:22" s="48" customFormat="1" ht="50.25" customHeight="1" x14ac:dyDescent="0.15">
      <c r="A3006" s="138"/>
      <c r="B3006" s="138"/>
      <c r="C3006" s="139"/>
      <c r="D3006" s="139"/>
      <c r="E3006" s="138"/>
      <c r="F3006" s="132"/>
      <c r="G3006" s="132"/>
      <c r="H3006" s="133"/>
      <c r="I3006" s="133"/>
      <c r="J3006" s="133"/>
      <c r="K3006" s="132"/>
      <c r="L3006" s="133"/>
      <c r="M3006" s="133"/>
      <c r="N3006" s="133"/>
      <c r="O3006" s="133"/>
      <c r="P3006" s="133"/>
      <c r="Q3006" s="133"/>
      <c r="R3006" s="66" t="s">
        <v>100</v>
      </c>
      <c r="S3006" s="135"/>
      <c r="T3006" s="133"/>
      <c r="U3006" s="133"/>
      <c r="V3006" s="136"/>
    </row>
    <row r="3007" spans="1:22" s="48" customFormat="1" ht="50.25" customHeight="1" x14ac:dyDescent="0.15">
      <c r="A3007" s="138"/>
      <c r="B3007" s="138"/>
      <c r="C3007" s="139"/>
      <c r="D3007" s="139"/>
      <c r="E3007" s="138"/>
      <c r="F3007" s="132"/>
      <c r="G3007" s="132"/>
      <c r="H3007" s="133"/>
      <c r="I3007" s="133"/>
      <c r="J3007" s="133"/>
      <c r="K3007" s="132"/>
      <c r="L3007" s="133"/>
      <c r="M3007" s="133"/>
      <c r="N3007" s="133"/>
      <c r="O3007" s="133"/>
      <c r="P3007" s="133"/>
      <c r="Q3007" s="133"/>
      <c r="R3007" s="66" t="s">
        <v>101</v>
      </c>
      <c r="S3007" s="135"/>
      <c r="T3007" s="133"/>
      <c r="U3007" s="133"/>
      <c r="V3007" s="136"/>
    </row>
    <row r="3008" spans="1:22" s="48" customFormat="1" ht="50.25" customHeight="1" x14ac:dyDescent="0.15">
      <c r="A3008" s="138" t="s">
        <v>659</v>
      </c>
      <c r="B3008" s="138" t="s">
        <v>1115</v>
      </c>
      <c r="C3008" s="139">
        <v>1957</v>
      </c>
      <c r="D3008" s="139"/>
      <c r="E3008" s="138" t="s">
        <v>111</v>
      </c>
      <c r="F3008" s="132">
        <v>4</v>
      </c>
      <c r="G3008" s="132">
        <v>3</v>
      </c>
      <c r="H3008" s="133">
        <v>2236.1</v>
      </c>
      <c r="I3008" s="133">
        <v>1951.5</v>
      </c>
      <c r="J3008" s="133">
        <v>1883.71</v>
      </c>
      <c r="K3008" s="132">
        <v>63</v>
      </c>
      <c r="L3008" s="133">
        <v>4639036.53</v>
      </c>
      <c r="M3008" s="133">
        <v>0</v>
      </c>
      <c r="N3008" s="133">
        <v>0</v>
      </c>
      <c r="O3008" s="133">
        <v>0</v>
      </c>
      <c r="P3008" s="133">
        <v>4639036.53</v>
      </c>
      <c r="Q3008" s="133">
        <v>0</v>
      </c>
      <c r="R3008" s="66" t="s">
        <v>99</v>
      </c>
      <c r="S3008" s="134">
        <v>3</v>
      </c>
      <c r="T3008" s="133">
        <v>2377.16</v>
      </c>
      <c r="U3008" s="133">
        <v>2377.16</v>
      </c>
      <c r="V3008" s="136">
        <v>47118</v>
      </c>
    </row>
    <row r="3009" spans="1:23" s="48" customFormat="1" ht="50.25" customHeight="1" x14ac:dyDescent="0.15">
      <c r="A3009" s="138"/>
      <c r="B3009" s="138"/>
      <c r="C3009" s="139"/>
      <c r="D3009" s="139"/>
      <c r="E3009" s="138"/>
      <c r="F3009" s="132"/>
      <c r="G3009" s="132"/>
      <c r="H3009" s="133"/>
      <c r="I3009" s="133"/>
      <c r="J3009" s="133"/>
      <c r="K3009" s="132"/>
      <c r="L3009" s="133"/>
      <c r="M3009" s="133"/>
      <c r="N3009" s="133"/>
      <c r="O3009" s="133"/>
      <c r="P3009" s="133"/>
      <c r="Q3009" s="133"/>
      <c r="R3009" s="66" t="s">
        <v>100</v>
      </c>
      <c r="S3009" s="135"/>
      <c r="T3009" s="133"/>
      <c r="U3009" s="133"/>
      <c r="V3009" s="136"/>
    </row>
    <row r="3010" spans="1:23" s="48" customFormat="1" ht="50.25" customHeight="1" x14ac:dyDescent="0.15">
      <c r="A3010" s="138"/>
      <c r="B3010" s="138"/>
      <c r="C3010" s="139"/>
      <c r="D3010" s="139"/>
      <c r="E3010" s="138"/>
      <c r="F3010" s="132"/>
      <c r="G3010" s="132"/>
      <c r="H3010" s="133"/>
      <c r="I3010" s="133"/>
      <c r="J3010" s="133"/>
      <c r="K3010" s="132"/>
      <c r="L3010" s="133"/>
      <c r="M3010" s="133"/>
      <c r="N3010" s="133"/>
      <c r="O3010" s="133"/>
      <c r="P3010" s="133"/>
      <c r="Q3010" s="133"/>
      <c r="R3010" s="66" t="s">
        <v>101</v>
      </c>
      <c r="S3010" s="135"/>
      <c r="T3010" s="133"/>
      <c r="U3010" s="133"/>
      <c r="V3010" s="136"/>
    </row>
    <row r="3011" spans="1:23" s="48" customFormat="1" ht="36" customHeight="1" x14ac:dyDescent="0.15">
      <c r="A3011" s="138" t="s">
        <v>661</v>
      </c>
      <c r="B3011" s="138" t="s">
        <v>1116</v>
      </c>
      <c r="C3011" s="139">
        <v>1957</v>
      </c>
      <c r="D3011" s="139"/>
      <c r="E3011" s="138" t="s">
        <v>111</v>
      </c>
      <c r="F3011" s="132">
        <v>4</v>
      </c>
      <c r="G3011" s="132">
        <v>3</v>
      </c>
      <c r="H3011" s="133">
        <v>2235.6999999999998</v>
      </c>
      <c r="I3011" s="133">
        <v>1970.7</v>
      </c>
      <c r="J3011" s="133">
        <v>1903.4</v>
      </c>
      <c r="K3011" s="132">
        <v>62</v>
      </c>
      <c r="L3011" s="133">
        <v>4683694.22</v>
      </c>
      <c r="M3011" s="133">
        <v>0</v>
      </c>
      <c r="N3011" s="133">
        <v>0</v>
      </c>
      <c r="O3011" s="133">
        <v>0</v>
      </c>
      <c r="P3011" s="133">
        <v>4683694.22</v>
      </c>
      <c r="Q3011" s="133">
        <v>0</v>
      </c>
      <c r="R3011" s="66" t="s">
        <v>99</v>
      </c>
      <c r="S3011" s="134">
        <v>3</v>
      </c>
      <c r="T3011" s="133">
        <v>2376.67</v>
      </c>
      <c r="U3011" s="133">
        <v>2376.67</v>
      </c>
      <c r="V3011" s="136">
        <v>47118</v>
      </c>
    </row>
    <row r="3012" spans="1:23" s="48" customFormat="1" ht="50.25" customHeight="1" x14ac:dyDescent="0.15">
      <c r="A3012" s="138"/>
      <c r="B3012" s="138"/>
      <c r="C3012" s="139"/>
      <c r="D3012" s="139"/>
      <c r="E3012" s="138"/>
      <c r="F3012" s="132"/>
      <c r="G3012" s="132"/>
      <c r="H3012" s="133"/>
      <c r="I3012" s="133"/>
      <c r="J3012" s="133"/>
      <c r="K3012" s="132"/>
      <c r="L3012" s="133"/>
      <c r="M3012" s="133"/>
      <c r="N3012" s="133"/>
      <c r="O3012" s="133"/>
      <c r="P3012" s="133"/>
      <c r="Q3012" s="133"/>
      <c r="R3012" s="66" t="s">
        <v>100</v>
      </c>
      <c r="S3012" s="135"/>
      <c r="T3012" s="133"/>
      <c r="U3012" s="133"/>
      <c r="V3012" s="136"/>
    </row>
    <row r="3013" spans="1:23" s="48" customFormat="1" ht="47.25" customHeight="1" x14ac:dyDescent="0.15">
      <c r="A3013" s="138"/>
      <c r="B3013" s="138"/>
      <c r="C3013" s="139"/>
      <c r="D3013" s="139"/>
      <c r="E3013" s="138"/>
      <c r="F3013" s="132"/>
      <c r="G3013" s="132"/>
      <c r="H3013" s="133"/>
      <c r="I3013" s="133"/>
      <c r="J3013" s="133"/>
      <c r="K3013" s="132"/>
      <c r="L3013" s="133"/>
      <c r="M3013" s="133"/>
      <c r="N3013" s="133"/>
      <c r="O3013" s="133"/>
      <c r="P3013" s="133"/>
      <c r="Q3013" s="133"/>
      <c r="R3013" s="66" t="s">
        <v>101</v>
      </c>
      <c r="S3013" s="135"/>
      <c r="T3013" s="133"/>
      <c r="U3013" s="133"/>
      <c r="V3013" s="136"/>
    </row>
    <row r="3014" spans="1:23" s="48" customFormat="1" ht="36" customHeight="1" x14ac:dyDescent="0.15">
      <c r="A3014" s="138" t="s">
        <v>664</v>
      </c>
      <c r="B3014" s="138" t="s">
        <v>1117</v>
      </c>
      <c r="C3014" s="139">
        <v>1957</v>
      </c>
      <c r="D3014" s="139"/>
      <c r="E3014" s="138" t="s">
        <v>111</v>
      </c>
      <c r="F3014" s="132">
        <v>4</v>
      </c>
      <c r="G3014" s="132">
        <v>3</v>
      </c>
      <c r="H3014" s="133">
        <v>2225.6</v>
      </c>
      <c r="I3014" s="133">
        <v>1938</v>
      </c>
      <c r="J3014" s="133">
        <v>1773.8</v>
      </c>
      <c r="K3014" s="132">
        <v>70</v>
      </c>
      <c r="L3014" s="133">
        <v>4607636.58</v>
      </c>
      <c r="M3014" s="133">
        <v>0</v>
      </c>
      <c r="N3014" s="133">
        <v>0</v>
      </c>
      <c r="O3014" s="133">
        <v>0</v>
      </c>
      <c r="P3014" s="133">
        <v>4607636.58</v>
      </c>
      <c r="Q3014" s="133">
        <v>0</v>
      </c>
      <c r="R3014" s="66" t="s">
        <v>99</v>
      </c>
      <c r="S3014" s="134">
        <v>3</v>
      </c>
      <c r="T3014" s="133">
        <v>2377.52</v>
      </c>
      <c r="U3014" s="133">
        <v>2377.52</v>
      </c>
      <c r="V3014" s="136">
        <v>47118</v>
      </c>
    </row>
    <row r="3015" spans="1:23" s="48" customFormat="1" ht="50.25" customHeight="1" x14ac:dyDescent="0.15">
      <c r="A3015" s="138"/>
      <c r="B3015" s="138"/>
      <c r="C3015" s="139"/>
      <c r="D3015" s="139"/>
      <c r="E3015" s="138"/>
      <c r="F3015" s="132"/>
      <c r="G3015" s="132"/>
      <c r="H3015" s="133"/>
      <c r="I3015" s="133"/>
      <c r="J3015" s="133"/>
      <c r="K3015" s="132"/>
      <c r="L3015" s="133"/>
      <c r="M3015" s="133"/>
      <c r="N3015" s="133"/>
      <c r="O3015" s="133"/>
      <c r="P3015" s="133"/>
      <c r="Q3015" s="133"/>
      <c r="R3015" s="66" t="s">
        <v>100</v>
      </c>
      <c r="S3015" s="135"/>
      <c r="T3015" s="133"/>
      <c r="U3015" s="133"/>
      <c r="V3015" s="136"/>
    </row>
    <row r="3016" spans="1:23" s="48" customFormat="1" ht="50.25" customHeight="1" x14ac:dyDescent="0.15">
      <c r="A3016" s="138"/>
      <c r="B3016" s="138"/>
      <c r="C3016" s="139"/>
      <c r="D3016" s="139"/>
      <c r="E3016" s="138"/>
      <c r="F3016" s="132"/>
      <c r="G3016" s="132"/>
      <c r="H3016" s="133"/>
      <c r="I3016" s="133"/>
      <c r="J3016" s="133"/>
      <c r="K3016" s="132"/>
      <c r="L3016" s="133"/>
      <c r="M3016" s="133"/>
      <c r="N3016" s="133"/>
      <c r="O3016" s="133"/>
      <c r="P3016" s="133"/>
      <c r="Q3016" s="133"/>
      <c r="R3016" s="66" t="s">
        <v>101</v>
      </c>
      <c r="S3016" s="135"/>
      <c r="T3016" s="133"/>
      <c r="U3016" s="133"/>
      <c r="V3016" s="136"/>
    </row>
    <row r="3017" spans="1:23" s="22" customFormat="1" ht="44.25" customHeight="1" x14ac:dyDescent="0.2">
      <c r="A3017" s="141" t="s">
        <v>1118</v>
      </c>
      <c r="B3017" s="141"/>
      <c r="C3017" s="43" t="s">
        <v>80</v>
      </c>
      <c r="D3017" s="44" t="s">
        <v>80</v>
      </c>
      <c r="E3017" s="44" t="s">
        <v>80</v>
      </c>
      <c r="F3017" s="44" t="s">
        <v>80</v>
      </c>
      <c r="G3017" s="44" t="s">
        <v>80</v>
      </c>
      <c r="H3017" s="44">
        <f>SUM(H2612:H3016)</f>
        <v>224847.80000000008</v>
      </c>
      <c r="I3017" s="44">
        <f t="shared" ref="I3017:S3017" si="292">SUM(I2612:I3016)</f>
        <v>197425.2</v>
      </c>
      <c r="J3017" s="44">
        <f t="shared" si="292"/>
        <v>179560.03999999995</v>
      </c>
      <c r="K3017" s="45">
        <f t="shared" si="292"/>
        <v>8051</v>
      </c>
      <c r="L3017" s="44">
        <f t="shared" si="292"/>
        <v>973894958.93999982</v>
      </c>
      <c r="M3017" s="44">
        <f t="shared" si="292"/>
        <v>0</v>
      </c>
      <c r="N3017" s="44">
        <f t="shared" si="292"/>
        <v>0</v>
      </c>
      <c r="O3017" s="44">
        <f t="shared" si="292"/>
        <v>0</v>
      </c>
      <c r="P3017" s="44">
        <f t="shared" si="292"/>
        <v>973894958.93999982</v>
      </c>
      <c r="Q3017" s="44">
        <f t="shared" si="292"/>
        <v>0</v>
      </c>
      <c r="R3017" s="44" t="s">
        <v>80</v>
      </c>
      <c r="S3017" s="45">
        <f t="shared" si="292"/>
        <v>405</v>
      </c>
      <c r="T3017" s="44" t="s">
        <v>80</v>
      </c>
      <c r="U3017" s="44" t="s">
        <v>80</v>
      </c>
      <c r="V3017" s="44" t="s">
        <v>80</v>
      </c>
      <c r="W3017" s="32"/>
    </row>
    <row r="3018" spans="1:23" s="21" customFormat="1" ht="30.75" customHeight="1" x14ac:dyDescent="0.15">
      <c r="A3018" s="142" t="s">
        <v>1508</v>
      </c>
      <c r="B3018" s="142"/>
      <c r="C3018" s="142"/>
      <c r="D3018" s="142"/>
      <c r="E3018" s="142"/>
      <c r="F3018" s="142"/>
      <c r="G3018" s="142"/>
      <c r="H3018" s="142"/>
      <c r="I3018" s="142"/>
      <c r="J3018" s="142"/>
      <c r="K3018" s="142"/>
      <c r="L3018" s="142"/>
      <c r="M3018" s="142"/>
      <c r="N3018" s="142"/>
      <c r="O3018" s="142"/>
      <c r="P3018" s="142"/>
      <c r="Q3018" s="142"/>
      <c r="R3018" s="142"/>
      <c r="S3018" s="142"/>
      <c r="T3018" s="142"/>
      <c r="U3018" s="142"/>
      <c r="V3018" s="142"/>
      <c r="W3018" s="33"/>
    </row>
    <row r="3019" spans="1:23" s="23" customFormat="1" ht="33.75" customHeight="1" x14ac:dyDescent="0.2">
      <c r="A3019" s="138">
        <v>1</v>
      </c>
      <c r="B3019" s="138" t="s">
        <v>487</v>
      </c>
      <c r="C3019" s="139">
        <v>1959</v>
      </c>
      <c r="D3019" s="139"/>
      <c r="E3019" s="138" t="s">
        <v>84</v>
      </c>
      <c r="F3019" s="132">
        <v>2</v>
      </c>
      <c r="G3019" s="132">
        <v>1</v>
      </c>
      <c r="H3019" s="133">
        <v>410.6</v>
      </c>
      <c r="I3019" s="133">
        <v>410.6</v>
      </c>
      <c r="J3019" s="133">
        <v>347.9</v>
      </c>
      <c r="K3019" s="132">
        <v>15</v>
      </c>
      <c r="L3019" s="133">
        <f>M3019+N3019+O3019+P3019+Q3019</f>
        <v>5989793.29</v>
      </c>
      <c r="M3019" s="133">
        <v>0</v>
      </c>
      <c r="N3019" s="133">
        <v>0</v>
      </c>
      <c r="O3019" s="133">
        <v>0</v>
      </c>
      <c r="P3019" s="133">
        <v>5989793.29</v>
      </c>
      <c r="Q3019" s="154">
        <v>0</v>
      </c>
      <c r="R3019" s="66" t="s">
        <v>85</v>
      </c>
      <c r="S3019" s="135">
        <v>3</v>
      </c>
      <c r="T3019" s="133">
        <f>L3019/I3019</f>
        <v>14587.903774963468</v>
      </c>
      <c r="U3019" s="133">
        <f>T3019</f>
        <v>14587.903774963468</v>
      </c>
      <c r="V3019" s="136">
        <v>47118</v>
      </c>
    </row>
    <row r="3020" spans="1:23" s="23" customFormat="1" ht="38.25" customHeight="1" x14ac:dyDescent="0.2">
      <c r="A3020" s="138"/>
      <c r="B3020" s="138"/>
      <c r="C3020" s="139"/>
      <c r="D3020" s="139"/>
      <c r="E3020" s="138"/>
      <c r="F3020" s="132"/>
      <c r="G3020" s="132"/>
      <c r="H3020" s="133"/>
      <c r="I3020" s="133"/>
      <c r="J3020" s="133"/>
      <c r="K3020" s="132"/>
      <c r="L3020" s="133"/>
      <c r="M3020" s="133"/>
      <c r="N3020" s="133"/>
      <c r="O3020" s="133"/>
      <c r="P3020" s="133"/>
      <c r="Q3020" s="154"/>
      <c r="R3020" s="66" t="s">
        <v>248</v>
      </c>
      <c r="S3020" s="135"/>
      <c r="T3020" s="133"/>
      <c r="U3020" s="133"/>
      <c r="V3020" s="136"/>
    </row>
    <row r="3021" spans="1:23" s="23" customFormat="1" ht="42.75" customHeight="1" x14ac:dyDescent="0.2">
      <c r="A3021" s="138"/>
      <c r="B3021" s="138"/>
      <c r="C3021" s="139"/>
      <c r="D3021" s="139"/>
      <c r="E3021" s="138"/>
      <c r="F3021" s="132"/>
      <c r="G3021" s="132"/>
      <c r="H3021" s="133"/>
      <c r="I3021" s="133"/>
      <c r="J3021" s="133"/>
      <c r="K3021" s="132"/>
      <c r="L3021" s="133"/>
      <c r="M3021" s="133"/>
      <c r="N3021" s="133"/>
      <c r="O3021" s="133"/>
      <c r="P3021" s="133"/>
      <c r="Q3021" s="154"/>
      <c r="R3021" s="66" t="s">
        <v>86</v>
      </c>
      <c r="S3021" s="135"/>
      <c r="T3021" s="133"/>
      <c r="U3021" s="133"/>
      <c r="V3021" s="136"/>
    </row>
    <row r="3022" spans="1:23" s="23" customFormat="1" ht="33.75" customHeight="1" x14ac:dyDescent="0.2">
      <c r="A3022" s="138">
        <v>2</v>
      </c>
      <c r="B3022" s="138" t="s">
        <v>488</v>
      </c>
      <c r="C3022" s="139">
        <v>1961</v>
      </c>
      <c r="D3022" s="139"/>
      <c r="E3022" s="138" t="s">
        <v>84</v>
      </c>
      <c r="F3022" s="132">
        <v>2</v>
      </c>
      <c r="G3022" s="132">
        <v>2</v>
      </c>
      <c r="H3022" s="133">
        <v>771.6</v>
      </c>
      <c r="I3022" s="133">
        <v>702.7</v>
      </c>
      <c r="J3022" s="133">
        <v>526.79999999999995</v>
      </c>
      <c r="K3022" s="132">
        <v>37</v>
      </c>
      <c r="L3022" s="133">
        <f>M3022+N3022+O3022+P3022+Q3022</f>
        <v>10179780.189999999</v>
      </c>
      <c r="M3022" s="133">
        <v>0</v>
      </c>
      <c r="N3022" s="133">
        <v>0</v>
      </c>
      <c r="O3022" s="133">
        <v>0</v>
      </c>
      <c r="P3022" s="133">
        <v>10179780.189999999</v>
      </c>
      <c r="Q3022" s="154">
        <v>0</v>
      </c>
      <c r="R3022" s="66" t="s">
        <v>85</v>
      </c>
      <c r="S3022" s="135">
        <v>3</v>
      </c>
      <c r="T3022" s="133">
        <f>L3022/I3022</f>
        <v>14486.665988330722</v>
      </c>
      <c r="U3022" s="133">
        <f>T3022</f>
        <v>14486.665988330722</v>
      </c>
      <c r="V3022" s="136">
        <v>47118</v>
      </c>
    </row>
    <row r="3023" spans="1:23" s="23" customFormat="1" ht="36.75" customHeight="1" x14ac:dyDescent="0.2">
      <c r="A3023" s="138"/>
      <c r="B3023" s="138"/>
      <c r="C3023" s="139"/>
      <c r="D3023" s="139"/>
      <c r="E3023" s="138"/>
      <c r="F3023" s="132"/>
      <c r="G3023" s="132"/>
      <c r="H3023" s="133"/>
      <c r="I3023" s="133"/>
      <c r="J3023" s="133"/>
      <c r="K3023" s="132"/>
      <c r="L3023" s="133"/>
      <c r="M3023" s="133"/>
      <c r="N3023" s="133"/>
      <c r="O3023" s="133"/>
      <c r="P3023" s="133"/>
      <c r="Q3023" s="154"/>
      <c r="R3023" s="66" t="s">
        <v>248</v>
      </c>
      <c r="S3023" s="135"/>
      <c r="T3023" s="133"/>
      <c r="U3023" s="133"/>
      <c r="V3023" s="136"/>
    </row>
    <row r="3024" spans="1:23" s="23" customFormat="1" ht="36.75" customHeight="1" x14ac:dyDescent="0.2">
      <c r="A3024" s="138"/>
      <c r="B3024" s="138"/>
      <c r="C3024" s="139"/>
      <c r="D3024" s="139"/>
      <c r="E3024" s="138"/>
      <c r="F3024" s="132"/>
      <c r="G3024" s="132"/>
      <c r="H3024" s="133"/>
      <c r="I3024" s="133"/>
      <c r="J3024" s="133"/>
      <c r="K3024" s="132"/>
      <c r="L3024" s="133"/>
      <c r="M3024" s="133"/>
      <c r="N3024" s="133"/>
      <c r="O3024" s="133"/>
      <c r="P3024" s="133"/>
      <c r="Q3024" s="154"/>
      <c r="R3024" s="66" t="s">
        <v>86</v>
      </c>
      <c r="S3024" s="135"/>
      <c r="T3024" s="133"/>
      <c r="U3024" s="133"/>
      <c r="V3024" s="136"/>
    </row>
    <row r="3025" spans="1:24" s="23" customFormat="1" ht="30" customHeight="1" x14ac:dyDescent="0.2">
      <c r="A3025" s="138">
        <v>3</v>
      </c>
      <c r="B3025" s="138" t="s">
        <v>489</v>
      </c>
      <c r="C3025" s="139">
        <v>1928</v>
      </c>
      <c r="D3025" s="139"/>
      <c r="E3025" s="138" t="s">
        <v>84</v>
      </c>
      <c r="F3025" s="132">
        <v>2</v>
      </c>
      <c r="G3025" s="132">
        <v>2</v>
      </c>
      <c r="H3025" s="133">
        <v>295.10000000000002</v>
      </c>
      <c r="I3025" s="133">
        <v>226.99</v>
      </c>
      <c r="J3025" s="133">
        <v>226.99</v>
      </c>
      <c r="K3025" s="132">
        <v>12</v>
      </c>
      <c r="L3025" s="133">
        <f>M3025+N3025+O3025+P3025+Q3025</f>
        <v>3356025.76</v>
      </c>
      <c r="M3025" s="133">
        <v>0</v>
      </c>
      <c r="N3025" s="133">
        <v>0</v>
      </c>
      <c r="O3025" s="133">
        <v>0</v>
      </c>
      <c r="P3025" s="133">
        <v>3356025.76</v>
      </c>
      <c r="Q3025" s="154">
        <v>0</v>
      </c>
      <c r="R3025" s="66" t="s">
        <v>85</v>
      </c>
      <c r="S3025" s="135">
        <v>3</v>
      </c>
      <c r="T3025" s="133">
        <f>L3025/I3025</f>
        <v>14784.905766773865</v>
      </c>
      <c r="U3025" s="133">
        <f>T3025</f>
        <v>14784.905766773865</v>
      </c>
      <c r="V3025" s="136">
        <v>47118</v>
      </c>
    </row>
    <row r="3026" spans="1:24" s="23" customFormat="1" ht="36.75" customHeight="1" x14ac:dyDescent="0.2">
      <c r="A3026" s="138"/>
      <c r="B3026" s="138"/>
      <c r="C3026" s="139"/>
      <c r="D3026" s="139"/>
      <c r="E3026" s="138"/>
      <c r="F3026" s="132"/>
      <c r="G3026" s="132"/>
      <c r="H3026" s="133"/>
      <c r="I3026" s="133"/>
      <c r="J3026" s="133"/>
      <c r="K3026" s="132"/>
      <c r="L3026" s="133"/>
      <c r="M3026" s="133"/>
      <c r="N3026" s="133"/>
      <c r="O3026" s="133"/>
      <c r="P3026" s="133"/>
      <c r="Q3026" s="154"/>
      <c r="R3026" s="66" t="s">
        <v>248</v>
      </c>
      <c r="S3026" s="135"/>
      <c r="T3026" s="133"/>
      <c r="U3026" s="133"/>
      <c r="V3026" s="136"/>
    </row>
    <row r="3027" spans="1:24" s="23" customFormat="1" ht="34.5" customHeight="1" x14ac:dyDescent="0.2">
      <c r="A3027" s="138"/>
      <c r="B3027" s="138"/>
      <c r="C3027" s="139"/>
      <c r="D3027" s="139"/>
      <c r="E3027" s="138"/>
      <c r="F3027" s="132"/>
      <c r="G3027" s="132"/>
      <c r="H3027" s="133"/>
      <c r="I3027" s="133"/>
      <c r="J3027" s="133"/>
      <c r="K3027" s="132"/>
      <c r="L3027" s="133"/>
      <c r="M3027" s="133"/>
      <c r="N3027" s="133"/>
      <c r="O3027" s="133"/>
      <c r="P3027" s="133"/>
      <c r="Q3027" s="154"/>
      <c r="R3027" s="66" t="s">
        <v>86</v>
      </c>
      <c r="S3027" s="135"/>
      <c r="T3027" s="133"/>
      <c r="U3027" s="133"/>
      <c r="V3027" s="136"/>
    </row>
    <row r="3028" spans="1:24" s="23" customFormat="1" ht="24.75" customHeight="1" x14ac:dyDescent="0.2">
      <c r="A3028" s="138">
        <v>4</v>
      </c>
      <c r="B3028" s="138" t="s">
        <v>490</v>
      </c>
      <c r="C3028" s="139">
        <v>1966</v>
      </c>
      <c r="D3028" s="139"/>
      <c r="E3028" s="138" t="s">
        <v>84</v>
      </c>
      <c r="F3028" s="132">
        <v>2</v>
      </c>
      <c r="G3028" s="132">
        <v>1</v>
      </c>
      <c r="H3028" s="133">
        <v>332.6</v>
      </c>
      <c r="I3028" s="133">
        <v>332.6</v>
      </c>
      <c r="J3028" s="133">
        <v>294.2</v>
      </c>
      <c r="K3028" s="132">
        <v>24</v>
      </c>
      <c r="L3028" s="133">
        <f>M3028+N3028+O3028+P3028+Q3028</f>
        <v>4870933.38</v>
      </c>
      <c r="M3028" s="133">
        <v>0</v>
      </c>
      <c r="N3028" s="133">
        <v>0</v>
      </c>
      <c r="O3028" s="133">
        <v>0</v>
      </c>
      <c r="P3028" s="133">
        <v>4870933.38</v>
      </c>
      <c r="Q3028" s="154">
        <v>0</v>
      </c>
      <c r="R3028" s="66" t="s">
        <v>85</v>
      </c>
      <c r="S3028" s="135">
        <v>3</v>
      </c>
      <c r="T3028" s="133">
        <f>L3028/I3028</f>
        <v>14645.01918220084</v>
      </c>
      <c r="U3028" s="133">
        <f>T3028</f>
        <v>14645.01918220084</v>
      </c>
      <c r="V3028" s="136">
        <v>47118</v>
      </c>
    </row>
    <row r="3029" spans="1:24" s="23" customFormat="1" ht="33.75" customHeight="1" x14ac:dyDescent="0.2">
      <c r="A3029" s="138"/>
      <c r="B3029" s="138"/>
      <c r="C3029" s="139"/>
      <c r="D3029" s="139"/>
      <c r="E3029" s="138"/>
      <c r="F3029" s="132"/>
      <c r="G3029" s="132"/>
      <c r="H3029" s="133"/>
      <c r="I3029" s="133"/>
      <c r="J3029" s="133"/>
      <c r="K3029" s="132"/>
      <c r="L3029" s="133"/>
      <c r="M3029" s="133"/>
      <c r="N3029" s="133"/>
      <c r="O3029" s="133"/>
      <c r="P3029" s="133"/>
      <c r="Q3029" s="154"/>
      <c r="R3029" s="66" t="s">
        <v>248</v>
      </c>
      <c r="S3029" s="135"/>
      <c r="T3029" s="133"/>
      <c r="U3029" s="133"/>
      <c r="V3029" s="136"/>
    </row>
    <row r="3030" spans="1:24" s="23" customFormat="1" ht="39.75" customHeight="1" x14ac:dyDescent="0.2">
      <c r="A3030" s="138"/>
      <c r="B3030" s="138"/>
      <c r="C3030" s="139"/>
      <c r="D3030" s="139"/>
      <c r="E3030" s="138"/>
      <c r="F3030" s="132"/>
      <c r="G3030" s="132"/>
      <c r="H3030" s="133"/>
      <c r="I3030" s="133"/>
      <c r="J3030" s="133"/>
      <c r="K3030" s="132"/>
      <c r="L3030" s="133"/>
      <c r="M3030" s="133"/>
      <c r="N3030" s="133"/>
      <c r="O3030" s="133"/>
      <c r="P3030" s="133"/>
      <c r="Q3030" s="154"/>
      <c r="R3030" s="66" t="s">
        <v>86</v>
      </c>
      <c r="S3030" s="135"/>
      <c r="T3030" s="133"/>
      <c r="U3030" s="133"/>
      <c r="V3030" s="136"/>
    </row>
    <row r="3031" spans="1:24" s="23" customFormat="1" ht="27" customHeight="1" x14ac:dyDescent="0.2">
      <c r="A3031" s="138">
        <v>5</v>
      </c>
      <c r="B3031" s="138" t="s">
        <v>491</v>
      </c>
      <c r="C3031" s="139">
        <v>1960</v>
      </c>
      <c r="D3031" s="139"/>
      <c r="E3031" s="138" t="s">
        <v>84</v>
      </c>
      <c r="F3031" s="132">
        <v>2</v>
      </c>
      <c r="G3031" s="132">
        <v>1</v>
      </c>
      <c r="H3031" s="133">
        <v>381.8</v>
      </c>
      <c r="I3031" s="133">
        <v>381.8</v>
      </c>
      <c r="J3031" s="133">
        <v>237.5</v>
      </c>
      <c r="K3031" s="132">
        <v>19</v>
      </c>
      <c r="L3031" s="133">
        <f>M3031+N3031+O3031+P3031+Q3031</f>
        <v>5676675.79</v>
      </c>
      <c r="M3031" s="133">
        <v>0</v>
      </c>
      <c r="N3031" s="133">
        <v>0</v>
      </c>
      <c r="O3031" s="133">
        <v>0</v>
      </c>
      <c r="P3031" s="133">
        <v>5676675.79</v>
      </c>
      <c r="Q3031" s="154">
        <v>0</v>
      </c>
      <c r="R3031" s="66" t="s">
        <v>85</v>
      </c>
      <c r="S3031" s="135">
        <v>3</v>
      </c>
      <c r="T3031" s="133">
        <f>L3031/I3031</f>
        <v>14868.192221058145</v>
      </c>
      <c r="U3031" s="133">
        <f>T3031</f>
        <v>14868.192221058145</v>
      </c>
      <c r="V3031" s="136">
        <v>47118</v>
      </c>
    </row>
    <row r="3032" spans="1:24" s="23" customFormat="1" ht="36.75" customHeight="1" x14ac:dyDescent="0.2">
      <c r="A3032" s="138"/>
      <c r="B3032" s="138"/>
      <c r="C3032" s="139"/>
      <c r="D3032" s="139"/>
      <c r="E3032" s="138"/>
      <c r="F3032" s="132"/>
      <c r="G3032" s="132"/>
      <c r="H3032" s="133"/>
      <c r="I3032" s="133"/>
      <c r="J3032" s="133"/>
      <c r="K3032" s="132"/>
      <c r="L3032" s="133"/>
      <c r="M3032" s="133"/>
      <c r="N3032" s="133"/>
      <c r="O3032" s="133"/>
      <c r="P3032" s="133"/>
      <c r="Q3032" s="154"/>
      <c r="R3032" s="66" t="s">
        <v>248</v>
      </c>
      <c r="S3032" s="135"/>
      <c r="T3032" s="133"/>
      <c r="U3032" s="133"/>
      <c r="V3032" s="136"/>
    </row>
    <row r="3033" spans="1:24" s="23" customFormat="1" ht="32.25" customHeight="1" x14ac:dyDescent="0.2">
      <c r="A3033" s="138"/>
      <c r="B3033" s="138"/>
      <c r="C3033" s="139"/>
      <c r="D3033" s="139"/>
      <c r="E3033" s="138"/>
      <c r="F3033" s="132"/>
      <c r="G3033" s="132"/>
      <c r="H3033" s="133"/>
      <c r="I3033" s="133"/>
      <c r="J3033" s="133"/>
      <c r="K3033" s="132"/>
      <c r="L3033" s="133"/>
      <c r="M3033" s="133"/>
      <c r="N3033" s="133"/>
      <c r="O3033" s="133"/>
      <c r="P3033" s="133"/>
      <c r="Q3033" s="154"/>
      <c r="R3033" s="66" t="s">
        <v>86</v>
      </c>
      <c r="S3033" s="135"/>
      <c r="T3033" s="133"/>
      <c r="U3033" s="133"/>
      <c r="V3033" s="136"/>
    </row>
    <row r="3034" spans="1:24" s="23" customFormat="1" ht="24" customHeight="1" x14ac:dyDescent="0.2">
      <c r="A3034" s="138">
        <v>6</v>
      </c>
      <c r="B3034" s="138" t="s">
        <v>492</v>
      </c>
      <c r="C3034" s="139">
        <v>1959</v>
      </c>
      <c r="D3034" s="139"/>
      <c r="E3034" s="138" t="s">
        <v>84</v>
      </c>
      <c r="F3034" s="132">
        <v>2</v>
      </c>
      <c r="G3034" s="132">
        <v>1</v>
      </c>
      <c r="H3034" s="133">
        <v>435.9</v>
      </c>
      <c r="I3034" s="133">
        <v>394.4</v>
      </c>
      <c r="J3034" s="133">
        <v>230</v>
      </c>
      <c r="K3034" s="132">
        <v>19</v>
      </c>
      <c r="L3034" s="133">
        <f>M3034+N3034+O3034+P3034+Q3034</f>
        <v>5757414.7000000002</v>
      </c>
      <c r="M3034" s="133">
        <v>0</v>
      </c>
      <c r="N3034" s="133">
        <v>0</v>
      </c>
      <c r="O3034" s="133">
        <v>0</v>
      </c>
      <c r="P3034" s="133">
        <v>5757414.7000000002</v>
      </c>
      <c r="Q3034" s="154">
        <v>0</v>
      </c>
      <c r="R3034" s="66" t="s">
        <v>85</v>
      </c>
      <c r="S3034" s="135">
        <v>3</v>
      </c>
      <c r="T3034" s="133">
        <f>L3034/I3034</f>
        <v>14597.907454361057</v>
      </c>
      <c r="U3034" s="133">
        <f>T3034</f>
        <v>14597.907454361057</v>
      </c>
      <c r="V3034" s="136">
        <v>47118</v>
      </c>
    </row>
    <row r="3035" spans="1:24" s="23" customFormat="1" ht="36" customHeight="1" x14ac:dyDescent="0.2">
      <c r="A3035" s="138"/>
      <c r="B3035" s="138"/>
      <c r="C3035" s="139"/>
      <c r="D3035" s="139"/>
      <c r="E3035" s="138"/>
      <c r="F3035" s="132"/>
      <c r="G3035" s="132"/>
      <c r="H3035" s="133"/>
      <c r="I3035" s="133"/>
      <c r="J3035" s="133"/>
      <c r="K3035" s="132"/>
      <c r="L3035" s="133"/>
      <c r="M3035" s="133"/>
      <c r="N3035" s="133"/>
      <c r="O3035" s="133"/>
      <c r="P3035" s="133"/>
      <c r="Q3035" s="154"/>
      <c r="R3035" s="66" t="s">
        <v>248</v>
      </c>
      <c r="S3035" s="135"/>
      <c r="T3035" s="133"/>
      <c r="U3035" s="133"/>
      <c r="V3035" s="136"/>
    </row>
    <row r="3036" spans="1:24" s="23" customFormat="1" ht="41.25" customHeight="1" x14ac:dyDescent="0.2">
      <c r="A3036" s="138"/>
      <c r="B3036" s="138"/>
      <c r="C3036" s="139"/>
      <c r="D3036" s="139"/>
      <c r="E3036" s="138"/>
      <c r="F3036" s="132"/>
      <c r="G3036" s="132"/>
      <c r="H3036" s="133"/>
      <c r="I3036" s="133"/>
      <c r="J3036" s="133"/>
      <c r="K3036" s="132"/>
      <c r="L3036" s="133"/>
      <c r="M3036" s="133"/>
      <c r="N3036" s="133"/>
      <c r="O3036" s="133"/>
      <c r="P3036" s="133"/>
      <c r="Q3036" s="154"/>
      <c r="R3036" s="66" t="s">
        <v>86</v>
      </c>
      <c r="S3036" s="135"/>
      <c r="T3036" s="133"/>
      <c r="U3036" s="133"/>
      <c r="V3036" s="136"/>
    </row>
    <row r="3037" spans="1:24" s="23" customFormat="1" ht="32.25" customHeight="1" x14ac:dyDescent="0.2">
      <c r="A3037" s="138">
        <v>7</v>
      </c>
      <c r="B3037" s="138" t="s">
        <v>493</v>
      </c>
      <c r="C3037" s="139">
        <v>1966</v>
      </c>
      <c r="D3037" s="139">
        <v>2012</v>
      </c>
      <c r="E3037" s="138" t="s">
        <v>111</v>
      </c>
      <c r="F3037" s="132">
        <v>2</v>
      </c>
      <c r="G3037" s="132">
        <v>3</v>
      </c>
      <c r="H3037" s="133">
        <v>582.4</v>
      </c>
      <c r="I3037" s="133">
        <v>582.4</v>
      </c>
      <c r="J3037" s="133">
        <v>393.62</v>
      </c>
      <c r="K3037" s="132">
        <v>46</v>
      </c>
      <c r="L3037" s="133">
        <v>4689725.78</v>
      </c>
      <c r="M3037" s="133">
        <v>0</v>
      </c>
      <c r="N3037" s="133">
        <v>0</v>
      </c>
      <c r="O3037" s="133">
        <v>0</v>
      </c>
      <c r="P3037" s="133">
        <v>4689725.78</v>
      </c>
      <c r="Q3037" s="154">
        <v>0</v>
      </c>
      <c r="R3037" s="66" t="s">
        <v>74</v>
      </c>
      <c r="S3037" s="135">
        <v>3</v>
      </c>
      <c r="T3037" s="133">
        <v>8052.41</v>
      </c>
      <c r="U3037" s="133">
        <v>8052.41</v>
      </c>
      <c r="V3037" s="136">
        <v>47118</v>
      </c>
    </row>
    <row r="3038" spans="1:24" s="23" customFormat="1" ht="43.5" customHeight="1" x14ac:dyDescent="0.2">
      <c r="A3038" s="138"/>
      <c r="B3038" s="138"/>
      <c r="C3038" s="139"/>
      <c r="D3038" s="139"/>
      <c r="E3038" s="138"/>
      <c r="F3038" s="132"/>
      <c r="G3038" s="132"/>
      <c r="H3038" s="133"/>
      <c r="I3038" s="133"/>
      <c r="J3038" s="133"/>
      <c r="K3038" s="132"/>
      <c r="L3038" s="133"/>
      <c r="M3038" s="133"/>
      <c r="N3038" s="133"/>
      <c r="O3038" s="133"/>
      <c r="P3038" s="133"/>
      <c r="Q3038" s="154"/>
      <c r="R3038" s="66" t="s">
        <v>75</v>
      </c>
      <c r="S3038" s="135"/>
      <c r="T3038" s="133"/>
      <c r="U3038" s="133"/>
      <c r="V3038" s="136"/>
    </row>
    <row r="3039" spans="1:24" s="23" customFormat="1" ht="41.25" customHeight="1" x14ac:dyDescent="0.2">
      <c r="A3039" s="138"/>
      <c r="B3039" s="138"/>
      <c r="C3039" s="139"/>
      <c r="D3039" s="139"/>
      <c r="E3039" s="138"/>
      <c r="F3039" s="132"/>
      <c r="G3039" s="132"/>
      <c r="H3039" s="133"/>
      <c r="I3039" s="133"/>
      <c r="J3039" s="133"/>
      <c r="K3039" s="132"/>
      <c r="L3039" s="133"/>
      <c r="M3039" s="133"/>
      <c r="N3039" s="133"/>
      <c r="O3039" s="133"/>
      <c r="P3039" s="133"/>
      <c r="Q3039" s="154"/>
      <c r="R3039" s="66" t="s">
        <v>76</v>
      </c>
      <c r="S3039" s="135"/>
      <c r="T3039" s="133"/>
      <c r="U3039" s="133"/>
      <c r="V3039" s="136"/>
    </row>
    <row r="3040" spans="1:24" s="23" customFormat="1" ht="34.5" customHeight="1" x14ac:dyDescent="0.2">
      <c r="A3040" s="138">
        <v>8</v>
      </c>
      <c r="B3040" s="138" t="s">
        <v>495</v>
      </c>
      <c r="C3040" s="139">
        <v>1981</v>
      </c>
      <c r="D3040" s="139"/>
      <c r="E3040" s="138" t="s">
        <v>111</v>
      </c>
      <c r="F3040" s="132">
        <v>2</v>
      </c>
      <c r="G3040" s="132">
        <v>3</v>
      </c>
      <c r="H3040" s="133">
        <v>644.29999999999995</v>
      </c>
      <c r="I3040" s="133">
        <v>644.29999999999995</v>
      </c>
      <c r="J3040" s="133">
        <v>157</v>
      </c>
      <c r="K3040" s="132">
        <v>27</v>
      </c>
      <c r="L3040" s="133">
        <v>5188490.7300000004</v>
      </c>
      <c r="M3040" s="133">
        <v>0</v>
      </c>
      <c r="N3040" s="133">
        <v>0</v>
      </c>
      <c r="O3040" s="133">
        <v>0</v>
      </c>
      <c r="P3040" s="133">
        <v>5188490.7300000004</v>
      </c>
      <c r="Q3040" s="154">
        <v>0</v>
      </c>
      <c r="R3040" s="66" t="s">
        <v>74</v>
      </c>
      <c r="S3040" s="135">
        <v>3</v>
      </c>
      <c r="T3040" s="133">
        <v>8052.91</v>
      </c>
      <c r="U3040" s="133">
        <v>8052.91</v>
      </c>
      <c r="V3040" s="136">
        <v>47118</v>
      </c>
      <c r="W3040" s="52"/>
      <c r="X3040" s="52"/>
    </row>
    <row r="3041" spans="1:24" s="23" customFormat="1" ht="41.25" customHeight="1" x14ac:dyDescent="0.2">
      <c r="A3041" s="138"/>
      <c r="B3041" s="138"/>
      <c r="C3041" s="139"/>
      <c r="D3041" s="139"/>
      <c r="E3041" s="138"/>
      <c r="F3041" s="132"/>
      <c r="G3041" s="132"/>
      <c r="H3041" s="133"/>
      <c r="I3041" s="133"/>
      <c r="J3041" s="133"/>
      <c r="K3041" s="132"/>
      <c r="L3041" s="133"/>
      <c r="M3041" s="133"/>
      <c r="N3041" s="133"/>
      <c r="O3041" s="133"/>
      <c r="P3041" s="133"/>
      <c r="Q3041" s="154"/>
      <c r="R3041" s="66" t="s">
        <v>75</v>
      </c>
      <c r="S3041" s="135"/>
      <c r="T3041" s="133"/>
      <c r="U3041" s="133"/>
      <c r="V3041" s="136"/>
      <c r="W3041" s="52"/>
      <c r="X3041" s="52"/>
    </row>
    <row r="3042" spans="1:24" s="23" customFormat="1" ht="43.5" customHeight="1" x14ac:dyDescent="0.2">
      <c r="A3042" s="138"/>
      <c r="B3042" s="138"/>
      <c r="C3042" s="139"/>
      <c r="D3042" s="139"/>
      <c r="E3042" s="138"/>
      <c r="F3042" s="132"/>
      <c r="G3042" s="132"/>
      <c r="H3042" s="133"/>
      <c r="I3042" s="133"/>
      <c r="J3042" s="133"/>
      <c r="K3042" s="132"/>
      <c r="L3042" s="133"/>
      <c r="M3042" s="133"/>
      <c r="N3042" s="133"/>
      <c r="O3042" s="133"/>
      <c r="P3042" s="133"/>
      <c r="Q3042" s="154"/>
      <c r="R3042" s="66" t="s">
        <v>76</v>
      </c>
      <c r="S3042" s="135"/>
      <c r="T3042" s="133"/>
      <c r="U3042" s="133"/>
      <c r="V3042" s="136"/>
      <c r="W3042" s="52"/>
      <c r="X3042" s="52"/>
    </row>
    <row r="3043" spans="1:24" s="23" customFormat="1" ht="37.5" customHeight="1" x14ac:dyDescent="0.2">
      <c r="A3043" s="138">
        <v>9</v>
      </c>
      <c r="B3043" s="138" t="s">
        <v>496</v>
      </c>
      <c r="C3043" s="139">
        <v>1959</v>
      </c>
      <c r="D3043" s="139"/>
      <c r="E3043" s="138" t="s">
        <v>111</v>
      </c>
      <c r="F3043" s="132">
        <v>3</v>
      </c>
      <c r="G3043" s="132">
        <v>4</v>
      </c>
      <c r="H3043" s="133">
        <v>2037</v>
      </c>
      <c r="I3043" s="133">
        <v>1936.3</v>
      </c>
      <c r="J3043" s="133">
        <v>1822.52</v>
      </c>
      <c r="K3043" s="132">
        <v>54</v>
      </c>
      <c r="L3043" s="133">
        <v>18634613.539999999</v>
      </c>
      <c r="M3043" s="133">
        <v>0</v>
      </c>
      <c r="N3043" s="133">
        <v>0</v>
      </c>
      <c r="O3043" s="133">
        <v>0</v>
      </c>
      <c r="P3043" s="133">
        <v>18634613.539999999</v>
      </c>
      <c r="Q3043" s="154">
        <v>0</v>
      </c>
      <c r="R3043" s="66" t="s">
        <v>62</v>
      </c>
      <c r="S3043" s="135">
        <v>12</v>
      </c>
      <c r="T3043" s="133">
        <v>9623.83</v>
      </c>
      <c r="U3043" s="133">
        <v>9623.83</v>
      </c>
      <c r="V3043" s="136">
        <v>47118</v>
      </c>
    </row>
    <row r="3044" spans="1:24" s="23" customFormat="1" ht="51" customHeight="1" x14ac:dyDescent="0.2">
      <c r="A3044" s="138"/>
      <c r="B3044" s="138"/>
      <c r="C3044" s="139"/>
      <c r="D3044" s="139"/>
      <c r="E3044" s="138"/>
      <c r="F3044" s="132"/>
      <c r="G3044" s="132"/>
      <c r="H3044" s="133"/>
      <c r="I3044" s="133"/>
      <c r="J3044" s="133"/>
      <c r="K3044" s="132"/>
      <c r="L3044" s="133"/>
      <c r="M3044" s="133"/>
      <c r="N3044" s="133"/>
      <c r="O3044" s="133"/>
      <c r="P3044" s="133"/>
      <c r="Q3044" s="154"/>
      <c r="R3044" s="66" t="s">
        <v>63</v>
      </c>
      <c r="S3044" s="135"/>
      <c r="T3044" s="133"/>
      <c r="U3044" s="133"/>
      <c r="V3044" s="136"/>
    </row>
    <row r="3045" spans="1:24" s="23" customFormat="1" ht="53.25" customHeight="1" x14ac:dyDescent="0.2">
      <c r="A3045" s="138"/>
      <c r="B3045" s="138"/>
      <c r="C3045" s="139"/>
      <c r="D3045" s="139"/>
      <c r="E3045" s="138"/>
      <c r="F3045" s="132"/>
      <c r="G3045" s="132"/>
      <c r="H3045" s="133"/>
      <c r="I3045" s="133"/>
      <c r="J3045" s="133"/>
      <c r="K3045" s="132"/>
      <c r="L3045" s="133"/>
      <c r="M3045" s="133"/>
      <c r="N3045" s="133"/>
      <c r="O3045" s="133"/>
      <c r="P3045" s="133"/>
      <c r="Q3045" s="154"/>
      <c r="R3045" s="66" t="s">
        <v>64</v>
      </c>
      <c r="S3045" s="135"/>
      <c r="T3045" s="133"/>
      <c r="U3045" s="133"/>
      <c r="V3045" s="136"/>
    </row>
    <row r="3046" spans="1:24" s="23" customFormat="1" ht="39.75" customHeight="1" x14ac:dyDescent="0.2">
      <c r="A3046" s="138"/>
      <c r="B3046" s="138"/>
      <c r="C3046" s="139"/>
      <c r="D3046" s="139"/>
      <c r="E3046" s="138"/>
      <c r="F3046" s="132"/>
      <c r="G3046" s="132"/>
      <c r="H3046" s="133"/>
      <c r="I3046" s="133"/>
      <c r="J3046" s="133"/>
      <c r="K3046" s="132"/>
      <c r="L3046" s="133"/>
      <c r="M3046" s="133"/>
      <c r="N3046" s="133"/>
      <c r="O3046" s="133"/>
      <c r="P3046" s="133"/>
      <c r="Q3046" s="154"/>
      <c r="R3046" s="66" t="s">
        <v>65</v>
      </c>
      <c r="S3046" s="135"/>
      <c r="T3046" s="133"/>
      <c r="U3046" s="133"/>
      <c r="V3046" s="136"/>
    </row>
    <row r="3047" spans="1:24" s="23" customFormat="1" ht="54.75" customHeight="1" x14ac:dyDescent="0.2">
      <c r="A3047" s="138"/>
      <c r="B3047" s="138"/>
      <c r="C3047" s="139"/>
      <c r="D3047" s="139"/>
      <c r="E3047" s="138"/>
      <c r="F3047" s="132"/>
      <c r="G3047" s="132"/>
      <c r="H3047" s="133"/>
      <c r="I3047" s="133"/>
      <c r="J3047" s="133"/>
      <c r="K3047" s="132"/>
      <c r="L3047" s="133"/>
      <c r="M3047" s="133"/>
      <c r="N3047" s="133"/>
      <c r="O3047" s="133"/>
      <c r="P3047" s="133"/>
      <c r="Q3047" s="154"/>
      <c r="R3047" s="66" t="s">
        <v>66</v>
      </c>
      <c r="S3047" s="135"/>
      <c r="T3047" s="133"/>
      <c r="U3047" s="133"/>
      <c r="V3047" s="136"/>
    </row>
    <row r="3048" spans="1:24" s="23" customFormat="1" ht="50.25" customHeight="1" x14ac:dyDescent="0.2">
      <c r="A3048" s="138"/>
      <c r="B3048" s="138"/>
      <c r="C3048" s="139"/>
      <c r="D3048" s="139"/>
      <c r="E3048" s="138"/>
      <c r="F3048" s="132"/>
      <c r="G3048" s="132"/>
      <c r="H3048" s="133"/>
      <c r="I3048" s="133"/>
      <c r="J3048" s="133"/>
      <c r="K3048" s="132"/>
      <c r="L3048" s="133"/>
      <c r="M3048" s="133"/>
      <c r="N3048" s="133"/>
      <c r="O3048" s="133"/>
      <c r="P3048" s="133"/>
      <c r="Q3048" s="154"/>
      <c r="R3048" s="66" t="s">
        <v>67</v>
      </c>
      <c r="S3048" s="135"/>
      <c r="T3048" s="133"/>
      <c r="U3048" s="133"/>
      <c r="V3048" s="136"/>
    </row>
    <row r="3049" spans="1:24" s="23" customFormat="1" ht="33" customHeight="1" x14ac:dyDescent="0.2">
      <c r="A3049" s="138"/>
      <c r="B3049" s="138"/>
      <c r="C3049" s="139"/>
      <c r="D3049" s="139"/>
      <c r="E3049" s="138"/>
      <c r="F3049" s="132"/>
      <c r="G3049" s="132"/>
      <c r="H3049" s="133"/>
      <c r="I3049" s="133"/>
      <c r="J3049" s="133"/>
      <c r="K3049" s="132"/>
      <c r="L3049" s="133"/>
      <c r="M3049" s="133"/>
      <c r="N3049" s="133"/>
      <c r="O3049" s="133"/>
      <c r="P3049" s="133"/>
      <c r="Q3049" s="154"/>
      <c r="R3049" s="66" t="s">
        <v>71</v>
      </c>
      <c r="S3049" s="135"/>
      <c r="T3049" s="133"/>
      <c r="U3049" s="133"/>
      <c r="V3049" s="136"/>
    </row>
    <row r="3050" spans="1:24" s="23" customFormat="1" ht="50.25" customHeight="1" x14ac:dyDescent="0.2">
      <c r="A3050" s="138"/>
      <c r="B3050" s="138"/>
      <c r="C3050" s="139"/>
      <c r="D3050" s="139"/>
      <c r="E3050" s="138"/>
      <c r="F3050" s="132"/>
      <c r="G3050" s="132"/>
      <c r="H3050" s="133"/>
      <c r="I3050" s="133"/>
      <c r="J3050" s="133"/>
      <c r="K3050" s="132"/>
      <c r="L3050" s="133"/>
      <c r="M3050" s="133"/>
      <c r="N3050" s="133"/>
      <c r="O3050" s="133"/>
      <c r="P3050" s="133"/>
      <c r="Q3050" s="154"/>
      <c r="R3050" s="66" t="s">
        <v>72</v>
      </c>
      <c r="S3050" s="135"/>
      <c r="T3050" s="133"/>
      <c r="U3050" s="133"/>
      <c r="V3050" s="136"/>
    </row>
    <row r="3051" spans="1:24" s="23" customFormat="1" ht="45.75" customHeight="1" x14ac:dyDescent="0.2">
      <c r="A3051" s="138"/>
      <c r="B3051" s="138"/>
      <c r="C3051" s="139"/>
      <c r="D3051" s="139"/>
      <c r="E3051" s="138"/>
      <c r="F3051" s="132"/>
      <c r="G3051" s="132"/>
      <c r="H3051" s="133"/>
      <c r="I3051" s="133"/>
      <c r="J3051" s="133"/>
      <c r="K3051" s="132"/>
      <c r="L3051" s="133"/>
      <c r="M3051" s="133"/>
      <c r="N3051" s="133"/>
      <c r="O3051" s="133"/>
      <c r="P3051" s="133"/>
      <c r="Q3051" s="154"/>
      <c r="R3051" s="66" t="s">
        <v>73</v>
      </c>
      <c r="S3051" s="135"/>
      <c r="T3051" s="133"/>
      <c r="U3051" s="133"/>
      <c r="V3051" s="136"/>
    </row>
    <row r="3052" spans="1:24" s="23" customFormat="1" ht="21.75" customHeight="1" x14ac:dyDescent="0.2">
      <c r="A3052" s="138"/>
      <c r="B3052" s="138"/>
      <c r="C3052" s="139"/>
      <c r="D3052" s="139"/>
      <c r="E3052" s="138"/>
      <c r="F3052" s="132"/>
      <c r="G3052" s="132"/>
      <c r="H3052" s="133"/>
      <c r="I3052" s="133"/>
      <c r="J3052" s="133"/>
      <c r="K3052" s="132"/>
      <c r="L3052" s="133"/>
      <c r="M3052" s="133"/>
      <c r="N3052" s="133"/>
      <c r="O3052" s="133"/>
      <c r="P3052" s="133"/>
      <c r="Q3052" s="154"/>
      <c r="R3052" s="66" t="s">
        <v>74</v>
      </c>
      <c r="S3052" s="135"/>
      <c r="T3052" s="133"/>
      <c r="U3052" s="133"/>
      <c r="V3052" s="136"/>
    </row>
    <row r="3053" spans="1:24" s="23" customFormat="1" ht="33.75" customHeight="1" x14ac:dyDescent="0.2">
      <c r="A3053" s="138"/>
      <c r="B3053" s="138"/>
      <c r="C3053" s="139"/>
      <c r="D3053" s="139"/>
      <c r="E3053" s="138"/>
      <c r="F3053" s="132"/>
      <c r="G3053" s="132"/>
      <c r="H3053" s="133"/>
      <c r="I3053" s="133"/>
      <c r="J3053" s="133"/>
      <c r="K3053" s="132"/>
      <c r="L3053" s="133"/>
      <c r="M3053" s="133"/>
      <c r="N3053" s="133"/>
      <c r="O3053" s="133"/>
      <c r="P3053" s="133"/>
      <c r="Q3053" s="154"/>
      <c r="R3053" s="66" t="s">
        <v>75</v>
      </c>
      <c r="S3053" s="135"/>
      <c r="T3053" s="133"/>
      <c r="U3053" s="133"/>
      <c r="V3053" s="136"/>
    </row>
    <row r="3054" spans="1:24" s="23" customFormat="1" ht="31.5" customHeight="1" x14ac:dyDescent="0.2">
      <c r="A3054" s="138"/>
      <c r="B3054" s="138"/>
      <c r="C3054" s="139"/>
      <c r="D3054" s="139"/>
      <c r="E3054" s="138"/>
      <c r="F3054" s="132"/>
      <c r="G3054" s="132"/>
      <c r="H3054" s="133"/>
      <c r="I3054" s="133"/>
      <c r="J3054" s="133"/>
      <c r="K3054" s="132"/>
      <c r="L3054" s="133"/>
      <c r="M3054" s="133"/>
      <c r="N3054" s="133"/>
      <c r="O3054" s="133"/>
      <c r="P3054" s="133"/>
      <c r="Q3054" s="154"/>
      <c r="R3054" s="66" t="s">
        <v>76</v>
      </c>
      <c r="S3054" s="135"/>
      <c r="T3054" s="133"/>
      <c r="U3054" s="133"/>
      <c r="V3054" s="136"/>
    </row>
    <row r="3055" spans="1:24" s="22" customFormat="1" ht="33" customHeight="1" x14ac:dyDescent="0.2">
      <c r="A3055" s="141" t="s">
        <v>1510</v>
      </c>
      <c r="B3055" s="141"/>
      <c r="C3055" s="43" t="s">
        <v>80</v>
      </c>
      <c r="D3055" s="44" t="s">
        <v>80</v>
      </c>
      <c r="E3055" s="44" t="s">
        <v>80</v>
      </c>
      <c r="F3055" s="44" t="s">
        <v>80</v>
      </c>
      <c r="G3055" s="44" t="s">
        <v>80</v>
      </c>
      <c r="H3055" s="44">
        <f t="shared" ref="H3055:Q3055" si="293">SUM(H3019:H3054)</f>
        <v>5891.3</v>
      </c>
      <c r="I3055" s="44">
        <f t="shared" si="293"/>
        <v>5612.0900000000011</v>
      </c>
      <c r="J3055" s="44">
        <f t="shared" si="293"/>
        <v>4236.5300000000007</v>
      </c>
      <c r="K3055" s="45">
        <f t="shared" si="293"/>
        <v>253</v>
      </c>
      <c r="L3055" s="44">
        <f t="shared" si="293"/>
        <v>64343453.160000004</v>
      </c>
      <c r="M3055" s="44">
        <f t="shared" si="293"/>
        <v>0</v>
      </c>
      <c r="N3055" s="44">
        <f t="shared" si="293"/>
        <v>0</v>
      </c>
      <c r="O3055" s="44">
        <f t="shared" si="293"/>
        <v>0</v>
      </c>
      <c r="P3055" s="44">
        <f t="shared" si="293"/>
        <v>64343453.160000004</v>
      </c>
      <c r="Q3055" s="55">
        <f t="shared" si="293"/>
        <v>0</v>
      </c>
      <c r="R3055" s="43" t="s">
        <v>80</v>
      </c>
      <c r="S3055" s="43">
        <f>SUM(S3019:S3054)</f>
        <v>36</v>
      </c>
      <c r="T3055" s="44" t="s">
        <v>80</v>
      </c>
      <c r="U3055" s="44" t="s">
        <v>80</v>
      </c>
      <c r="V3055" s="44" t="s">
        <v>80</v>
      </c>
    </row>
    <row r="3056" spans="1:24" s="21" customFormat="1" ht="29.25" customHeight="1" x14ac:dyDescent="0.15">
      <c r="A3056" s="142" t="s">
        <v>219</v>
      </c>
      <c r="B3056" s="142"/>
      <c r="C3056" s="142"/>
      <c r="D3056" s="142"/>
      <c r="E3056" s="142"/>
      <c r="F3056" s="142"/>
      <c r="G3056" s="142"/>
      <c r="H3056" s="142"/>
      <c r="I3056" s="142"/>
      <c r="J3056" s="142"/>
      <c r="K3056" s="142"/>
      <c r="L3056" s="142"/>
      <c r="M3056" s="142"/>
      <c r="N3056" s="142"/>
      <c r="O3056" s="142"/>
      <c r="P3056" s="142"/>
      <c r="Q3056" s="142"/>
      <c r="R3056" s="142"/>
      <c r="S3056" s="142"/>
      <c r="T3056" s="142"/>
      <c r="U3056" s="142"/>
      <c r="V3056" s="142"/>
    </row>
    <row r="3057" spans="1:22" s="23" customFormat="1" ht="31.5" customHeight="1" x14ac:dyDescent="0.2">
      <c r="A3057" s="138">
        <v>1</v>
      </c>
      <c r="B3057" s="138" t="s">
        <v>497</v>
      </c>
      <c r="C3057" s="139">
        <v>1977</v>
      </c>
      <c r="D3057" s="139"/>
      <c r="E3057" s="138" t="s">
        <v>111</v>
      </c>
      <c r="F3057" s="132">
        <v>3</v>
      </c>
      <c r="G3057" s="132">
        <v>2</v>
      </c>
      <c r="H3057" s="133">
        <v>1202.3</v>
      </c>
      <c r="I3057" s="133">
        <v>1094.3</v>
      </c>
      <c r="J3057" s="133">
        <v>899.8</v>
      </c>
      <c r="K3057" s="132">
        <v>69</v>
      </c>
      <c r="L3057" s="133">
        <v>5366423</v>
      </c>
      <c r="M3057" s="133">
        <v>0</v>
      </c>
      <c r="N3057" s="133">
        <v>0</v>
      </c>
      <c r="O3057" s="133">
        <v>0</v>
      </c>
      <c r="P3057" s="133">
        <v>5366423</v>
      </c>
      <c r="Q3057" s="154">
        <v>0</v>
      </c>
      <c r="R3057" s="66" t="s">
        <v>62</v>
      </c>
      <c r="S3057" s="135">
        <v>12</v>
      </c>
      <c r="T3057" s="133">
        <v>4903.9799999999996</v>
      </c>
      <c r="U3057" s="133">
        <v>4903.9799999999996</v>
      </c>
      <c r="V3057" s="136">
        <v>47118</v>
      </c>
    </row>
    <row r="3058" spans="1:22" s="23" customFormat="1" ht="41.25" customHeight="1" x14ac:dyDescent="0.2">
      <c r="A3058" s="138"/>
      <c r="B3058" s="138"/>
      <c r="C3058" s="139"/>
      <c r="D3058" s="139"/>
      <c r="E3058" s="138"/>
      <c r="F3058" s="132"/>
      <c r="G3058" s="132"/>
      <c r="H3058" s="133"/>
      <c r="I3058" s="133"/>
      <c r="J3058" s="133"/>
      <c r="K3058" s="132"/>
      <c r="L3058" s="133"/>
      <c r="M3058" s="133"/>
      <c r="N3058" s="133"/>
      <c r="O3058" s="133"/>
      <c r="P3058" s="133"/>
      <c r="Q3058" s="154"/>
      <c r="R3058" s="66" t="s">
        <v>63</v>
      </c>
      <c r="S3058" s="135"/>
      <c r="T3058" s="133"/>
      <c r="U3058" s="133"/>
      <c r="V3058" s="136"/>
    </row>
    <row r="3059" spans="1:22" s="23" customFormat="1" ht="50.25" customHeight="1" x14ac:dyDescent="0.2">
      <c r="A3059" s="138"/>
      <c r="B3059" s="138"/>
      <c r="C3059" s="139"/>
      <c r="D3059" s="139"/>
      <c r="E3059" s="138"/>
      <c r="F3059" s="132"/>
      <c r="G3059" s="132"/>
      <c r="H3059" s="133"/>
      <c r="I3059" s="133"/>
      <c r="J3059" s="133"/>
      <c r="K3059" s="132"/>
      <c r="L3059" s="133"/>
      <c r="M3059" s="133"/>
      <c r="N3059" s="133"/>
      <c r="O3059" s="133"/>
      <c r="P3059" s="133"/>
      <c r="Q3059" s="154"/>
      <c r="R3059" s="66" t="s">
        <v>64</v>
      </c>
      <c r="S3059" s="135"/>
      <c r="T3059" s="133"/>
      <c r="U3059" s="133"/>
      <c r="V3059" s="136"/>
    </row>
    <row r="3060" spans="1:22" s="23" customFormat="1" ht="31.5" customHeight="1" x14ac:dyDescent="0.2">
      <c r="A3060" s="138"/>
      <c r="B3060" s="138"/>
      <c r="C3060" s="139"/>
      <c r="D3060" s="139"/>
      <c r="E3060" s="138"/>
      <c r="F3060" s="132"/>
      <c r="G3060" s="132"/>
      <c r="H3060" s="133"/>
      <c r="I3060" s="133"/>
      <c r="J3060" s="133"/>
      <c r="K3060" s="132"/>
      <c r="L3060" s="133"/>
      <c r="M3060" s="133"/>
      <c r="N3060" s="133"/>
      <c r="O3060" s="133"/>
      <c r="P3060" s="133"/>
      <c r="Q3060" s="154"/>
      <c r="R3060" s="66" t="s">
        <v>65</v>
      </c>
      <c r="S3060" s="135"/>
      <c r="T3060" s="133"/>
      <c r="U3060" s="133"/>
      <c r="V3060" s="136"/>
    </row>
    <row r="3061" spans="1:22" s="23" customFormat="1" ht="46.5" customHeight="1" x14ac:dyDescent="0.2">
      <c r="A3061" s="138"/>
      <c r="B3061" s="138"/>
      <c r="C3061" s="139"/>
      <c r="D3061" s="139"/>
      <c r="E3061" s="138"/>
      <c r="F3061" s="132"/>
      <c r="G3061" s="132"/>
      <c r="H3061" s="133"/>
      <c r="I3061" s="133"/>
      <c r="J3061" s="133"/>
      <c r="K3061" s="132"/>
      <c r="L3061" s="133"/>
      <c r="M3061" s="133"/>
      <c r="N3061" s="133"/>
      <c r="O3061" s="133"/>
      <c r="P3061" s="133"/>
      <c r="Q3061" s="154"/>
      <c r="R3061" s="66" t="s">
        <v>66</v>
      </c>
      <c r="S3061" s="135"/>
      <c r="T3061" s="133"/>
      <c r="U3061" s="133"/>
      <c r="V3061" s="136"/>
    </row>
    <row r="3062" spans="1:22" s="23" customFormat="1" ht="50.25" customHeight="1" x14ac:dyDescent="0.2">
      <c r="A3062" s="138"/>
      <c r="B3062" s="138"/>
      <c r="C3062" s="139"/>
      <c r="D3062" s="139"/>
      <c r="E3062" s="138"/>
      <c r="F3062" s="132"/>
      <c r="G3062" s="132"/>
      <c r="H3062" s="133"/>
      <c r="I3062" s="133"/>
      <c r="J3062" s="133"/>
      <c r="K3062" s="132"/>
      <c r="L3062" s="133"/>
      <c r="M3062" s="133"/>
      <c r="N3062" s="133"/>
      <c r="O3062" s="133"/>
      <c r="P3062" s="133"/>
      <c r="Q3062" s="154"/>
      <c r="R3062" s="66" t="s">
        <v>67</v>
      </c>
      <c r="S3062" s="135"/>
      <c r="T3062" s="133"/>
      <c r="U3062" s="133"/>
      <c r="V3062" s="136"/>
    </row>
    <row r="3063" spans="1:22" s="23" customFormat="1" ht="30.75" customHeight="1" x14ac:dyDescent="0.2">
      <c r="A3063" s="138"/>
      <c r="B3063" s="138"/>
      <c r="C3063" s="139"/>
      <c r="D3063" s="139"/>
      <c r="E3063" s="138"/>
      <c r="F3063" s="132"/>
      <c r="G3063" s="132"/>
      <c r="H3063" s="133"/>
      <c r="I3063" s="133"/>
      <c r="J3063" s="133"/>
      <c r="K3063" s="132"/>
      <c r="L3063" s="133"/>
      <c r="M3063" s="133"/>
      <c r="N3063" s="133"/>
      <c r="O3063" s="133"/>
      <c r="P3063" s="133"/>
      <c r="Q3063" s="154"/>
      <c r="R3063" s="66" t="s">
        <v>71</v>
      </c>
      <c r="S3063" s="135"/>
      <c r="T3063" s="133"/>
      <c r="U3063" s="133"/>
      <c r="V3063" s="136"/>
    </row>
    <row r="3064" spans="1:22" s="23" customFormat="1" ht="50.25" customHeight="1" x14ac:dyDescent="0.2">
      <c r="A3064" s="138"/>
      <c r="B3064" s="138"/>
      <c r="C3064" s="139"/>
      <c r="D3064" s="139"/>
      <c r="E3064" s="138"/>
      <c r="F3064" s="132"/>
      <c r="G3064" s="132"/>
      <c r="H3064" s="133"/>
      <c r="I3064" s="133"/>
      <c r="J3064" s="133"/>
      <c r="K3064" s="132"/>
      <c r="L3064" s="133"/>
      <c r="M3064" s="133"/>
      <c r="N3064" s="133"/>
      <c r="O3064" s="133"/>
      <c r="P3064" s="133"/>
      <c r="Q3064" s="154"/>
      <c r="R3064" s="66" t="s">
        <v>72</v>
      </c>
      <c r="S3064" s="135"/>
      <c r="T3064" s="133"/>
      <c r="U3064" s="133"/>
      <c r="V3064" s="136"/>
    </row>
    <row r="3065" spans="1:22" s="23" customFormat="1" ht="50.25" customHeight="1" x14ac:dyDescent="0.2">
      <c r="A3065" s="138"/>
      <c r="B3065" s="138"/>
      <c r="C3065" s="139"/>
      <c r="D3065" s="139"/>
      <c r="E3065" s="138"/>
      <c r="F3065" s="132"/>
      <c r="G3065" s="132"/>
      <c r="H3065" s="133"/>
      <c r="I3065" s="133"/>
      <c r="J3065" s="133"/>
      <c r="K3065" s="132"/>
      <c r="L3065" s="133"/>
      <c r="M3065" s="133"/>
      <c r="N3065" s="133"/>
      <c r="O3065" s="133"/>
      <c r="P3065" s="133"/>
      <c r="Q3065" s="154"/>
      <c r="R3065" s="66" t="s">
        <v>73</v>
      </c>
      <c r="S3065" s="135"/>
      <c r="T3065" s="133"/>
      <c r="U3065" s="133"/>
      <c r="V3065" s="136"/>
    </row>
    <row r="3066" spans="1:22" s="23" customFormat="1" ht="31.5" customHeight="1" x14ac:dyDescent="0.2">
      <c r="A3066" s="138"/>
      <c r="B3066" s="138"/>
      <c r="C3066" s="139"/>
      <c r="D3066" s="139"/>
      <c r="E3066" s="138"/>
      <c r="F3066" s="132"/>
      <c r="G3066" s="132"/>
      <c r="H3066" s="133"/>
      <c r="I3066" s="133"/>
      <c r="J3066" s="133"/>
      <c r="K3066" s="132"/>
      <c r="L3066" s="133"/>
      <c r="M3066" s="133"/>
      <c r="N3066" s="133"/>
      <c r="O3066" s="133"/>
      <c r="P3066" s="133"/>
      <c r="Q3066" s="154"/>
      <c r="R3066" s="66" t="s">
        <v>102</v>
      </c>
      <c r="S3066" s="135"/>
      <c r="T3066" s="133"/>
      <c r="U3066" s="133"/>
      <c r="V3066" s="136"/>
    </row>
    <row r="3067" spans="1:22" s="23" customFormat="1" ht="50.25" customHeight="1" x14ac:dyDescent="0.2">
      <c r="A3067" s="138"/>
      <c r="B3067" s="138"/>
      <c r="C3067" s="139"/>
      <c r="D3067" s="139"/>
      <c r="E3067" s="138"/>
      <c r="F3067" s="132"/>
      <c r="G3067" s="132"/>
      <c r="H3067" s="133"/>
      <c r="I3067" s="133"/>
      <c r="J3067" s="133"/>
      <c r="K3067" s="132"/>
      <c r="L3067" s="133"/>
      <c r="M3067" s="133"/>
      <c r="N3067" s="133"/>
      <c r="O3067" s="133"/>
      <c r="P3067" s="133"/>
      <c r="Q3067" s="154"/>
      <c r="R3067" s="66" t="s">
        <v>103</v>
      </c>
      <c r="S3067" s="135"/>
      <c r="T3067" s="133"/>
      <c r="U3067" s="133"/>
      <c r="V3067" s="136"/>
    </row>
    <row r="3068" spans="1:22" s="23" customFormat="1" ht="50.25" customHeight="1" x14ac:dyDescent="0.2">
      <c r="A3068" s="138"/>
      <c r="B3068" s="138"/>
      <c r="C3068" s="139"/>
      <c r="D3068" s="139"/>
      <c r="E3068" s="138"/>
      <c r="F3068" s="132"/>
      <c r="G3068" s="132"/>
      <c r="H3068" s="133"/>
      <c r="I3068" s="133"/>
      <c r="J3068" s="133"/>
      <c r="K3068" s="132"/>
      <c r="L3068" s="133"/>
      <c r="M3068" s="133"/>
      <c r="N3068" s="133"/>
      <c r="O3068" s="133"/>
      <c r="P3068" s="133"/>
      <c r="Q3068" s="154"/>
      <c r="R3068" s="66" t="s">
        <v>104</v>
      </c>
      <c r="S3068" s="135"/>
      <c r="T3068" s="133"/>
      <c r="U3068" s="133"/>
      <c r="V3068" s="136"/>
    </row>
    <row r="3069" spans="1:22" s="22" customFormat="1" ht="48.75" customHeight="1" x14ac:dyDescent="0.2">
      <c r="A3069" s="141" t="s">
        <v>498</v>
      </c>
      <c r="B3069" s="141"/>
      <c r="C3069" s="43" t="s">
        <v>80</v>
      </c>
      <c r="D3069" s="44" t="s">
        <v>80</v>
      </c>
      <c r="E3069" s="44" t="s">
        <v>80</v>
      </c>
      <c r="F3069" s="44" t="s">
        <v>80</v>
      </c>
      <c r="G3069" s="44" t="s">
        <v>80</v>
      </c>
      <c r="H3069" s="44">
        <f t="shared" ref="H3069:Q3069" si="294">SUM(H3057)</f>
        <v>1202.3</v>
      </c>
      <c r="I3069" s="44">
        <f t="shared" si="294"/>
        <v>1094.3</v>
      </c>
      <c r="J3069" s="44">
        <f t="shared" si="294"/>
        <v>899.8</v>
      </c>
      <c r="K3069" s="45">
        <f t="shared" si="294"/>
        <v>69</v>
      </c>
      <c r="L3069" s="44">
        <f t="shared" si="294"/>
        <v>5366423</v>
      </c>
      <c r="M3069" s="44">
        <f t="shared" si="294"/>
        <v>0</v>
      </c>
      <c r="N3069" s="44">
        <f t="shared" si="294"/>
        <v>0</v>
      </c>
      <c r="O3069" s="44">
        <f t="shared" si="294"/>
        <v>0</v>
      </c>
      <c r="P3069" s="44">
        <f t="shared" si="294"/>
        <v>5366423</v>
      </c>
      <c r="Q3069" s="55">
        <f t="shared" si="294"/>
        <v>0</v>
      </c>
      <c r="R3069" s="43" t="s">
        <v>80</v>
      </c>
      <c r="S3069" s="43">
        <f>SUM(S3057)</f>
        <v>12</v>
      </c>
      <c r="T3069" s="44" t="s">
        <v>80</v>
      </c>
      <c r="U3069" s="44" t="s">
        <v>80</v>
      </c>
      <c r="V3069" s="44" t="s">
        <v>80</v>
      </c>
    </row>
    <row r="3070" spans="1:22" s="21" customFormat="1" ht="29.25" customHeight="1" x14ac:dyDescent="0.15">
      <c r="A3070" s="142" t="s">
        <v>222</v>
      </c>
      <c r="B3070" s="142"/>
      <c r="C3070" s="142"/>
      <c r="D3070" s="142"/>
      <c r="E3070" s="142"/>
      <c r="F3070" s="142"/>
      <c r="G3070" s="142"/>
      <c r="H3070" s="142"/>
      <c r="I3070" s="142"/>
      <c r="J3070" s="142"/>
      <c r="K3070" s="142"/>
      <c r="L3070" s="142"/>
      <c r="M3070" s="142"/>
      <c r="N3070" s="142"/>
      <c r="O3070" s="142"/>
      <c r="P3070" s="142"/>
      <c r="Q3070" s="142"/>
      <c r="R3070" s="142"/>
      <c r="S3070" s="142"/>
      <c r="T3070" s="142"/>
      <c r="U3070" s="142"/>
      <c r="V3070" s="142"/>
    </row>
    <row r="3071" spans="1:22" s="23" customFormat="1" ht="33.75" customHeight="1" x14ac:dyDescent="0.2">
      <c r="A3071" s="138">
        <v>1</v>
      </c>
      <c r="B3071" s="138" t="s">
        <v>499</v>
      </c>
      <c r="C3071" s="139">
        <v>1981</v>
      </c>
      <c r="D3071" s="139"/>
      <c r="E3071" s="138" t="s">
        <v>111</v>
      </c>
      <c r="F3071" s="132">
        <v>5</v>
      </c>
      <c r="G3071" s="132">
        <v>4</v>
      </c>
      <c r="H3071" s="133">
        <v>3641.5</v>
      </c>
      <c r="I3071" s="133">
        <v>3374.28</v>
      </c>
      <c r="J3071" s="133">
        <v>3025.61</v>
      </c>
      <c r="K3071" s="132">
        <v>128</v>
      </c>
      <c r="L3071" s="133">
        <f>M3071+N3071+O3071+P3071+Q3071</f>
        <v>18006424.960000001</v>
      </c>
      <c r="M3071" s="133">
        <v>0</v>
      </c>
      <c r="N3071" s="133">
        <v>0</v>
      </c>
      <c r="O3071" s="133">
        <v>0</v>
      </c>
      <c r="P3071" s="133">
        <v>18006424.960000001</v>
      </c>
      <c r="Q3071" s="154">
        <v>0</v>
      </c>
      <c r="R3071" s="66" t="s">
        <v>74</v>
      </c>
      <c r="S3071" s="135">
        <v>3</v>
      </c>
      <c r="T3071" s="133">
        <f>L3071/I3071</f>
        <v>5336.3754519482673</v>
      </c>
      <c r="U3071" s="133">
        <f>T3071</f>
        <v>5336.3754519482673</v>
      </c>
      <c r="V3071" s="136">
        <v>47118</v>
      </c>
    </row>
    <row r="3072" spans="1:22" s="23" customFormat="1" ht="33.75" customHeight="1" x14ac:dyDescent="0.2">
      <c r="A3072" s="138"/>
      <c r="B3072" s="138"/>
      <c r="C3072" s="139"/>
      <c r="D3072" s="139"/>
      <c r="E3072" s="138"/>
      <c r="F3072" s="132"/>
      <c r="G3072" s="132"/>
      <c r="H3072" s="133"/>
      <c r="I3072" s="133"/>
      <c r="J3072" s="133"/>
      <c r="K3072" s="132"/>
      <c r="L3072" s="133"/>
      <c r="M3072" s="133"/>
      <c r="N3072" s="133"/>
      <c r="O3072" s="133"/>
      <c r="P3072" s="133"/>
      <c r="Q3072" s="154"/>
      <c r="R3072" s="66" t="s">
        <v>75</v>
      </c>
      <c r="S3072" s="135"/>
      <c r="T3072" s="133"/>
      <c r="U3072" s="133"/>
      <c r="V3072" s="136"/>
    </row>
    <row r="3073" spans="1:22" s="23" customFormat="1" ht="33.75" customHeight="1" x14ac:dyDescent="0.2">
      <c r="A3073" s="138"/>
      <c r="B3073" s="138"/>
      <c r="C3073" s="139"/>
      <c r="D3073" s="139"/>
      <c r="E3073" s="138"/>
      <c r="F3073" s="132"/>
      <c r="G3073" s="132"/>
      <c r="H3073" s="133"/>
      <c r="I3073" s="133"/>
      <c r="J3073" s="133"/>
      <c r="K3073" s="132"/>
      <c r="L3073" s="133"/>
      <c r="M3073" s="133"/>
      <c r="N3073" s="133"/>
      <c r="O3073" s="133"/>
      <c r="P3073" s="133"/>
      <c r="Q3073" s="154"/>
      <c r="R3073" s="66" t="s">
        <v>76</v>
      </c>
      <c r="S3073" s="135"/>
      <c r="T3073" s="133"/>
      <c r="U3073" s="133"/>
      <c r="V3073" s="136"/>
    </row>
    <row r="3074" spans="1:22" s="22" customFormat="1" ht="45" customHeight="1" x14ac:dyDescent="0.2">
      <c r="A3074" s="141" t="s">
        <v>500</v>
      </c>
      <c r="B3074" s="141"/>
      <c r="C3074" s="43" t="s">
        <v>80</v>
      </c>
      <c r="D3074" s="44" t="s">
        <v>80</v>
      </c>
      <c r="E3074" s="44" t="s">
        <v>80</v>
      </c>
      <c r="F3074" s="44" t="s">
        <v>80</v>
      </c>
      <c r="G3074" s="44" t="s">
        <v>80</v>
      </c>
      <c r="H3074" s="44">
        <f t="shared" ref="H3074:Q3074" si="295">SUM(H3071)</f>
        <v>3641.5</v>
      </c>
      <c r="I3074" s="44">
        <f t="shared" si="295"/>
        <v>3374.28</v>
      </c>
      <c r="J3074" s="44">
        <f t="shared" si="295"/>
        <v>3025.61</v>
      </c>
      <c r="K3074" s="45">
        <f t="shared" si="295"/>
        <v>128</v>
      </c>
      <c r="L3074" s="44">
        <f t="shared" si="295"/>
        <v>18006424.960000001</v>
      </c>
      <c r="M3074" s="44">
        <f t="shared" si="295"/>
        <v>0</v>
      </c>
      <c r="N3074" s="44">
        <f t="shared" si="295"/>
        <v>0</v>
      </c>
      <c r="O3074" s="44">
        <f t="shared" si="295"/>
        <v>0</v>
      </c>
      <c r="P3074" s="44">
        <f t="shared" si="295"/>
        <v>18006424.960000001</v>
      </c>
      <c r="Q3074" s="55">
        <f t="shared" si="295"/>
        <v>0</v>
      </c>
      <c r="R3074" s="43" t="s">
        <v>80</v>
      </c>
      <c r="S3074" s="43">
        <f>SUM(S3071)</f>
        <v>3</v>
      </c>
      <c r="T3074" s="44" t="s">
        <v>80</v>
      </c>
      <c r="U3074" s="44" t="s">
        <v>80</v>
      </c>
      <c r="V3074" s="44" t="s">
        <v>80</v>
      </c>
    </row>
    <row r="3075" spans="1:22" s="21" customFormat="1" ht="31.5" customHeight="1" x14ac:dyDescent="0.15">
      <c r="A3075" s="142" t="s">
        <v>229</v>
      </c>
      <c r="B3075" s="142"/>
      <c r="C3075" s="142"/>
      <c r="D3075" s="142"/>
      <c r="E3075" s="142"/>
      <c r="F3075" s="142"/>
      <c r="G3075" s="142"/>
      <c r="H3075" s="142"/>
      <c r="I3075" s="142"/>
      <c r="J3075" s="142"/>
      <c r="K3075" s="142"/>
      <c r="L3075" s="142"/>
      <c r="M3075" s="142"/>
      <c r="N3075" s="142"/>
      <c r="O3075" s="142"/>
      <c r="P3075" s="142"/>
      <c r="Q3075" s="142"/>
      <c r="R3075" s="142"/>
      <c r="S3075" s="142"/>
      <c r="T3075" s="142"/>
      <c r="U3075" s="142"/>
      <c r="V3075" s="142"/>
    </row>
    <row r="3076" spans="1:22" s="23" customFormat="1" ht="46.5" customHeight="1" x14ac:dyDescent="0.2">
      <c r="A3076" s="138">
        <v>1</v>
      </c>
      <c r="B3076" s="138" t="s">
        <v>501</v>
      </c>
      <c r="C3076" s="139">
        <v>1993</v>
      </c>
      <c r="D3076" s="139"/>
      <c r="E3076" s="138" t="s">
        <v>111</v>
      </c>
      <c r="F3076" s="132">
        <v>3</v>
      </c>
      <c r="G3076" s="132">
        <v>2</v>
      </c>
      <c r="H3076" s="133">
        <v>480.6</v>
      </c>
      <c r="I3076" s="133">
        <v>480.6</v>
      </c>
      <c r="J3076" s="133">
        <v>353.9</v>
      </c>
      <c r="K3076" s="132">
        <v>25</v>
      </c>
      <c r="L3076" s="133">
        <v>4533393.12</v>
      </c>
      <c r="M3076" s="133">
        <v>0</v>
      </c>
      <c r="N3076" s="133">
        <v>0</v>
      </c>
      <c r="O3076" s="133">
        <v>0</v>
      </c>
      <c r="P3076" s="133">
        <v>4533393.12</v>
      </c>
      <c r="Q3076" s="154">
        <v>0</v>
      </c>
      <c r="R3076" s="66" t="s">
        <v>105</v>
      </c>
      <c r="S3076" s="135">
        <v>3</v>
      </c>
      <c r="T3076" s="133">
        <v>9432.7800000000007</v>
      </c>
      <c r="U3076" s="133">
        <v>9432.7800000000007</v>
      </c>
      <c r="V3076" s="136">
        <v>47118</v>
      </c>
    </row>
    <row r="3077" spans="1:22" s="23" customFormat="1" ht="45.75" customHeight="1" x14ac:dyDescent="0.2">
      <c r="A3077" s="138"/>
      <c r="B3077" s="138"/>
      <c r="C3077" s="139"/>
      <c r="D3077" s="139"/>
      <c r="E3077" s="138"/>
      <c r="F3077" s="132"/>
      <c r="G3077" s="132"/>
      <c r="H3077" s="133"/>
      <c r="I3077" s="133"/>
      <c r="J3077" s="133"/>
      <c r="K3077" s="132"/>
      <c r="L3077" s="133"/>
      <c r="M3077" s="133"/>
      <c r="N3077" s="133"/>
      <c r="O3077" s="133"/>
      <c r="P3077" s="133"/>
      <c r="Q3077" s="154"/>
      <c r="R3077" s="66" t="s">
        <v>106</v>
      </c>
      <c r="S3077" s="135"/>
      <c r="T3077" s="133"/>
      <c r="U3077" s="133"/>
      <c r="V3077" s="136"/>
    </row>
    <row r="3078" spans="1:22" s="23" customFormat="1" ht="46.5" customHeight="1" x14ac:dyDescent="0.2">
      <c r="A3078" s="138"/>
      <c r="B3078" s="138"/>
      <c r="C3078" s="139"/>
      <c r="D3078" s="139"/>
      <c r="E3078" s="138"/>
      <c r="F3078" s="132"/>
      <c r="G3078" s="132"/>
      <c r="H3078" s="133"/>
      <c r="I3078" s="133"/>
      <c r="J3078" s="133"/>
      <c r="K3078" s="132"/>
      <c r="L3078" s="133"/>
      <c r="M3078" s="133"/>
      <c r="N3078" s="133"/>
      <c r="O3078" s="133"/>
      <c r="P3078" s="133"/>
      <c r="Q3078" s="154"/>
      <c r="R3078" s="66" t="s">
        <v>107</v>
      </c>
      <c r="S3078" s="135"/>
      <c r="T3078" s="133"/>
      <c r="U3078" s="133"/>
      <c r="V3078" s="136"/>
    </row>
    <row r="3079" spans="1:22" s="23" customFormat="1" ht="37.5" customHeight="1" x14ac:dyDescent="0.2">
      <c r="A3079" s="138">
        <v>2</v>
      </c>
      <c r="B3079" s="138" t="s">
        <v>502</v>
      </c>
      <c r="C3079" s="139">
        <v>1978</v>
      </c>
      <c r="D3079" s="139"/>
      <c r="E3079" s="138" t="s">
        <v>84</v>
      </c>
      <c r="F3079" s="132">
        <v>2</v>
      </c>
      <c r="G3079" s="132">
        <v>2</v>
      </c>
      <c r="H3079" s="133">
        <v>482.6</v>
      </c>
      <c r="I3079" s="133">
        <v>462.4</v>
      </c>
      <c r="J3079" s="133">
        <v>462.1</v>
      </c>
      <c r="K3079" s="132">
        <v>24</v>
      </c>
      <c r="L3079" s="133">
        <f>M3079+N3079+O3079+P3079+Q3079</f>
        <v>3540913.67</v>
      </c>
      <c r="M3079" s="133">
        <v>0</v>
      </c>
      <c r="N3079" s="133">
        <v>0</v>
      </c>
      <c r="O3079" s="133">
        <v>0</v>
      </c>
      <c r="P3079" s="133">
        <v>3540913.67</v>
      </c>
      <c r="Q3079" s="154">
        <v>0</v>
      </c>
      <c r="R3079" s="66" t="s">
        <v>74</v>
      </c>
      <c r="S3079" s="135">
        <v>3</v>
      </c>
      <c r="T3079" s="133">
        <f>L3079/I3079</f>
        <v>7657.6852724913497</v>
      </c>
      <c r="U3079" s="133">
        <f>T3079</f>
        <v>7657.6852724913497</v>
      </c>
      <c r="V3079" s="136">
        <v>47118</v>
      </c>
    </row>
    <row r="3080" spans="1:22" s="23" customFormat="1" ht="45" customHeight="1" x14ac:dyDescent="0.2">
      <c r="A3080" s="138"/>
      <c r="B3080" s="138"/>
      <c r="C3080" s="139"/>
      <c r="D3080" s="139"/>
      <c r="E3080" s="138"/>
      <c r="F3080" s="132"/>
      <c r="G3080" s="132"/>
      <c r="H3080" s="133"/>
      <c r="I3080" s="133"/>
      <c r="J3080" s="133"/>
      <c r="K3080" s="132"/>
      <c r="L3080" s="133"/>
      <c r="M3080" s="133"/>
      <c r="N3080" s="133"/>
      <c r="O3080" s="133"/>
      <c r="P3080" s="133"/>
      <c r="Q3080" s="154"/>
      <c r="R3080" s="66" t="s">
        <v>75</v>
      </c>
      <c r="S3080" s="135"/>
      <c r="T3080" s="133"/>
      <c r="U3080" s="133"/>
      <c r="V3080" s="136"/>
    </row>
    <row r="3081" spans="1:22" s="23" customFormat="1" ht="63.75" customHeight="1" x14ac:dyDescent="0.2">
      <c r="A3081" s="138"/>
      <c r="B3081" s="138"/>
      <c r="C3081" s="139"/>
      <c r="D3081" s="139"/>
      <c r="E3081" s="138"/>
      <c r="F3081" s="132"/>
      <c r="G3081" s="132"/>
      <c r="H3081" s="133"/>
      <c r="I3081" s="133"/>
      <c r="J3081" s="133"/>
      <c r="K3081" s="132"/>
      <c r="L3081" s="133"/>
      <c r="M3081" s="133"/>
      <c r="N3081" s="133"/>
      <c r="O3081" s="133"/>
      <c r="P3081" s="133"/>
      <c r="Q3081" s="154"/>
      <c r="R3081" s="66" t="s">
        <v>76</v>
      </c>
      <c r="S3081" s="135"/>
      <c r="T3081" s="133"/>
      <c r="U3081" s="133"/>
      <c r="V3081" s="136"/>
    </row>
    <row r="3082" spans="1:22" s="23" customFormat="1" ht="45" customHeight="1" x14ac:dyDescent="0.2">
      <c r="A3082" s="138">
        <v>3</v>
      </c>
      <c r="B3082" s="138" t="s">
        <v>503</v>
      </c>
      <c r="C3082" s="139">
        <v>1990</v>
      </c>
      <c r="D3082" s="139"/>
      <c r="E3082" s="138" t="s">
        <v>111</v>
      </c>
      <c r="F3082" s="132">
        <v>2</v>
      </c>
      <c r="G3082" s="132">
        <v>2</v>
      </c>
      <c r="H3082" s="133">
        <v>530.79999999999995</v>
      </c>
      <c r="I3082" s="133">
        <v>449.3</v>
      </c>
      <c r="J3082" s="133">
        <v>335</v>
      </c>
      <c r="K3082" s="132">
        <v>23</v>
      </c>
      <c r="L3082" s="133">
        <v>3617657.5</v>
      </c>
      <c r="M3082" s="133">
        <v>0</v>
      </c>
      <c r="N3082" s="133">
        <v>0</v>
      </c>
      <c r="O3082" s="133">
        <v>0</v>
      </c>
      <c r="P3082" s="133">
        <v>3617657.5</v>
      </c>
      <c r="Q3082" s="154">
        <v>0</v>
      </c>
      <c r="R3082" s="66" t="s">
        <v>74</v>
      </c>
      <c r="S3082" s="135">
        <v>3</v>
      </c>
      <c r="T3082" s="133">
        <v>8051.76</v>
      </c>
      <c r="U3082" s="133">
        <v>8051.76</v>
      </c>
      <c r="V3082" s="136">
        <v>47118</v>
      </c>
    </row>
    <row r="3083" spans="1:22" s="23" customFormat="1" ht="45" customHeight="1" x14ac:dyDescent="0.2">
      <c r="A3083" s="138"/>
      <c r="B3083" s="138"/>
      <c r="C3083" s="139"/>
      <c r="D3083" s="139"/>
      <c r="E3083" s="138"/>
      <c r="F3083" s="132"/>
      <c r="G3083" s="132"/>
      <c r="H3083" s="133"/>
      <c r="I3083" s="133"/>
      <c r="J3083" s="133"/>
      <c r="K3083" s="132"/>
      <c r="L3083" s="133"/>
      <c r="M3083" s="133"/>
      <c r="N3083" s="133"/>
      <c r="O3083" s="133"/>
      <c r="P3083" s="133"/>
      <c r="Q3083" s="154"/>
      <c r="R3083" s="66" t="s">
        <v>75</v>
      </c>
      <c r="S3083" s="135"/>
      <c r="T3083" s="133"/>
      <c r="U3083" s="133"/>
      <c r="V3083" s="136"/>
    </row>
    <row r="3084" spans="1:22" s="23" customFormat="1" ht="45" customHeight="1" x14ac:dyDescent="0.2">
      <c r="A3084" s="138"/>
      <c r="B3084" s="138"/>
      <c r="C3084" s="139"/>
      <c r="D3084" s="139"/>
      <c r="E3084" s="138"/>
      <c r="F3084" s="132"/>
      <c r="G3084" s="132"/>
      <c r="H3084" s="133"/>
      <c r="I3084" s="133"/>
      <c r="J3084" s="133"/>
      <c r="K3084" s="132"/>
      <c r="L3084" s="133"/>
      <c r="M3084" s="133"/>
      <c r="N3084" s="133"/>
      <c r="O3084" s="133"/>
      <c r="P3084" s="133"/>
      <c r="Q3084" s="154"/>
      <c r="R3084" s="66" t="s">
        <v>76</v>
      </c>
      <c r="S3084" s="135"/>
      <c r="T3084" s="133"/>
      <c r="U3084" s="133"/>
      <c r="V3084" s="136"/>
    </row>
    <row r="3085" spans="1:22" s="23" customFormat="1" ht="44.25" customHeight="1" x14ac:dyDescent="0.2">
      <c r="A3085" s="138">
        <v>4</v>
      </c>
      <c r="B3085" s="138" t="s">
        <v>504</v>
      </c>
      <c r="C3085" s="139">
        <v>1990</v>
      </c>
      <c r="D3085" s="139"/>
      <c r="E3085" s="138" t="s">
        <v>111</v>
      </c>
      <c r="F3085" s="132">
        <v>2</v>
      </c>
      <c r="G3085" s="132">
        <v>2</v>
      </c>
      <c r="H3085" s="133">
        <v>513.1</v>
      </c>
      <c r="I3085" s="133">
        <v>442</v>
      </c>
      <c r="J3085" s="133">
        <v>279.74</v>
      </c>
      <c r="K3085" s="132">
        <v>25</v>
      </c>
      <c r="L3085" s="133">
        <v>3558869.57</v>
      </c>
      <c r="M3085" s="133">
        <v>0</v>
      </c>
      <c r="N3085" s="133">
        <v>0</v>
      </c>
      <c r="O3085" s="133">
        <v>0</v>
      </c>
      <c r="P3085" s="133">
        <v>3558869.57</v>
      </c>
      <c r="Q3085" s="154">
        <v>0</v>
      </c>
      <c r="R3085" s="66" t="s">
        <v>74</v>
      </c>
      <c r="S3085" s="135">
        <v>3</v>
      </c>
      <c r="T3085" s="133">
        <v>8051.74</v>
      </c>
      <c r="U3085" s="133">
        <v>8051.74</v>
      </c>
      <c r="V3085" s="136">
        <v>47118</v>
      </c>
    </row>
    <row r="3086" spans="1:22" s="23" customFormat="1" ht="44.25" customHeight="1" x14ac:dyDescent="0.2">
      <c r="A3086" s="138"/>
      <c r="B3086" s="138"/>
      <c r="C3086" s="139"/>
      <c r="D3086" s="139"/>
      <c r="E3086" s="138"/>
      <c r="F3086" s="132"/>
      <c r="G3086" s="132"/>
      <c r="H3086" s="133"/>
      <c r="I3086" s="133"/>
      <c r="J3086" s="133"/>
      <c r="K3086" s="132"/>
      <c r="L3086" s="133"/>
      <c r="M3086" s="133"/>
      <c r="N3086" s="133"/>
      <c r="O3086" s="133"/>
      <c r="P3086" s="133"/>
      <c r="Q3086" s="154"/>
      <c r="R3086" s="66" t="s">
        <v>75</v>
      </c>
      <c r="S3086" s="135"/>
      <c r="T3086" s="133"/>
      <c r="U3086" s="133"/>
      <c r="V3086" s="136"/>
    </row>
    <row r="3087" spans="1:22" s="23" customFormat="1" ht="44.25" customHeight="1" x14ac:dyDescent="0.2">
      <c r="A3087" s="138"/>
      <c r="B3087" s="138"/>
      <c r="C3087" s="139"/>
      <c r="D3087" s="139"/>
      <c r="E3087" s="138"/>
      <c r="F3087" s="132"/>
      <c r="G3087" s="132"/>
      <c r="H3087" s="133"/>
      <c r="I3087" s="133"/>
      <c r="J3087" s="133"/>
      <c r="K3087" s="132"/>
      <c r="L3087" s="133"/>
      <c r="M3087" s="133"/>
      <c r="N3087" s="133"/>
      <c r="O3087" s="133"/>
      <c r="P3087" s="133"/>
      <c r="Q3087" s="154"/>
      <c r="R3087" s="66" t="s">
        <v>76</v>
      </c>
      <c r="S3087" s="135"/>
      <c r="T3087" s="133"/>
      <c r="U3087" s="133"/>
      <c r="V3087" s="136"/>
    </row>
    <row r="3088" spans="1:22" s="23" customFormat="1" ht="33.75" customHeight="1" x14ac:dyDescent="0.2">
      <c r="A3088" s="138">
        <v>5</v>
      </c>
      <c r="B3088" s="138" t="s">
        <v>505</v>
      </c>
      <c r="C3088" s="139">
        <v>1991</v>
      </c>
      <c r="D3088" s="139"/>
      <c r="E3088" s="138" t="s">
        <v>111</v>
      </c>
      <c r="F3088" s="132">
        <v>2</v>
      </c>
      <c r="G3088" s="132">
        <v>2</v>
      </c>
      <c r="H3088" s="133">
        <v>536.20000000000005</v>
      </c>
      <c r="I3088" s="133">
        <v>454.4</v>
      </c>
      <c r="J3088" s="133">
        <v>393.1</v>
      </c>
      <c r="K3088" s="132">
        <v>19</v>
      </c>
      <c r="L3088" s="133">
        <v>2668332.9500000002</v>
      </c>
      <c r="M3088" s="133">
        <v>0</v>
      </c>
      <c r="N3088" s="133">
        <v>0</v>
      </c>
      <c r="O3088" s="133">
        <v>0</v>
      </c>
      <c r="P3088" s="133">
        <v>2668332.9500000002</v>
      </c>
      <c r="Q3088" s="154">
        <v>0</v>
      </c>
      <c r="R3088" s="66" t="s">
        <v>105</v>
      </c>
      <c r="S3088" s="135">
        <v>3</v>
      </c>
      <c r="T3088" s="133">
        <v>5872.21</v>
      </c>
      <c r="U3088" s="133">
        <v>5872.21</v>
      </c>
      <c r="V3088" s="136">
        <v>47118</v>
      </c>
    </row>
    <row r="3089" spans="1:22" s="23" customFormat="1" ht="44.25" customHeight="1" x14ac:dyDescent="0.2">
      <c r="A3089" s="138"/>
      <c r="B3089" s="138"/>
      <c r="C3089" s="139"/>
      <c r="D3089" s="139"/>
      <c r="E3089" s="138"/>
      <c r="F3089" s="132"/>
      <c r="G3089" s="132"/>
      <c r="H3089" s="133"/>
      <c r="I3089" s="133"/>
      <c r="J3089" s="133"/>
      <c r="K3089" s="132"/>
      <c r="L3089" s="133"/>
      <c r="M3089" s="133"/>
      <c r="N3089" s="133"/>
      <c r="O3089" s="133"/>
      <c r="P3089" s="133"/>
      <c r="Q3089" s="154"/>
      <c r="R3089" s="66" t="s">
        <v>106</v>
      </c>
      <c r="S3089" s="135"/>
      <c r="T3089" s="133"/>
      <c r="U3089" s="133"/>
      <c r="V3089" s="136"/>
    </row>
    <row r="3090" spans="1:22" s="23" customFormat="1" ht="33.75" customHeight="1" x14ac:dyDescent="0.2">
      <c r="A3090" s="138"/>
      <c r="B3090" s="138"/>
      <c r="C3090" s="139"/>
      <c r="D3090" s="139"/>
      <c r="E3090" s="138"/>
      <c r="F3090" s="132"/>
      <c r="G3090" s="132"/>
      <c r="H3090" s="133"/>
      <c r="I3090" s="133"/>
      <c r="J3090" s="133"/>
      <c r="K3090" s="132"/>
      <c r="L3090" s="133"/>
      <c r="M3090" s="133"/>
      <c r="N3090" s="133"/>
      <c r="O3090" s="133"/>
      <c r="P3090" s="133"/>
      <c r="Q3090" s="154"/>
      <c r="R3090" s="66" t="s">
        <v>107</v>
      </c>
      <c r="S3090" s="135"/>
      <c r="T3090" s="133"/>
      <c r="U3090" s="133"/>
      <c r="V3090" s="136"/>
    </row>
    <row r="3091" spans="1:22" s="22" customFormat="1" ht="51" customHeight="1" x14ac:dyDescent="0.2">
      <c r="A3091" s="141" t="s">
        <v>506</v>
      </c>
      <c r="B3091" s="141"/>
      <c r="C3091" s="43" t="s">
        <v>80</v>
      </c>
      <c r="D3091" s="44" t="s">
        <v>80</v>
      </c>
      <c r="E3091" s="44" t="s">
        <v>80</v>
      </c>
      <c r="F3091" s="44" t="s">
        <v>80</v>
      </c>
      <c r="G3091" s="44" t="s">
        <v>80</v>
      </c>
      <c r="H3091" s="44">
        <f t="shared" ref="H3091:Q3091" si="296">SUM(H3076:H3090)</f>
        <v>2543.3000000000002</v>
      </c>
      <c r="I3091" s="44">
        <f t="shared" si="296"/>
        <v>2288.6999999999998</v>
      </c>
      <c r="J3091" s="44">
        <f t="shared" si="296"/>
        <v>1823.8400000000001</v>
      </c>
      <c r="K3091" s="45">
        <f t="shared" si="296"/>
        <v>116</v>
      </c>
      <c r="L3091" s="44">
        <f t="shared" si="296"/>
        <v>17919166.809999999</v>
      </c>
      <c r="M3091" s="44">
        <f t="shared" si="296"/>
        <v>0</v>
      </c>
      <c r="N3091" s="44">
        <f t="shared" si="296"/>
        <v>0</v>
      </c>
      <c r="O3091" s="44">
        <f t="shared" si="296"/>
        <v>0</v>
      </c>
      <c r="P3091" s="44">
        <f t="shared" si="296"/>
        <v>17919166.809999999</v>
      </c>
      <c r="Q3091" s="55">
        <f t="shared" si="296"/>
        <v>0</v>
      </c>
      <c r="R3091" s="43" t="s">
        <v>80</v>
      </c>
      <c r="S3091" s="43">
        <f>SUM(S3076:S3090)</f>
        <v>15</v>
      </c>
      <c r="T3091" s="44" t="s">
        <v>80</v>
      </c>
      <c r="U3091" s="44" t="s">
        <v>80</v>
      </c>
      <c r="V3091" s="44" t="s">
        <v>80</v>
      </c>
    </row>
    <row r="3092" spans="1:22" s="21" customFormat="1" ht="36.75" customHeight="1" x14ac:dyDescent="0.15">
      <c r="A3092" s="142" t="s">
        <v>236</v>
      </c>
      <c r="B3092" s="142"/>
      <c r="C3092" s="142"/>
      <c r="D3092" s="142"/>
      <c r="E3092" s="142"/>
      <c r="F3092" s="142"/>
      <c r="G3092" s="142"/>
      <c r="H3092" s="142"/>
      <c r="I3092" s="142"/>
      <c r="J3092" s="142"/>
      <c r="K3092" s="142"/>
      <c r="L3092" s="142"/>
      <c r="M3092" s="142"/>
      <c r="N3092" s="142"/>
      <c r="O3092" s="142"/>
      <c r="P3092" s="142"/>
      <c r="Q3092" s="142"/>
      <c r="R3092" s="142"/>
      <c r="S3092" s="142"/>
      <c r="T3092" s="142"/>
      <c r="U3092" s="142"/>
      <c r="V3092" s="142"/>
    </row>
    <row r="3093" spans="1:22" s="23" customFormat="1" ht="42.75" customHeight="1" x14ac:dyDescent="0.2">
      <c r="A3093" s="138">
        <v>1</v>
      </c>
      <c r="B3093" s="138" t="s">
        <v>507</v>
      </c>
      <c r="C3093" s="139">
        <v>1976</v>
      </c>
      <c r="D3093" s="139"/>
      <c r="E3093" s="138" t="s">
        <v>84</v>
      </c>
      <c r="F3093" s="132">
        <v>2</v>
      </c>
      <c r="G3093" s="132">
        <v>1</v>
      </c>
      <c r="H3093" s="133">
        <v>308</v>
      </c>
      <c r="I3093" s="133">
        <v>272.2</v>
      </c>
      <c r="J3093" s="133">
        <v>208</v>
      </c>
      <c r="K3093" s="132">
        <v>15</v>
      </c>
      <c r="L3093" s="133">
        <f>M3093+N3093+O3093+P3093+Q3093</f>
        <v>2312867.21</v>
      </c>
      <c r="M3093" s="133">
        <v>0</v>
      </c>
      <c r="N3093" s="133">
        <v>0</v>
      </c>
      <c r="O3093" s="133">
        <v>0</v>
      </c>
      <c r="P3093" s="133">
        <v>2312867.21</v>
      </c>
      <c r="Q3093" s="154">
        <v>0</v>
      </c>
      <c r="R3093" s="66" t="s">
        <v>74</v>
      </c>
      <c r="S3093" s="135">
        <v>3</v>
      </c>
      <c r="T3093" s="133">
        <f>L3093/I3093</f>
        <v>8496.9405216752384</v>
      </c>
      <c r="U3093" s="133">
        <f>T3093</f>
        <v>8496.9405216752384</v>
      </c>
      <c r="V3093" s="136">
        <v>47118</v>
      </c>
    </row>
    <row r="3094" spans="1:22" s="23" customFormat="1" ht="42.75" customHeight="1" x14ac:dyDescent="0.2">
      <c r="A3094" s="138"/>
      <c r="B3094" s="138"/>
      <c r="C3094" s="139"/>
      <c r="D3094" s="139"/>
      <c r="E3094" s="138"/>
      <c r="F3094" s="132"/>
      <c r="G3094" s="132"/>
      <c r="H3094" s="133"/>
      <c r="I3094" s="133"/>
      <c r="J3094" s="133"/>
      <c r="K3094" s="132"/>
      <c r="L3094" s="133"/>
      <c r="M3094" s="133"/>
      <c r="N3094" s="133"/>
      <c r="O3094" s="133"/>
      <c r="P3094" s="133"/>
      <c r="Q3094" s="154"/>
      <c r="R3094" s="66" t="s">
        <v>75</v>
      </c>
      <c r="S3094" s="135"/>
      <c r="T3094" s="133"/>
      <c r="U3094" s="133"/>
      <c r="V3094" s="136"/>
    </row>
    <row r="3095" spans="1:22" s="23" customFormat="1" ht="42.75" customHeight="1" x14ac:dyDescent="0.2">
      <c r="A3095" s="138"/>
      <c r="B3095" s="138"/>
      <c r="C3095" s="139"/>
      <c r="D3095" s="139"/>
      <c r="E3095" s="138"/>
      <c r="F3095" s="132"/>
      <c r="G3095" s="132"/>
      <c r="H3095" s="133"/>
      <c r="I3095" s="133"/>
      <c r="J3095" s="133"/>
      <c r="K3095" s="132"/>
      <c r="L3095" s="133"/>
      <c r="M3095" s="133"/>
      <c r="N3095" s="133"/>
      <c r="O3095" s="133"/>
      <c r="P3095" s="133"/>
      <c r="Q3095" s="154"/>
      <c r="R3095" s="66" t="s">
        <v>76</v>
      </c>
      <c r="S3095" s="135"/>
      <c r="T3095" s="133"/>
      <c r="U3095" s="133"/>
      <c r="V3095" s="136"/>
    </row>
    <row r="3096" spans="1:22" s="23" customFormat="1" ht="41.25" customHeight="1" x14ac:dyDescent="0.2">
      <c r="A3096" s="138">
        <v>2</v>
      </c>
      <c r="B3096" s="138" t="s">
        <v>508</v>
      </c>
      <c r="C3096" s="139">
        <v>1981</v>
      </c>
      <c r="D3096" s="139"/>
      <c r="E3096" s="138" t="s">
        <v>84</v>
      </c>
      <c r="F3096" s="132">
        <v>2</v>
      </c>
      <c r="G3096" s="132">
        <v>3</v>
      </c>
      <c r="H3096" s="133">
        <v>793</v>
      </c>
      <c r="I3096" s="133">
        <v>710.7</v>
      </c>
      <c r="J3096" s="133">
        <v>647.6</v>
      </c>
      <c r="K3096" s="132">
        <v>18</v>
      </c>
      <c r="L3096" s="133">
        <f>M3096+N3096+O3096+P3096+Q3096</f>
        <v>5845461.9000000004</v>
      </c>
      <c r="M3096" s="133">
        <v>0</v>
      </c>
      <c r="N3096" s="133">
        <v>0</v>
      </c>
      <c r="O3096" s="133">
        <v>0</v>
      </c>
      <c r="P3096" s="133">
        <v>5845461.9000000004</v>
      </c>
      <c r="Q3096" s="154">
        <v>0</v>
      </c>
      <c r="R3096" s="66" t="s">
        <v>74</v>
      </c>
      <c r="S3096" s="135">
        <v>3</v>
      </c>
      <c r="T3096" s="133">
        <f>L3096/I3096</f>
        <v>8224.9358379062887</v>
      </c>
      <c r="U3096" s="133">
        <f>T3096</f>
        <v>8224.9358379062887</v>
      </c>
      <c r="V3096" s="136">
        <v>47118</v>
      </c>
    </row>
    <row r="3097" spans="1:22" s="23" customFormat="1" ht="41.25" customHeight="1" x14ac:dyDescent="0.2">
      <c r="A3097" s="138"/>
      <c r="B3097" s="138"/>
      <c r="C3097" s="139"/>
      <c r="D3097" s="139"/>
      <c r="E3097" s="138"/>
      <c r="F3097" s="132"/>
      <c r="G3097" s="132"/>
      <c r="H3097" s="133"/>
      <c r="I3097" s="133"/>
      <c r="J3097" s="133"/>
      <c r="K3097" s="132"/>
      <c r="L3097" s="133"/>
      <c r="M3097" s="133"/>
      <c r="N3097" s="133"/>
      <c r="O3097" s="133"/>
      <c r="P3097" s="133"/>
      <c r="Q3097" s="154"/>
      <c r="R3097" s="66" t="s">
        <v>75</v>
      </c>
      <c r="S3097" s="135"/>
      <c r="T3097" s="133"/>
      <c r="U3097" s="133"/>
      <c r="V3097" s="136"/>
    </row>
    <row r="3098" spans="1:22" s="23" customFormat="1" ht="41.25" customHeight="1" x14ac:dyDescent="0.2">
      <c r="A3098" s="138"/>
      <c r="B3098" s="138"/>
      <c r="C3098" s="139"/>
      <c r="D3098" s="139"/>
      <c r="E3098" s="138"/>
      <c r="F3098" s="132"/>
      <c r="G3098" s="132"/>
      <c r="H3098" s="133"/>
      <c r="I3098" s="133"/>
      <c r="J3098" s="133"/>
      <c r="K3098" s="132"/>
      <c r="L3098" s="133"/>
      <c r="M3098" s="133"/>
      <c r="N3098" s="133"/>
      <c r="O3098" s="133"/>
      <c r="P3098" s="133"/>
      <c r="Q3098" s="154"/>
      <c r="R3098" s="66" t="s">
        <v>76</v>
      </c>
      <c r="S3098" s="135"/>
      <c r="T3098" s="133"/>
      <c r="U3098" s="133"/>
      <c r="V3098" s="136"/>
    </row>
    <row r="3099" spans="1:22" s="23" customFormat="1" ht="30" customHeight="1" x14ac:dyDescent="0.2">
      <c r="A3099" s="138">
        <v>3</v>
      </c>
      <c r="B3099" s="138" t="s">
        <v>509</v>
      </c>
      <c r="C3099" s="139">
        <v>1971</v>
      </c>
      <c r="D3099" s="139"/>
      <c r="E3099" s="138" t="s">
        <v>84</v>
      </c>
      <c r="F3099" s="132">
        <v>2</v>
      </c>
      <c r="G3099" s="132">
        <v>3</v>
      </c>
      <c r="H3099" s="133">
        <v>610.79999999999995</v>
      </c>
      <c r="I3099" s="133">
        <v>543</v>
      </c>
      <c r="J3099" s="133">
        <v>444.7</v>
      </c>
      <c r="K3099" s="132">
        <v>19</v>
      </c>
      <c r="L3099" s="133">
        <f>M3099+N3099+O3099+P3099+Q3099</f>
        <v>4494455.9000000004</v>
      </c>
      <c r="M3099" s="133">
        <v>0</v>
      </c>
      <c r="N3099" s="133">
        <v>0</v>
      </c>
      <c r="O3099" s="133">
        <v>0</v>
      </c>
      <c r="P3099" s="133">
        <v>4494455.9000000004</v>
      </c>
      <c r="Q3099" s="154">
        <v>0</v>
      </c>
      <c r="R3099" s="66" t="s">
        <v>74</v>
      </c>
      <c r="S3099" s="135">
        <v>3</v>
      </c>
      <c r="T3099" s="133">
        <f>L3099/I3099</f>
        <v>8277.0826887661151</v>
      </c>
      <c r="U3099" s="133">
        <f>T3099</f>
        <v>8277.0826887661151</v>
      </c>
      <c r="V3099" s="136">
        <v>47118</v>
      </c>
    </row>
    <row r="3100" spans="1:22" s="23" customFormat="1" ht="39" customHeight="1" x14ac:dyDescent="0.2">
      <c r="A3100" s="138"/>
      <c r="B3100" s="138"/>
      <c r="C3100" s="139"/>
      <c r="D3100" s="139"/>
      <c r="E3100" s="138"/>
      <c r="F3100" s="132"/>
      <c r="G3100" s="132"/>
      <c r="H3100" s="133"/>
      <c r="I3100" s="133"/>
      <c r="J3100" s="133"/>
      <c r="K3100" s="132"/>
      <c r="L3100" s="133"/>
      <c r="M3100" s="133"/>
      <c r="N3100" s="133"/>
      <c r="O3100" s="133"/>
      <c r="P3100" s="133"/>
      <c r="Q3100" s="154"/>
      <c r="R3100" s="66" t="s">
        <v>75</v>
      </c>
      <c r="S3100" s="135"/>
      <c r="T3100" s="133"/>
      <c r="U3100" s="133"/>
      <c r="V3100" s="136"/>
    </row>
    <row r="3101" spans="1:22" s="23" customFormat="1" ht="35.25" customHeight="1" x14ac:dyDescent="0.2">
      <c r="A3101" s="138"/>
      <c r="B3101" s="138"/>
      <c r="C3101" s="139"/>
      <c r="D3101" s="139"/>
      <c r="E3101" s="138"/>
      <c r="F3101" s="132"/>
      <c r="G3101" s="132"/>
      <c r="H3101" s="133"/>
      <c r="I3101" s="133"/>
      <c r="J3101" s="133"/>
      <c r="K3101" s="132"/>
      <c r="L3101" s="133"/>
      <c r="M3101" s="133"/>
      <c r="N3101" s="133"/>
      <c r="O3101" s="133"/>
      <c r="P3101" s="133"/>
      <c r="Q3101" s="154"/>
      <c r="R3101" s="66" t="s">
        <v>76</v>
      </c>
      <c r="S3101" s="135"/>
      <c r="T3101" s="133"/>
      <c r="U3101" s="133"/>
      <c r="V3101" s="136"/>
    </row>
    <row r="3102" spans="1:22" s="23" customFormat="1" ht="24" customHeight="1" x14ac:dyDescent="0.2">
      <c r="A3102" s="138">
        <v>4</v>
      </c>
      <c r="B3102" s="138" t="s">
        <v>510</v>
      </c>
      <c r="C3102" s="139">
        <v>1986</v>
      </c>
      <c r="D3102" s="139"/>
      <c r="E3102" s="138" t="s">
        <v>111</v>
      </c>
      <c r="F3102" s="132">
        <v>3</v>
      </c>
      <c r="G3102" s="132">
        <v>3</v>
      </c>
      <c r="H3102" s="133">
        <v>1601.8</v>
      </c>
      <c r="I3102" s="133">
        <v>1415.9</v>
      </c>
      <c r="J3102" s="133">
        <v>1354.8</v>
      </c>
      <c r="K3102" s="132">
        <v>54</v>
      </c>
      <c r="L3102" s="133">
        <v>8027892.2999999998</v>
      </c>
      <c r="M3102" s="133">
        <v>0</v>
      </c>
      <c r="N3102" s="133">
        <v>0</v>
      </c>
      <c r="O3102" s="133">
        <v>0</v>
      </c>
      <c r="P3102" s="133">
        <v>8027892.2999999998</v>
      </c>
      <c r="Q3102" s="154">
        <v>0</v>
      </c>
      <c r="R3102" s="66" t="s">
        <v>74</v>
      </c>
      <c r="S3102" s="135">
        <v>3</v>
      </c>
      <c r="T3102" s="133">
        <v>5669.82</v>
      </c>
      <c r="U3102" s="133">
        <v>5669.82</v>
      </c>
      <c r="V3102" s="136">
        <v>47118</v>
      </c>
    </row>
    <row r="3103" spans="1:22" s="23" customFormat="1" ht="37.5" customHeight="1" x14ac:dyDescent="0.2">
      <c r="A3103" s="138"/>
      <c r="B3103" s="138"/>
      <c r="C3103" s="139"/>
      <c r="D3103" s="139"/>
      <c r="E3103" s="138"/>
      <c r="F3103" s="132"/>
      <c r="G3103" s="132"/>
      <c r="H3103" s="133"/>
      <c r="I3103" s="133"/>
      <c r="J3103" s="133"/>
      <c r="K3103" s="132"/>
      <c r="L3103" s="133"/>
      <c r="M3103" s="133"/>
      <c r="N3103" s="133"/>
      <c r="O3103" s="133"/>
      <c r="P3103" s="133"/>
      <c r="Q3103" s="154"/>
      <c r="R3103" s="66" t="s">
        <v>75</v>
      </c>
      <c r="S3103" s="135"/>
      <c r="T3103" s="133"/>
      <c r="U3103" s="133"/>
      <c r="V3103" s="136"/>
    </row>
    <row r="3104" spans="1:22" s="23" customFormat="1" ht="28.5" customHeight="1" x14ac:dyDescent="0.2">
      <c r="A3104" s="138"/>
      <c r="B3104" s="138"/>
      <c r="C3104" s="139"/>
      <c r="D3104" s="139"/>
      <c r="E3104" s="138"/>
      <c r="F3104" s="132"/>
      <c r="G3104" s="132"/>
      <c r="H3104" s="133"/>
      <c r="I3104" s="133"/>
      <c r="J3104" s="133"/>
      <c r="K3104" s="132"/>
      <c r="L3104" s="133"/>
      <c r="M3104" s="133"/>
      <c r="N3104" s="133"/>
      <c r="O3104" s="133"/>
      <c r="P3104" s="133"/>
      <c r="Q3104" s="154"/>
      <c r="R3104" s="66" t="s">
        <v>76</v>
      </c>
      <c r="S3104" s="135"/>
      <c r="T3104" s="133"/>
      <c r="U3104" s="133"/>
      <c r="V3104" s="136"/>
    </row>
    <row r="3105" spans="1:22" s="22" customFormat="1" ht="48" customHeight="1" x14ac:dyDescent="0.2">
      <c r="A3105" s="141" t="s">
        <v>511</v>
      </c>
      <c r="B3105" s="141"/>
      <c r="C3105" s="43" t="s">
        <v>80</v>
      </c>
      <c r="D3105" s="44" t="s">
        <v>80</v>
      </c>
      <c r="E3105" s="44" t="s">
        <v>80</v>
      </c>
      <c r="F3105" s="44" t="s">
        <v>80</v>
      </c>
      <c r="G3105" s="44" t="s">
        <v>80</v>
      </c>
      <c r="H3105" s="44">
        <f t="shared" ref="H3105:Q3105" si="297">SUM(H3093:H3104)</f>
        <v>3313.6</v>
      </c>
      <c r="I3105" s="44">
        <f t="shared" si="297"/>
        <v>2941.8</v>
      </c>
      <c r="J3105" s="44">
        <f t="shared" si="297"/>
        <v>2655.1</v>
      </c>
      <c r="K3105" s="45">
        <f t="shared" si="297"/>
        <v>106</v>
      </c>
      <c r="L3105" s="44">
        <f t="shared" si="297"/>
        <v>20680677.310000002</v>
      </c>
      <c r="M3105" s="44">
        <f t="shared" si="297"/>
        <v>0</v>
      </c>
      <c r="N3105" s="44">
        <f t="shared" si="297"/>
        <v>0</v>
      </c>
      <c r="O3105" s="44">
        <f t="shared" si="297"/>
        <v>0</v>
      </c>
      <c r="P3105" s="44">
        <f t="shared" si="297"/>
        <v>20680677.310000002</v>
      </c>
      <c r="Q3105" s="55">
        <f t="shared" si="297"/>
        <v>0</v>
      </c>
      <c r="R3105" s="43" t="s">
        <v>80</v>
      </c>
      <c r="S3105" s="43">
        <f>SUM(S3093:S3104)</f>
        <v>12</v>
      </c>
      <c r="T3105" s="44" t="s">
        <v>80</v>
      </c>
      <c r="U3105" s="44" t="s">
        <v>80</v>
      </c>
      <c r="V3105" s="44" t="s">
        <v>80</v>
      </c>
    </row>
    <row r="3106" spans="1:22" s="21" customFormat="1" ht="36.75" customHeight="1" x14ac:dyDescent="0.15">
      <c r="A3106" s="142" t="s">
        <v>243</v>
      </c>
      <c r="B3106" s="142"/>
      <c r="C3106" s="142"/>
      <c r="D3106" s="142"/>
      <c r="E3106" s="142"/>
      <c r="F3106" s="142"/>
      <c r="G3106" s="142"/>
      <c r="H3106" s="142"/>
      <c r="I3106" s="142"/>
      <c r="J3106" s="142"/>
      <c r="K3106" s="142"/>
      <c r="L3106" s="142"/>
      <c r="M3106" s="142"/>
      <c r="N3106" s="142"/>
      <c r="O3106" s="142"/>
      <c r="P3106" s="142"/>
      <c r="Q3106" s="142"/>
      <c r="R3106" s="142"/>
      <c r="S3106" s="142"/>
      <c r="T3106" s="142"/>
      <c r="U3106" s="142"/>
      <c r="V3106" s="142"/>
    </row>
    <row r="3107" spans="1:22" s="23" customFormat="1" ht="41.25" customHeight="1" x14ac:dyDescent="0.2">
      <c r="A3107" s="138">
        <v>1</v>
      </c>
      <c r="B3107" s="138" t="s">
        <v>512</v>
      </c>
      <c r="C3107" s="139">
        <v>1982</v>
      </c>
      <c r="D3107" s="139"/>
      <c r="E3107" s="138" t="s">
        <v>111</v>
      </c>
      <c r="F3107" s="132">
        <v>3</v>
      </c>
      <c r="G3107" s="132">
        <v>3</v>
      </c>
      <c r="H3107" s="133">
        <v>2062.1</v>
      </c>
      <c r="I3107" s="133">
        <v>1828.48</v>
      </c>
      <c r="J3107" s="133">
        <v>1829.08</v>
      </c>
      <c r="K3107" s="132">
        <v>67</v>
      </c>
      <c r="L3107" s="133">
        <f>M3107+N3107+O3107+P3107+Q3107</f>
        <v>11588724.32</v>
      </c>
      <c r="M3107" s="133">
        <v>0</v>
      </c>
      <c r="N3107" s="133">
        <v>0</v>
      </c>
      <c r="O3107" s="133">
        <v>0</v>
      </c>
      <c r="P3107" s="133">
        <v>11588724.32</v>
      </c>
      <c r="Q3107" s="154">
        <v>0</v>
      </c>
      <c r="R3107" s="66" t="s">
        <v>62</v>
      </c>
      <c r="S3107" s="135">
        <v>12</v>
      </c>
      <c r="T3107" s="133">
        <f>L3107/I3107</f>
        <v>6337.9005075253763</v>
      </c>
      <c r="U3107" s="133">
        <f>T3107</f>
        <v>6337.9005075253763</v>
      </c>
      <c r="V3107" s="136">
        <v>47118</v>
      </c>
    </row>
    <row r="3108" spans="1:22" s="23" customFormat="1" ht="48.75" customHeight="1" x14ac:dyDescent="0.2">
      <c r="A3108" s="138"/>
      <c r="B3108" s="138"/>
      <c r="C3108" s="139"/>
      <c r="D3108" s="139"/>
      <c r="E3108" s="138"/>
      <c r="F3108" s="132"/>
      <c r="G3108" s="132"/>
      <c r="H3108" s="133"/>
      <c r="I3108" s="133"/>
      <c r="J3108" s="133"/>
      <c r="K3108" s="132"/>
      <c r="L3108" s="133"/>
      <c r="M3108" s="133"/>
      <c r="N3108" s="133"/>
      <c r="O3108" s="133"/>
      <c r="P3108" s="133"/>
      <c r="Q3108" s="154"/>
      <c r="R3108" s="66" t="s">
        <v>63</v>
      </c>
      <c r="S3108" s="135"/>
      <c r="T3108" s="133"/>
      <c r="U3108" s="133"/>
      <c r="V3108" s="136"/>
    </row>
    <row r="3109" spans="1:22" s="23" customFormat="1" ht="48" customHeight="1" x14ac:dyDescent="0.2">
      <c r="A3109" s="138"/>
      <c r="B3109" s="138"/>
      <c r="C3109" s="139"/>
      <c r="D3109" s="139"/>
      <c r="E3109" s="138"/>
      <c r="F3109" s="132"/>
      <c r="G3109" s="132"/>
      <c r="H3109" s="133"/>
      <c r="I3109" s="133"/>
      <c r="J3109" s="133"/>
      <c r="K3109" s="132"/>
      <c r="L3109" s="133"/>
      <c r="M3109" s="133"/>
      <c r="N3109" s="133"/>
      <c r="O3109" s="133"/>
      <c r="P3109" s="133"/>
      <c r="Q3109" s="154"/>
      <c r="R3109" s="66" t="s">
        <v>64</v>
      </c>
      <c r="S3109" s="135"/>
      <c r="T3109" s="133"/>
      <c r="U3109" s="133"/>
      <c r="V3109" s="136"/>
    </row>
    <row r="3110" spans="1:22" s="23" customFormat="1" ht="39" customHeight="1" x14ac:dyDescent="0.2">
      <c r="A3110" s="138"/>
      <c r="B3110" s="138"/>
      <c r="C3110" s="139"/>
      <c r="D3110" s="139"/>
      <c r="E3110" s="138"/>
      <c r="F3110" s="132"/>
      <c r="G3110" s="132"/>
      <c r="H3110" s="133"/>
      <c r="I3110" s="133"/>
      <c r="J3110" s="133"/>
      <c r="K3110" s="132"/>
      <c r="L3110" s="133"/>
      <c r="M3110" s="133"/>
      <c r="N3110" s="133"/>
      <c r="O3110" s="133"/>
      <c r="P3110" s="133"/>
      <c r="Q3110" s="154"/>
      <c r="R3110" s="66" t="s">
        <v>68</v>
      </c>
      <c r="S3110" s="135"/>
      <c r="T3110" s="133"/>
      <c r="U3110" s="133"/>
      <c r="V3110" s="136"/>
    </row>
    <row r="3111" spans="1:22" s="23" customFormat="1" ht="52.5" customHeight="1" x14ac:dyDescent="0.2">
      <c r="A3111" s="138"/>
      <c r="B3111" s="138"/>
      <c r="C3111" s="139"/>
      <c r="D3111" s="139"/>
      <c r="E3111" s="138"/>
      <c r="F3111" s="132"/>
      <c r="G3111" s="132"/>
      <c r="H3111" s="133"/>
      <c r="I3111" s="133"/>
      <c r="J3111" s="133"/>
      <c r="K3111" s="132"/>
      <c r="L3111" s="133"/>
      <c r="M3111" s="133"/>
      <c r="N3111" s="133"/>
      <c r="O3111" s="133"/>
      <c r="P3111" s="133"/>
      <c r="Q3111" s="154"/>
      <c r="R3111" s="66" t="s">
        <v>69</v>
      </c>
      <c r="S3111" s="135"/>
      <c r="T3111" s="133"/>
      <c r="U3111" s="133"/>
      <c r="V3111" s="136"/>
    </row>
    <row r="3112" spans="1:22" s="23" customFormat="1" ht="52.5" customHeight="1" x14ac:dyDescent="0.2">
      <c r="A3112" s="138"/>
      <c r="B3112" s="138"/>
      <c r="C3112" s="139"/>
      <c r="D3112" s="139"/>
      <c r="E3112" s="138"/>
      <c r="F3112" s="132"/>
      <c r="G3112" s="132"/>
      <c r="H3112" s="133"/>
      <c r="I3112" s="133"/>
      <c r="J3112" s="133"/>
      <c r="K3112" s="132"/>
      <c r="L3112" s="133"/>
      <c r="M3112" s="133"/>
      <c r="N3112" s="133"/>
      <c r="O3112" s="133"/>
      <c r="P3112" s="133"/>
      <c r="Q3112" s="154"/>
      <c r="R3112" s="66" t="s">
        <v>70</v>
      </c>
      <c r="S3112" s="135"/>
      <c r="T3112" s="133"/>
      <c r="U3112" s="133"/>
      <c r="V3112" s="136"/>
    </row>
    <row r="3113" spans="1:22" s="23" customFormat="1" ht="30.75" customHeight="1" x14ac:dyDescent="0.2">
      <c r="A3113" s="138"/>
      <c r="B3113" s="138"/>
      <c r="C3113" s="139"/>
      <c r="D3113" s="139"/>
      <c r="E3113" s="138"/>
      <c r="F3113" s="132"/>
      <c r="G3113" s="132"/>
      <c r="H3113" s="133"/>
      <c r="I3113" s="133"/>
      <c r="J3113" s="133"/>
      <c r="K3113" s="132"/>
      <c r="L3113" s="133"/>
      <c r="M3113" s="133"/>
      <c r="N3113" s="133"/>
      <c r="O3113" s="133"/>
      <c r="P3113" s="133"/>
      <c r="Q3113" s="154"/>
      <c r="R3113" s="66" t="s">
        <v>71</v>
      </c>
      <c r="S3113" s="135"/>
      <c r="T3113" s="133"/>
      <c r="U3113" s="133"/>
      <c r="V3113" s="136"/>
    </row>
    <row r="3114" spans="1:22" s="23" customFormat="1" ht="47.25" customHeight="1" x14ac:dyDescent="0.2">
      <c r="A3114" s="138"/>
      <c r="B3114" s="138"/>
      <c r="C3114" s="139"/>
      <c r="D3114" s="139"/>
      <c r="E3114" s="138"/>
      <c r="F3114" s="132"/>
      <c r="G3114" s="132"/>
      <c r="H3114" s="133"/>
      <c r="I3114" s="133"/>
      <c r="J3114" s="133"/>
      <c r="K3114" s="132"/>
      <c r="L3114" s="133"/>
      <c r="M3114" s="133"/>
      <c r="N3114" s="133"/>
      <c r="O3114" s="133"/>
      <c r="P3114" s="133"/>
      <c r="Q3114" s="154"/>
      <c r="R3114" s="66" t="s">
        <v>72</v>
      </c>
      <c r="S3114" s="135"/>
      <c r="T3114" s="133"/>
      <c r="U3114" s="133"/>
      <c r="V3114" s="136"/>
    </row>
    <row r="3115" spans="1:22" s="23" customFormat="1" ht="43.5" customHeight="1" x14ac:dyDescent="0.2">
      <c r="A3115" s="138"/>
      <c r="B3115" s="138"/>
      <c r="C3115" s="139"/>
      <c r="D3115" s="139"/>
      <c r="E3115" s="138"/>
      <c r="F3115" s="132"/>
      <c r="G3115" s="132"/>
      <c r="H3115" s="133"/>
      <c r="I3115" s="133"/>
      <c r="J3115" s="133"/>
      <c r="K3115" s="132"/>
      <c r="L3115" s="133"/>
      <c r="M3115" s="133"/>
      <c r="N3115" s="133"/>
      <c r="O3115" s="133"/>
      <c r="P3115" s="133"/>
      <c r="Q3115" s="154"/>
      <c r="R3115" s="66" t="s">
        <v>73</v>
      </c>
      <c r="S3115" s="135"/>
      <c r="T3115" s="133"/>
      <c r="U3115" s="133"/>
      <c r="V3115" s="136"/>
    </row>
    <row r="3116" spans="1:22" s="23" customFormat="1" ht="32.25" customHeight="1" x14ac:dyDescent="0.2">
      <c r="A3116" s="138"/>
      <c r="B3116" s="138"/>
      <c r="C3116" s="139"/>
      <c r="D3116" s="139"/>
      <c r="E3116" s="138"/>
      <c r="F3116" s="132"/>
      <c r="G3116" s="132"/>
      <c r="H3116" s="133"/>
      <c r="I3116" s="133"/>
      <c r="J3116" s="133"/>
      <c r="K3116" s="132"/>
      <c r="L3116" s="133"/>
      <c r="M3116" s="133"/>
      <c r="N3116" s="133"/>
      <c r="O3116" s="133"/>
      <c r="P3116" s="133"/>
      <c r="Q3116" s="154"/>
      <c r="R3116" s="66" t="s">
        <v>102</v>
      </c>
      <c r="S3116" s="135"/>
      <c r="T3116" s="133"/>
      <c r="U3116" s="133"/>
      <c r="V3116" s="136"/>
    </row>
    <row r="3117" spans="1:22" s="23" customFormat="1" ht="43.5" customHeight="1" x14ac:dyDescent="0.2">
      <c r="A3117" s="138"/>
      <c r="B3117" s="138"/>
      <c r="C3117" s="139"/>
      <c r="D3117" s="139"/>
      <c r="E3117" s="138"/>
      <c r="F3117" s="132"/>
      <c r="G3117" s="132"/>
      <c r="H3117" s="133"/>
      <c r="I3117" s="133"/>
      <c r="J3117" s="133"/>
      <c r="K3117" s="132"/>
      <c r="L3117" s="133"/>
      <c r="M3117" s="133"/>
      <c r="N3117" s="133"/>
      <c r="O3117" s="133"/>
      <c r="P3117" s="133"/>
      <c r="Q3117" s="154"/>
      <c r="R3117" s="66" t="s">
        <v>103</v>
      </c>
      <c r="S3117" s="135"/>
      <c r="T3117" s="133"/>
      <c r="U3117" s="133"/>
      <c r="V3117" s="136"/>
    </row>
    <row r="3118" spans="1:22" s="23" customFormat="1" ht="43.5" customHeight="1" x14ac:dyDescent="0.2">
      <c r="A3118" s="138"/>
      <c r="B3118" s="138"/>
      <c r="C3118" s="139"/>
      <c r="D3118" s="139"/>
      <c r="E3118" s="138"/>
      <c r="F3118" s="132"/>
      <c r="G3118" s="132"/>
      <c r="H3118" s="133"/>
      <c r="I3118" s="133"/>
      <c r="J3118" s="133"/>
      <c r="K3118" s="132"/>
      <c r="L3118" s="133"/>
      <c r="M3118" s="133"/>
      <c r="N3118" s="133"/>
      <c r="O3118" s="133"/>
      <c r="P3118" s="133"/>
      <c r="Q3118" s="154"/>
      <c r="R3118" s="66" t="s">
        <v>104</v>
      </c>
      <c r="S3118" s="135"/>
      <c r="T3118" s="133"/>
      <c r="U3118" s="133"/>
      <c r="V3118" s="136"/>
    </row>
    <row r="3119" spans="1:22" s="78" customFormat="1" ht="45" customHeight="1" x14ac:dyDescent="0.15">
      <c r="A3119" s="138" t="s">
        <v>31</v>
      </c>
      <c r="B3119" s="138" t="s">
        <v>840</v>
      </c>
      <c r="C3119" s="139">
        <v>1987</v>
      </c>
      <c r="D3119" s="139"/>
      <c r="E3119" s="138" t="s">
        <v>111</v>
      </c>
      <c r="F3119" s="132">
        <v>3</v>
      </c>
      <c r="G3119" s="132">
        <v>1</v>
      </c>
      <c r="H3119" s="133">
        <v>1908.7</v>
      </c>
      <c r="I3119" s="133">
        <v>1656.6</v>
      </c>
      <c r="J3119" s="133">
        <v>1398.59</v>
      </c>
      <c r="K3119" s="132">
        <v>60</v>
      </c>
      <c r="L3119" s="133">
        <v>19536473</v>
      </c>
      <c r="M3119" s="133">
        <v>0</v>
      </c>
      <c r="N3119" s="133">
        <v>0</v>
      </c>
      <c r="O3119" s="133">
        <v>0</v>
      </c>
      <c r="P3119" s="133">
        <v>19536473</v>
      </c>
      <c r="Q3119" s="133">
        <v>0</v>
      </c>
      <c r="R3119" s="66" t="s">
        <v>62</v>
      </c>
      <c r="S3119" s="134">
        <v>12</v>
      </c>
      <c r="T3119" s="133">
        <v>11793.11</v>
      </c>
      <c r="U3119" s="133">
        <v>11793.11</v>
      </c>
      <c r="V3119" s="136">
        <v>47118</v>
      </c>
    </row>
    <row r="3120" spans="1:22" s="78" customFormat="1" ht="52.5" customHeight="1" x14ac:dyDescent="0.15">
      <c r="A3120" s="138"/>
      <c r="B3120" s="138"/>
      <c r="C3120" s="139"/>
      <c r="D3120" s="139"/>
      <c r="E3120" s="138"/>
      <c r="F3120" s="132"/>
      <c r="G3120" s="132"/>
      <c r="H3120" s="133"/>
      <c r="I3120" s="133"/>
      <c r="J3120" s="133"/>
      <c r="K3120" s="132"/>
      <c r="L3120" s="133"/>
      <c r="M3120" s="133"/>
      <c r="N3120" s="133"/>
      <c r="O3120" s="133"/>
      <c r="P3120" s="133"/>
      <c r="Q3120" s="133"/>
      <c r="R3120" s="66" t="s">
        <v>63</v>
      </c>
      <c r="S3120" s="135"/>
      <c r="T3120" s="133"/>
      <c r="U3120" s="133"/>
      <c r="V3120" s="136"/>
    </row>
    <row r="3121" spans="1:22" s="78" customFormat="1" ht="50.25" customHeight="1" x14ac:dyDescent="0.15">
      <c r="A3121" s="138"/>
      <c r="B3121" s="138"/>
      <c r="C3121" s="139"/>
      <c r="D3121" s="139"/>
      <c r="E3121" s="138"/>
      <c r="F3121" s="132"/>
      <c r="G3121" s="132"/>
      <c r="H3121" s="133"/>
      <c r="I3121" s="133"/>
      <c r="J3121" s="133"/>
      <c r="K3121" s="132"/>
      <c r="L3121" s="133"/>
      <c r="M3121" s="133"/>
      <c r="N3121" s="133"/>
      <c r="O3121" s="133"/>
      <c r="P3121" s="133"/>
      <c r="Q3121" s="133"/>
      <c r="R3121" s="66" t="s">
        <v>64</v>
      </c>
      <c r="S3121" s="135"/>
      <c r="T3121" s="133"/>
      <c r="U3121" s="133"/>
      <c r="V3121" s="136"/>
    </row>
    <row r="3122" spans="1:22" s="78" customFormat="1" ht="45" customHeight="1" x14ac:dyDescent="0.15">
      <c r="A3122" s="138"/>
      <c r="B3122" s="138"/>
      <c r="C3122" s="139"/>
      <c r="D3122" s="139"/>
      <c r="E3122" s="138"/>
      <c r="F3122" s="132"/>
      <c r="G3122" s="132"/>
      <c r="H3122" s="133"/>
      <c r="I3122" s="133"/>
      <c r="J3122" s="133"/>
      <c r="K3122" s="132"/>
      <c r="L3122" s="133"/>
      <c r="M3122" s="133"/>
      <c r="N3122" s="133"/>
      <c r="O3122" s="133"/>
      <c r="P3122" s="133"/>
      <c r="Q3122" s="133"/>
      <c r="R3122" s="66" t="s">
        <v>65</v>
      </c>
      <c r="S3122" s="135"/>
      <c r="T3122" s="133"/>
      <c r="U3122" s="133"/>
      <c r="V3122" s="136"/>
    </row>
    <row r="3123" spans="1:22" s="78" customFormat="1" ht="51" customHeight="1" x14ac:dyDescent="0.15">
      <c r="A3123" s="138"/>
      <c r="B3123" s="138"/>
      <c r="C3123" s="139"/>
      <c r="D3123" s="139"/>
      <c r="E3123" s="138"/>
      <c r="F3123" s="132"/>
      <c r="G3123" s="132"/>
      <c r="H3123" s="133"/>
      <c r="I3123" s="133"/>
      <c r="J3123" s="133"/>
      <c r="K3123" s="132"/>
      <c r="L3123" s="133"/>
      <c r="M3123" s="133"/>
      <c r="N3123" s="133"/>
      <c r="O3123" s="133"/>
      <c r="P3123" s="133"/>
      <c r="Q3123" s="133"/>
      <c r="R3123" s="66" t="s">
        <v>66</v>
      </c>
      <c r="S3123" s="135"/>
      <c r="T3123" s="133"/>
      <c r="U3123" s="133"/>
      <c r="V3123" s="136"/>
    </row>
    <row r="3124" spans="1:22" s="78" customFormat="1" ht="54" customHeight="1" x14ac:dyDescent="0.15">
      <c r="A3124" s="138"/>
      <c r="B3124" s="138"/>
      <c r="C3124" s="139"/>
      <c r="D3124" s="139"/>
      <c r="E3124" s="138"/>
      <c r="F3124" s="132"/>
      <c r="G3124" s="132"/>
      <c r="H3124" s="133"/>
      <c r="I3124" s="133"/>
      <c r="J3124" s="133"/>
      <c r="K3124" s="132"/>
      <c r="L3124" s="133"/>
      <c r="M3124" s="133"/>
      <c r="N3124" s="133"/>
      <c r="O3124" s="133"/>
      <c r="P3124" s="133"/>
      <c r="Q3124" s="133"/>
      <c r="R3124" s="66" t="s">
        <v>67</v>
      </c>
      <c r="S3124" s="135"/>
      <c r="T3124" s="133"/>
      <c r="U3124" s="133"/>
      <c r="V3124" s="136"/>
    </row>
    <row r="3125" spans="1:22" s="78" customFormat="1" ht="45" customHeight="1" x14ac:dyDescent="0.15">
      <c r="A3125" s="138"/>
      <c r="B3125" s="138"/>
      <c r="C3125" s="139"/>
      <c r="D3125" s="139"/>
      <c r="E3125" s="138"/>
      <c r="F3125" s="132"/>
      <c r="G3125" s="132"/>
      <c r="H3125" s="133"/>
      <c r="I3125" s="133"/>
      <c r="J3125" s="133"/>
      <c r="K3125" s="132"/>
      <c r="L3125" s="133"/>
      <c r="M3125" s="133"/>
      <c r="N3125" s="133"/>
      <c r="O3125" s="133"/>
      <c r="P3125" s="133"/>
      <c r="Q3125" s="133"/>
      <c r="R3125" s="66" t="s">
        <v>71</v>
      </c>
      <c r="S3125" s="135"/>
      <c r="T3125" s="133"/>
      <c r="U3125" s="133"/>
      <c r="V3125" s="136"/>
    </row>
    <row r="3126" spans="1:22" s="78" customFormat="1" ht="52.5" customHeight="1" x14ac:dyDescent="0.15">
      <c r="A3126" s="138"/>
      <c r="B3126" s="138"/>
      <c r="C3126" s="139"/>
      <c r="D3126" s="139"/>
      <c r="E3126" s="138"/>
      <c r="F3126" s="132"/>
      <c r="G3126" s="132"/>
      <c r="H3126" s="133"/>
      <c r="I3126" s="133"/>
      <c r="J3126" s="133"/>
      <c r="K3126" s="132"/>
      <c r="L3126" s="133"/>
      <c r="M3126" s="133"/>
      <c r="N3126" s="133"/>
      <c r="O3126" s="133"/>
      <c r="P3126" s="133"/>
      <c r="Q3126" s="133"/>
      <c r="R3126" s="66" t="s">
        <v>72</v>
      </c>
      <c r="S3126" s="135"/>
      <c r="T3126" s="133"/>
      <c r="U3126" s="133"/>
      <c r="V3126" s="136"/>
    </row>
    <row r="3127" spans="1:22" s="78" customFormat="1" ht="51" customHeight="1" x14ac:dyDescent="0.15">
      <c r="A3127" s="138"/>
      <c r="B3127" s="138"/>
      <c r="C3127" s="139"/>
      <c r="D3127" s="139"/>
      <c r="E3127" s="138"/>
      <c r="F3127" s="132"/>
      <c r="G3127" s="132"/>
      <c r="H3127" s="133"/>
      <c r="I3127" s="133"/>
      <c r="J3127" s="133"/>
      <c r="K3127" s="132"/>
      <c r="L3127" s="133"/>
      <c r="M3127" s="133"/>
      <c r="N3127" s="133"/>
      <c r="O3127" s="133"/>
      <c r="P3127" s="133"/>
      <c r="Q3127" s="133"/>
      <c r="R3127" s="66" t="s">
        <v>73</v>
      </c>
      <c r="S3127" s="135"/>
      <c r="T3127" s="133"/>
      <c r="U3127" s="133"/>
      <c r="V3127" s="136"/>
    </row>
    <row r="3128" spans="1:22" s="78" customFormat="1" ht="45" customHeight="1" x14ac:dyDescent="0.15">
      <c r="A3128" s="138"/>
      <c r="B3128" s="138"/>
      <c r="C3128" s="139"/>
      <c r="D3128" s="139"/>
      <c r="E3128" s="138"/>
      <c r="F3128" s="132"/>
      <c r="G3128" s="132"/>
      <c r="H3128" s="133"/>
      <c r="I3128" s="133"/>
      <c r="J3128" s="133"/>
      <c r="K3128" s="132"/>
      <c r="L3128" s="133"/>
      <c r="M3128" s="133"/>
      <c r="N3128" s="133"/>
      <c r="O3128" s="133"/>
      <c r="P3128" s="133"/>
      <c r="Q3128" s="133"/>
      <c r="R3128" s="66" t="s">
        <v>74</v>
      </c>
      <c r="S3128" s="135"/>
      <c r="T3128" s="133"/>
      <c r="U3128" s="133"/>
      <c r="V3128" s="136"/>
    </row>
    <row r="3129" spans="1:22" s="78" customFormat="1" ht="45" customHeight="1" x14ac:dyDescent="0.15">
      <c r="A3129" s="138"/>
      <c r="B3129" s="138"/>
      <c r="C3129" s="139"/>
      <c r="D3129" s="139"/>
      <c r="E3129" s="138"/>
      <c r="F3129" s="132"/>
      <c r="G3129" s="132"/>
      <c r="H3129" s="133"/>
      <c r="I3129" s="133"/>
      <c r="J3129" s="133"/>
      <c r="K3129" s="132"/>
      <c r="L3129" s="133"/>
      <c r="M3129" s="133"/>
      <c r="N3129" s="133"/>
      <c r="O3129" s="133"/>
      <c r="P3129" s="133"/>
      <c r="Q3129" s="133"/>
      <c r="R3129" s="66" t="s">
        <v>75</v>
      </c>
      <c r="S3129" s="135"/>
      <c r="T3129" s="133"/>
      <c r="U3129" s="133"/>
      <c r="V3129" s="136"/>
    </row>
    <row r="3130" spans="1:22" s="78" customFormat="1" ht="45" customHeight="1" x14ac:dyDescent="0.15">
      <c r="A3130" s="138"/>
      <c r="B3130" s="138"/>
      <c r="C3130" s="139"/>
      <c r="D3130" s="139"/>
      <c r="E3130" s="138"/>
      <c r="F3130" s="132"/>
      <c r="G3130" s="132"/>
      <c r="H3130" s="133"/>
      <c r="I3130" s="133"/>
      <c r="J3130" s="133"/>
      <c r="K3130" s="132"/>
      <c r="L3130" s="133"/>
      <c r="M3130" s="133"/>
      <c r="N3130" s="133"/>
      <c r="O3130" s="133"/>
      <c r="P3130" s="133"/>
      <c r="Q3130" s="133"/>
      <c r="R3130" s="66" t="s">
        <v>76</v>
      </c>
      <c r="S3130" s="135"/>
      <c r="T3130" s="133"/>
      <c r="U3130" s="133"/>
      <c r="V3130" s="136"/>
    </row>
    <row r="3131" spans="1:22" s="23" customFormat="1" ht="40.5" customHeight="1" x14ac:dyDescent="0.2">
      <c r="A3131" s="138">
        <v>3</v>
      </c>
      <c r="B3131" s="138" t="s">
        <v>513</v>
      </c>
      <c r="C3131" s="139">
        <v>1956</v>
      </c>
      <c r="D3131" s="139"/>
      <c r="E3131" s="138" t="s">
        <v>111</v>
      </c>
      <c r="F3131" s="132">
        <v>2</v>
      </c>
      <c r="G3131" s="132">
        <v>2</v>
      </c>
      <c r="H3131" s="133">
        <v>736.41</v>
      </c>
      <c r="I3131" s="133">
        <v>692.1</v>
      </c>
      <c r="J3131" s="133">
        <v>651.79999999999995</v>
      </c>
      <c r="K3131" s="132">
        <v>33</v>
      </c>
      <c r="L3131" s="133">
        <v>6114325.1799999997</v>
      </c>
      <c r="M3131" s="133">
        <v>0</v>
      </c>
      <c r="N3131" s="133">
        <v>0</v>
      </c>
      <c r="O3131" s="133">
        <v>0</v>
      </c>
      <c r="P3131" s="133">
        <v>6114325.1799999997</v>
      </c>
      <c r="Q3131" s="154">
        <v>0</v>
      </c>
      <c r="R3131" s="66" t="s">
        <v>102</v>
      </c>
      <c r="S3131" s="135">
        <v>6</v>
      </c>
      <c r="T3131" s="133">
        <v>8834.4500000000007</v>
      </c>
      <c r="U3131" s="133">
        <v>8834.4500000000007</v>
      </c>
      <c r="V3131" s="136">
        <v>47118</v>
      </c>
    </row>
    <row r="3132" spans="1:22" s="23" customFormat="1" ht="54" customHeight="1" x14ac:dyDescent="0.2">
      <c r="A3132" s="138"/>
      <c r="B3132" s="138"/>
      <c r="C3132" s="139"/>
      <c r="D3132" s="139"/>
      <c r="E3132" s="138"/>
      <c r="F3132" s="132"/>
      <c r="G3132" s="132"/>
      <c r="H3132" s="133"/>
      <c r="I3132" s="133"/>
      <c r="J3132" s="133"/>
      <c r="K3132" s="132"/>
      <c r="L3132" s="133"/>
      <c r="M3132" s="133"/>
      <c r="N3132" s="133"/>
      <c r="O3132" s="133"/>
      <c r="P3132" s="133"/>
      <c r="Q3132" s="154"/>
      <c r="R3132" s="66" t="s">
        <v>103</v>
      </c>
      <c r="S3132" s="135"/>
      <c r="T3132" s="133"/>
      <c r="U3132" s="133"/>
      <c r="V3132" s="136"/>
    </row>
    <row r="3133" spans="1:22" s="23" customFormat="1" ht="52.5" customHeight="1" x14ac:dyDescent="0.2">
      <c r="A3133" s="138"/>
      <c r="B3133" s="138"/>
      <c r="C3133" s="139"/>
      <c r="D3133" s="139"/>
      <c r="E3133" s="138"/>
      <c r="F3133" s="132"/>
      <c r="G3133" s="132"/>
      <c r="H3133" s="133"/>
      <c r="I3133" s="133"/>
      <c r="J3133" s="133"/>
      <c r="K3133" s="132"/>
      <c r="L3133" s="133"/>
      <c r="M3133" s="133"/>
      <c r="N3133" s="133"/>
      <c r="O3133" s="133"/>
      <c r="P3133" s="133"/>
      <c r="Q3133" s="154"/>
      <c r="R3133" s="66" t="s">
        <v>104</v>
      </c>
      <c r="S3133" s="135"/>
      <c r="T3133" s="133"/>
      <c r="U3133" s="133"/>
      <c r="V3133" s="136"/>
    </row>
    <row r="3134" spans="1:22" s="23" customFormat="1" ht="35.25" customHeight="1" x14ac:dyDescent="0.2">
      <c r="A3134" s="138"/>
      <c r="B3134" s="138"/>
      <c r="C3134" s="139"/>
      <c r="D3134" s="139"/>
      <c r="E3134" s="138"/>
      <c r="F3134" s="132"/>
      <c r="G3134" s="132"/>
      <c r="H3134" s="133"/>
      <c r="I3134" s="133"/>
      <c r="J3134" s="133"/>
      <c r="K3134" s="132"/>
      <c r="L3134" s="133"/>
      <c r="M3134" s="133"/>
      <c r="N3134" s="133"/>
      <c r="O3134" s="133"/>
      <c r="P3134" s="133"/>
      <c r="Q3134" s="154"/>
      <c r="R3134" s="66" t="s">
        <v>74</v>
      </c>
      <c r="S3134" s="135"/>
      <c r="T3134" s="133"/>
      <c r="U3134" s="133"/>
      <c r="V3134" s="136"/>
    </row>
    <row r="3135" spans="1:22" s="23" customFormat="1" ht="41.25" customHeight="1" x14ac:dyDescent="0.2">
      <c r="A3135" s="138"/>
      <c r="B3135" s="138"/>
      <c r="C3135" s="139"/>
      <c r="D3135" s="139"/>
      <c r="E3135" s="138"/>
      <c r="F3135" s="132"/>
      <c r="G3135" s="132"/>
      <c r="H3135" s="133"/>
      <c r="I3135" s="133"/>
      <c r="J3135" s="133"/>
      <c r="K3135" s="132"/>
      <c r="L3135" s="133"/>
      <c r="M3135" s="133"/>
      <c r="N3135" s="133"/>
      <c r="O3135" s="133"/>
      <c r="P3135" s="133"/>
      <c r="Q3135" s="154"/>
      <c r="R3135" s="66" t="s">
        <v>75</v>
      </c>
      <c r="S3135" s="135"/>
      <c r="T3135" s="133"/>
      <c r="U3135" s="133"/>
      <c r="V3135" s="136"/>
    </row>
    <row r="3136" spans="1:22" s="23" customFormat="1" ht="37.5" customHeight="1" x14ac:dyDescent="0.2">
      <c r="A3136" s="138"/>
      <c r="B3136" s="138"/>
      <c r="C3136" s="139"/>
      <c r="D3136" s="139"/>
      <c r="E3136" s="138"/>
      <c r="F3136" s="132"/>
      <c r="G3136" s="132"/>
      <c r="H3136" s="133"/>
      <c r="I3136" s="133"/>
      <c r="J3136" s="133"/>
      <c r="K3136" s="132"/>
      <c r="L3136" s="133"/>
      <c r="M3136" s="133"/>
      <c r="N3136" s="133"/>
      <c r="O3136" s="133"/>
      <c r="P3136" s="133"/>
      <c r="Q3136" s="154"/>
      <c r="R3136" s="66" t="s">
        <v>76</v>
      </c>
      <c r="S3136" s="135"/>
      <c r="T3136" s="133"/>
      <c r="U3136" s="133"/>
      <c r="V3136" s="136"/>
    </row>
    <row r="3137" spans="1:22" s="22" customFormat="1" ht="42.75" customHeight="1" x14ac:dyDescent="0.2">
      <c r="A3137" s="141" t="s">
        <v>1486</v>
      </c>
      <c r="B3137" s="141"/>
      <c r="C3137" s="43" t="s">
        <v>80</v>
      </c>
      <c r="D3137" s="44" t="s">
        <v>80</v>
      </c>
      <c r="E3137" s="44" t="s">
        <v>80</v>
      </c>
      <c r="F3137" s="44" t="s">
        <v>80</v>
      </c>
      <c r="G3137" s="44" t="s">
        <v>80</v>
      </c>
      <c r="H3137" s="44">
        <f t="shared" ref="H3137:Q3137" si="298">SUM(H3107:H3136)</f>
        <v>4707.21</v>
      </c>
      <c r="I3137" s="44">
        <f t="shared" si="298"/>
        <v>4177.18</v>
      </c>
      <c r="J3137" s="44">
        <f t="shared" si="298"/>
        <v>3879.4700000000003</v>
      </c>
      <c r="K3137" s="45">
        <f t="shared" si="298"/>
        <v>160</v>
      </c>
      <c r="L3137" s="44">
        <f t="shared" si="298"/>
        <v>37239522.5</v>
      </c>
      <c r="M3137" s="44">
        <f t="shared" si="298"/>
        <v>0</v>
      </c>
      <c r="N3137" s="44">
        <f t="shared" si="298"/>
        <v>0</v>
      </c>
      <c r="O3137" s="44">
        <f t="shared" si="298"/>
        <v>0</v>
      </c>
      <c r="P3137" s="44">
        <f t="shared" si="298"/>
        <v>37239522.5</v>
      </c>
      <c r="Q3137" s="55">
        <f t="shared" si="298"/>
        <v>0</v>
      </c>
      <c r="R3137" s="43" t="s">
        <v>80</v>
      </c>
      <c r="S3137" s="43">
        <f>SUM(S3107:S3136)</f>
        <v>30</v>
      </c>
      <c r="T3137" s="44" t="s">
        <v>80</v>
      </c>
      <c r="U3137" s="44" t="s">
        <v>80</v>
      </c>
      <c r="V3137" s="44" t="s">
        <v>80</v>
      </c>
    </row>
    <row r="3138" spans="1:22" s="21" customFormat="1" ht="33.75" customHeight="1" x14ac:dyDescent="0.15">
      <c r="A3138" s="142" t="s">
        <v>246</v>
      </c>
      <c r="B3138" s="142"/>
      <c r="C3138" s="142"/>
      <c r="D3138" s="142"/>
      <c r="E3138" s="142"/>
      <c r="F3138" s="142"/>
      <c r="G3138" s="142"/>
      <c r="H3138" s="142"/>
      <c r="I3138" s="142"/>
      <c r="J3138" s="142"/>
      <c r="K3138" s="142"/>
      <c r="L3138" s="142"/>
      <c r="M3138" s="142"/>
      <c r="N3138" s="142"/>
      <c r="O3138" s="142"/>
      <c r="P3138" s="142"/>
      <c r="Q3138" s="142"/>
      <c r="R3138" s="142"/>
      <c r="S3138" s="142"/>
      <c r="T3138" s="142"/>
      <c r="U3138" s="142"/>
      <c r="V3138" s="142"/>
    </row>
    <row r="3139" spans="1:22" s="23" customFormat="1" ht="41.25" customHeight="1" x14ac:dyDescent="0.2">
      <c r="A3139" s="138">
        <v>1</v>
      </c>
      <c r="B3139" s="138" t="s">
        <v>514</v>
      </c>
      <c r="C3139" s="139">
        <v>1966</v>
      </c>
      <c r="D3139" s="139"/>
      <c r="E3139" s="138" t="s">
        <v>111</v>
      </c>
      <c r="F3139" s="132">
        <v>2</v>
      </c>
      <c r="G3139" s="132">
        <v>1</v>
      </c>
      <c r="H3139" s="133">
        <v>796</v>
      </c>
      <c r="I3139" s="133">
        <v>547.4</v>
      </c>
      <c r="J3139" s="133">
        <v>275.8</v>
      </c>
      <c r="K3139" s="132">
        <v>31</v>
      </c>
      <c r="L3139" s="133">
        <v>5640038.1900000004</v>
      </c>
      <c r="M3139" s="133">
        <v>0</v>
      </c>
      <c r="N3139" s="133">
        <v>0</v>
      </c>
      <c r="O3139" s="133">
        <v>0</v>
      </c>
      <c r="P3139" s="133">
        <v>5640038.1900000004</v>
      </c>
      <c r="Q3139" s="154">
        <v>0</v>
      </c>
      <c r="R3139" s="66" t="s">
        <v>62</v>
      </c>
      <c r="S3139" s="135">
        <v>12</v>
      </c>
      <c r="T3139" s="133">
        <v>10303.32</v>
      </c>
      <c r="U3139" s="133">
        <v>10303.32</v>
      </c>
      <c r="V3139" s="136">
        <v>47118</v>
      </c>
    </row>
    <row r="3140" spans="1:22" s="23" customFormat="1" ht="59.25" customHeight="1" x14ac:dyDescent="0.2">
      <c r="A3140" s="138"/>
      <c r="B3140" s="138"/>
      <c r="C3140" s="139"/>
      <c r="D3140" s="139"/>
      <c r="E3140" s="138"/>
      <c r="F3140" s="132"/>
      <c r="G3140" s="132"/>
      <c r="H3140" s="133"/>
      <c r="I3140" s="133"/>
      <c r="J3140" s="133"/>
      <c r="K3140" s="132"/>
      <c r="L3140" s="133"/>
      <c r="M3140" s="133"/>
      <c r="N3140" s="133"/>
      <c r="O3140" s="133"/>
      <c r="P3140" s="133"/>
      <c r="Q3140" s="154"/>
      <c r="R3140" s="66" t="s">
        <v>63</v>
      </c>
      <c r="S3140" s="135"/>
      <c r="T3140" s="133"/>
      <c r="U3140" s="133"/>
      <c r="V3140" s="136"/>
    </row>
    <row r="3141" spans="1:22" s="23" customFormat="1" ht="47.25" customHeight="1" x14ac:dyDescent="0.2">
      <c r="A3141" s="138"/>
      <c r="B3141" s="138"/>
      <c r="C3141" s="139"/>
      <c r="D3141" s="139"/>
      <c r="E3141" s="138"/>
      <c r="F3141" s="132"/>
      <c r="G3141" s="132"/>
      <c r="H3141" s="133"/>
      <c r="I3141" s="133"/>
      <c r="J3141" s="133"/>
      <c r="K3141" s="132"/>
      <c r="L3141" s="133"/>
      <c r="M3141" s="133"/>
      <c r="N3141" s="133"/>
      <c r="O3141" s="133"/>
      <c r="P3141" s="133"/>
      <c r="Q3141" s="154"/>
      <c r="R3141" s="66" t="s">
        <v>64</v>
      </c>
      <c r="S3141" s="135"/>
      <c r="T3141" s="133"/>
      <c r="U3141" s="133"/>
      <c r="V3141" s="136"/>
    </row>
    <row r="3142" spans="1:22" s="23" customFormat="1" ht="42" customHeight="1" x14ac:dyDescent="0.2">
      <c r="A3142" s="138"/>
      <c r="B3142" s="138"/>
      <c r="C3142" s="139"/>
      <c r="D3142" s="139"/>
      <c r="E3142" s="138"/>
      <c r="F3142" s="132"/>
      <c r="G3142" s="132"/>
      <c r="H3142" s="133"/>
      <c r="I3142" s="133"/>
      <c r="J3142" s="133"/>
      <c r="K3142" s="132"/>
      <c r="L3142" s="133"/>
      <c r="M3142" s="133"/>
      <c r="N3142" s="133"/>
      <c r="O3142" s="133"/>
      <c r="P3142" s="133"/>
      <c r="Q3142" s="154"/>
      <c r="R3142" s="66" t="s">
        <v>65</v>
      </c>
      <c r="S3142" s="135"/>
      <c r="T3142" s="133"/>
      <c r="U3142" s="133"/>
      <c r="V3142" s="136"/>
    </row>
    <row r="3143" spans="1:22" s="23" customFormat="1" ht="51" customHeight="1" x14ac:dyDescent="0.2">
      <c r="A3143" s="138"/>
      <c r="B3143" s="138"/>
      <c r="C3143" s="139"/>
      <c r="D3143" s="139"/>
      <c r="E3143" s="138"/>
      <c r="F3143" s="132"/>
      <c r="G3143" s="132"/>
      <c r="H3143" s="133"/>
      <c r="I3143" s="133"/>
      <c r="J3143" s="133"/>
      <c r="K3143" s="132"/>
      <c r="L3143" s="133"/>
      <c r="M3143" s="133"/>
      <c r="N3143" s="133"/>
      <c r="O3143" s="133"/>
      <c r="P3143" s="133"/>
      <c r="Q3143" s="154"/>
      <c r="R3143" s="66" t="s">
        <v>66</v>
      </c>
      <c r="S3143" s="135"/>
      <c r="T3143" s="133"/>
      <c r="U3143" s="133"/>
      <c r="V3143" s="136"/>
    </row>
    <row r="3144" spans="1:22" s="23" customFormat="1" ht="51" customHeight="1" x14ac:dyDescent="0.2">
      <c r="A3144" s="138"/>
      <c r="B3144" s="138"/>
      <c r="C3144" s="139"/>
      <c r="D3144" s="139"/>
      <c r="E3144" s="138"/>
      <c r="F3144" s="132"/>
      <c r="G3144" s="132"/>
      <c r="H3144" s="133"/>
      <c r="I3144" s="133"/>
      <c r="J3144" s="133"/>
      <c r="K3144" s="132"/>
      <c r="L3144" s="133"/>
      <c r="M3144" s="133"/>
      <c r="N3144" s="133"/>
      <c r="O3144" s="133"/>
      <c r="P3144" s="133"/>
      <c r="Q3144" s="154"/>
      <c r="R3144" s="66" t="s">
        <v>67</v>
      </c>
      <c r="S3144" s="135"/>
      <c r="T3144" s="133"/>
      <c r="U3144" s="133"/>
      <c r="V3144" s="136"/>
    </row>
    <row r="3145" spans="1:22" s="23" customFormat="1" ht="41.25" customHeight="1" x14ac:dyDescent="0.2">
      <c r="A3145" s="138"/>
      <c r="B3145" s="138"/>
      <c r="C3145" s="139"/>
      <c r="D3145" s="139"/>
      <c r="E3145" s="138"/>
      <c r="F3145" s="132"/>
      <c r="G3145" s="132"/>
      <c r="H3145" s="133"/>
      <c r="I3145" s="133"/>
      <c r="J3145" s="133"/>
      <c r="K3145" s="132"/>
      <c r="L3145" s="133"/>
      <c r="M3145" s="133"/>
      <c r="N3145" s="133"/>
      <c r="O3145" s="133"/>
      <c r="P3145" s="133"/>
      <c r="Q3145" s="154"/>
      <c r="R3145" s="66" t="s">
        <v>68</v>
      </c>
      <c r="S3145" s="135"/>
      <c r="T3145" s="133"/>
      <c r="U3145" s="133"/>
      <c r="V3145" s="136"/>
    </row>
    <row r="3146" spans="1:22" s="23" customFormat="1" ht="51" customHeight="1" x14ac:dyDescent="0.2">
      <c r="A3146" s="138"/>
      <c r="B3146" s="138"/>
      <c r="C3146" s="139"/>
      <c r="D3146" s="139"/>
      <c r="E3146" s="138"/>
      <c r="F3146" s="132"/>
      <c r="G3146" s="132"/>
      <c r="H3146" s="133"/>
      <c r="I3146" s="133"/>
      <c r="J3146" s="133"/>
      <c r="K3146" s="132"/>
      <c r="L3146" s="133"/>
      <c r="M3146" s="133"/>
      <c r="N3146" s="133"/>
      <c r="O3146" s="133"/>
      <c r="P3146" s="133"/>
      <c r="Q3146" s="154"/>
      <c r="R3146" s="66" t="s">
        <v>69</v>
      </c>
      <c r="S3146" s="135"/>
      <c r="T3146" s="133"/>
      <c r="U3146" s="133"/>
      <c r="V3146" s="136"/>
    </row>
    <row r="3147" spans="1:22" s="23" customFormat="1" ht="51" customHeight="1" x14ac:dyDescent="0.2">
      <c r="A3147" s="138"/>
      <c r="B3147" s="138"/>
      <c r="C3147" s="139"/>
      <c r="D3147" s="139"/>
      <c r="E3147" s="138"/>
      <c r="F3147" s="132"/>
      <c r="G3147" s="132"/>
      <c r="H3147" s="133"/>
      <c r="I3147" s="133"/>
      <c r="J3147" s="133"/>
      <c r="K3147" s="132"/>
      <c r="L3147" s="133"/>
      <c r="M3147" s="133"/>
      <c r="N3147" s="133"/>
      <c r="O3147" s="133"/>
      <c r="P3147" s="133"/>
      <c r="Q3147" s="154"/>
      <c r="R3147" s="66" t="s">
        <v>70</v>
      </c>
      <c r="S3147" s="135"/>
      <c r="T3147" s="133"/>
      <c r="U3147" s="133"/>
      <c r="V3147" s="136"/>
    </row>
    <row r="3148" spans="1:22" s="23" customFormat="1" ht="41.25" customHeight="1" x14ac:dyDescent="0.2">
      <c r="A3148" s="138"/>
      <c r="B3148" s="138"/>
      <c r="C3148" s="139"/>
      <c r="D3148" s="139"/>
      <c r="E3148" s="138"/>
      <c r="F3148" s="132"/>
      <c r="G3148" s="132"/>
      <c r="H3148" s="133"/>
      <c r="I3148" s="133"/>
      <c r="J3148" s="133"/>
      <c r="K3148" s="132"/>
      <c r="L3148" s="133"/>
      <c r="M3148" s="133"/>
      <c r="N3148" s="133"/>
      <c r="O3148" s="133"/>
      <c r="P3148" s="133"/>
      <c r="Q3148" s="154"/>
      <c r="R3148" s="66" t="s">
        <v>71</v>
      </c>
      <c r="S3148" s="135"/>
      <c r="T3148" s="133"/>
      <c r="U3148" s="133"/>
      <c r="V3148" s="136"/>
    </row>
    <row r="3149" spans="1:22" s="23" customFormat="1" ht="51" customHeight="1" x14ac:dyDescent="0.2">
      <c r="A3149" s="138"/>
      <c r="B3149" s="138"/>
      <c r="C3149" s="139"/>
      <c r="D3149" s="139"/>
      <c r="E3149" s="138"/>
      <c r="F3149" s="132"/>
      <c r="G3149" s="132"/>
      <c r="H3149" s="133"/>
      <c r="I3149" s="133"/>
      <c r="J3149" s="133"/>
      <c r="K3149" s="132"/>
      <c r="L3149" s="133"/>
      <c r="M3149" s="133"/>
      <c r="N3149" s="133"/>
      <c r="O3149" s="133"/>
      <c r="P3149" s="133"/>
      <c r="Q3149" s="154"/>
      <c r="R3149" s="66" t="s">
        <v>72</v>
      </c>
      <c r="S3149" s="135"/>
      <c r="T3149" s="133"/>
      <c r="U3149" s="133"/>
      <c r="V3149" s="136"/>
    </row>
    <row r="3150" spans="1:22" s="23" customFormat="1" ht="50.25" customHeight="1" x14ac:dyDescent="0.2">
      <c r="A3150" s="138"/>
      <c r="B3150" s="138"/>
      <c r="C3150" s="139"/>
      <c r="D3150" s="139"/>
      <c r="E3150" s="138"/>
      <c r="F3150" s="132"/>
      <c r="G3150" s="132"/>
      <c r="H3150" s="133"/>
      <c r="I3150" s="133"/>
      <c r="J3150" s="133"/>
      <c r="K3150" s="132"/>
      <c r="L3150" s="133"/>
      <c r="M3150" s="133"/>
      <c r="N3150" s="133"/>
      <c r="O3150" s="133"/>
      <c r="P3150" s="133"/>
      <c r="Q3150" s="154"/>
      <c r="R3150" s="66" t="s">
        <v>73</v>
      </c>
      <c r="S3150" s="135"/>
      <c r="T3150" s="133"/>
      <c r="U3150" s="133"/>
      <c r="V3150" s="136"/>
    </row>
    <row r="3151" spans="1:22" s="23" customFormat="1" ht="33.75" customHeight="1" x14ac:dyDescent="0.2">
      <c r="A3151" s="138">
        <v>2</v>
      </c>
      <c r="B3151" s="138" t="s">
        <v>515</v>
      </c>
      <c r="C3151" s="139">
        <v>1967</v>
      </c>
      <c r="D3151" s="139"/>
      <c r="E3151" s="138" t="s">
        <v>111</v>
      </c>
      <c r="F3151" s="132">
        <v>2</v>
      </c>
      <c r="G3151" s="132">
        <v>2</v>
      </c>
      <c r="H3151" s="133">
        <v>498.4</v>
      </c>
      <c r="I3151" s="133">
        <v>422.5</v>
      </c>
      <c r="J3151" s="133">
        <v>134</v>
      </c>
      <c r="K3151" s="132">
        <v>32</v>
      </c>
      <c r="L3151" s="133">
        <f>M3151+N3151+O3151+P3151+Q3151</f>
        <v>3403697.27</v>
      </c>
      <c r="M3151" s="133">
        <v>0</v>
      </c>
      <c r="N3151" s="133">
        <v>0</v>
      </c>
      <c r="O3151" s="133">
        <v>0</v>
      </c>
      <c r="P3151" s="133">
        <v>3403697.27</v>
      </c>
      <c r="Q3151" s="154">
        <v>0</v>
      </c>
      <c r="R3151" s="66" t="s">
        <v>74</v>
      </c>
      <c r="S3151" s="135">
        <v>2</v>
      </c>
      <c r="T3151" s="133">
        <f>L3151/I3151</f>
        <v>8056.0882130177515</v>
      </c>
      <c r="U3151" s="133">
        <f>T3151</f>
        <v>8056.0882130177515</v>
      </c>
      <c r="V3151" s="136">
        <v>47118</v>
      </c>
    </row>
    <row r="3152" spans="1:22" s="23" customFormat="1" ht="41.25" customHeight="1" x14ac:dyDescent="0.2">
      <c r="A3152" s="138"/>
      <c r="B3152" s="138"/>
      <c r="C3152" s="139"/>
      <c r="D3152" s="139"/>
      <c r="E3152" s="138"/>
      <c r="F3152" s="132"/>
      <c r="G3152" s="132"/>
      <c r="H3152" s="133"/>
      <c r="I3152" s="133"/>
      <c r="J3152" s="133"/>
      <c r="K3152" s="132"/>
      <c r="L3152" s="133"/>
      <c r="M3152" s="133"/>
      <c r="N3152" s="133"/>
      <c r="O3152" s="133"/>
      <c r="P3152" s="133"/>
      <c r="Q3152" s="154"/>
      <c r="R3152" s="66" t="s">
        <v>76</v>
      </c>
      <c r="S3152" s="135"/>
      <c r="T3152" s="133"/>
      <c r="U3152" s="133"/>
      <c r="V3152" s="136"/>
    </row>
    <row r="3153" spans="1:22" s="23" customFormat="1" ht="35.25" customHeight="1" x14ac:dyDescent="0.2">
      <c r="A3153" s="138">
        <v>3</v>
      </c>
      <c r="B3153" s="138" t="s">
        <v>516</v>
      </c>
      <c r="C3153" s="139">
        <v>1967</v>
      </c>
      <c r="D3153" s="139"/>
      <c r="E3153" s="138" t="s">
        <v>111</v>
      </c>
      <c r="F3153" s="132">
        <v>2</v>
      </c>
      <c r="G3153" s="132">
        <v>2</v>
      </c>
      <c r="H3153" s="133">
        <v>665.4</v>
      </c>
      <c r="I3153" s="133">
        <v>617.29999999999995</v>
      </c>
      <c r="J3153" s="133">
        <v>544.79999999999995</v>
      </c>
      <c r="K3153" s="132">
        <v>24</v>
      </c>
      <c r="L3153" s="133">
        <v>4970895.33</v>
      </c>
      <c r="M3153" s="133">
        <v>0</v>
      </c>
      <c r="N3153" s="133">
        <v>0</v>
      </c>
      <c r="O3153" s="133">
        <v>0</v>
      </c>
      <c r="P3153" s="133">
        <v>4970895.33</v>
      </c>
      <c r="Q3153" s="154">
        <v>0</v>
      </c>
      <c r="R3153" s="66" t="s">
        <v>74</v>
      </c>
      <c r="S3153" s="135">
        <v>3</v>
      </c>
      <c r="T3153" s="133">
        <v>8052.64</v>
      </c>
      <c r="U3153" s="133">
        <v>8052.64</v>
      </c>
      <c r="V3153" s="136">
        <v>47118</v>
      </c>
    </row>
    <row r="3154" spans="1:22" s="23" customFormat="1" ht="40.5" customHeight="1" x14ac:dyDescent="0.2">
      <c r="A3154" s="138"/>
      <c r="B3154" s="138"/>
      <c r="C3154" s="139"/>
      <c r="D3154" s="139"/>
      <c r="E3154" s="138"/>
      <c r="F3154" s="132"/>
      <c r="G3154" s="132"/>
      <c r="H3154" s="133"/>
      <c r="I3154" s="133"/>
      <c r="J3154" s="133"/>
      <c r="K3154" s="132"/>
      <c r="L3154" s="133"/>
      <c r="M3154" s="133"/>
      <c r="N3154" s="133"/>
      <c r="O3154" s="133"/>
      <c r="P3154" s="133"/>
      <c r="Q3154" s="154"/>
      <c r="R3154" s="66" t="s">
        <v>75</v>
      </c>
      <c r="S3154" s="135"/>
      <c r="T3154" s="133"/>
      <c r="U3154" s="133"/>
      <c r="V3154" s="136"/>
    </row>
    <row r="3155" spans="1:22" s="23" customFormat="1" ht="43.5" customHeight="1" x14ac:dyDescent="0.2">
      <c r="A3155" s="138"/>
      <c r="B3155" s="138"/>
      <c r="C3155" s="139"/>
      <c r="D3155" s="139"/>
      <c r="E3155" s="138"/>
      <c r="F3155" s="132"/>
      <c r="G3155" s="132"/>
      <c r="H3155" s="133"/>
      <c r="I3155" s="133"/>
      <c r="J3155" s="133"/>
      <c r="K3155" s="132"/>
      <c r="L3155" s="133"/>
      <c r="M3155" s="133"/>
      <c r="N3155" s="133"/>
      <c r="O3155" s="133"/>
      <c r="P3155" s="133"/>
      <c r="Q3155" s="154"/>
      <c r="R3155" s="66" t="s">
        <v>76</v>
      </c>
      <c r="S3155" s="135"/>
      <c r="T3155" s="133"/>
      <c r="U3155" s="133"/>
      <c r="V3155" s="136"/>
    </row>
    <row r="3156" spans="1:22" s="22" customFormat="1" ht="41.25" customHeight="1" x14ac:dyDescent="0.2">
      <c r="A3156" s="141" t="s">
        <v>517</v>
      </c>
      <c r="B3156" s="141"/>
      <c r="C3156" s="43" t="s">
        <v>80</v>
      </c>
      <c r="D3156" s="44" t="s">
        <v>80</v>
      </c>
      <c r="E3156" s="44" t="s">
        <v>80</v>
      </c>
      <c r="F3156" s="44" t="s">
        <v>80</v>
      </c>
      <c r="G3156" s="43" t="s">
        <v>80</v>
      </c>
      <c r="H3156" s="44">
        <f t="shared" ref="H3156:Q3156" si="299">SUM(H3139:H3155)</f>
        <v>1959.8000000000002</v>
      </c>
      <c r="I3156" s="44">
        <f t="shared" si="299"/>
        <v>1587.1999999999998</v>
      </c>
      <c r="J3156" s="44">
        <f t="shared" si="299"/>
        <v>954.59999999999991</v>
      </c>
      <c r="K3156" s="45">
        <f t="shared" si="299"/>
        <v>87</v>
      </c>
      <c r="L3156" s="44">
        <f t="shared" si="299"/>
        <v>14014630.790000001</v>
      </c>
      <c r="M3156" s="44">
        <f t="shared" si="299"/>
        <v>0</v>
      </c>
      <c r="N3156" s="44">
        <f t="shared" si="299"/>
        <v>0</v>
      </c>
      <c r="O3156" s="44">
        <f t="shared" si="299"/>
        <v>0</v>
      </c>
      <c r="P3156" s="44">
        <f t="shared" si="299"/>
        <v>14014630.790000001</v>
      </c>
      <c r="Q3156" s="55">
        <f t="shared" si="299"/>
        <v>0</v>
      </c>
      <c r="R3156" s="43" t="s">
        <v>80</v>
      </c>
      <c r="S3156" s="43">
        <f>SUM(S3139:S3155)</f>
        <v>17</v>
      </c>
      <c r="T3156" s="44" t="s">
        <v>80</v>
      </c>
      <c r="U3156" s="44" t="s">
        <v>80</v>
      </c>
      <c r="V3156" s="44" t="s">
        <v>80</v>
      </c>
    </row>
    <row r="3157" spans="1:22" s="21" customFormat="1" ht="33.75" customHeight="1" x14ac:dyDescent="0.15">
      <c r="A3157" s="142" t="s">
        <v>251</v>
      </c>
      <c r="B3157" s="142"/>
      <c r="C3157" s="142"/>
      <c r="D3157" s="142"/>
      <c r="E3157" s="142"/>
      <c r="F3157" s="142"/>
      <c r="G3157" s="142"/>
      <c r="H3157" s="142"/>
      <c r="I3157" s="142"/>
      <c r="J3157" s="142"/>
      <c r="K3157" s="142"/>
      <c r="L3157" s="142"/>
      <c r="M3157" s="142"/>
      <c r="N3157" s="142"/>
      <c r="O3157" s="142"/>
      <c r="P3157" s="142"/>
      <c r="Q3157" s="142"/>
      <c r="R3157" s="142"/>
      <c r="S3157" s="142"/>
      <c r="T3157" s="142"/>
      <c r="U3157" s="142"/>
      <c r="V3157" s="142"/>
    </row>
    <row r="3158" spans="1:22" s="23" customFormat="1" ht="37.5" customHeight="1" x14ac:dyDescent="0.2">
      <c r="A3158" s="138">
        <v>1</v>
      </c>
      <c r="B3158" s="138" t="s">
        <v>518</v>
      </c>
      <c r="C3158" s="139">
        <v>1979</v>
      </c>
      <c r="D3158" s="139"/>
      <c r="E3158" s="138" t="s">
        <v>84</v>
      </c>
      <c r="F3158" s="132">
        <v>2</v>
      </c>
      <c r="G3158" s="132">
        <v>3</v>
      </c>
      <c r="H3158" s="133">
        <v>573.29999999999995</v>
      </c>
      <c r="I3158" s="133">
        <v>509.7</v>
      </c>
      <c r="J3158" s="133">
        <v>509.7</v>
      </c>
      <c r="K3158" s="132">
        <v>24</v>
      </c>
      <c r="L3158" s="133">
        <f>M3158+N3158+O3158+P3158+Q3158</f>
        <v>7396635.2999999998</v>
      </c>
      <c r="M3158" s="133">
        <v>0</v>
      </c>
      <c r="N3158" s="133">
        <v>0</v>
      </c>
      <c r="O3158" s="133">
        <v>0</v>
      </c>
      <c r="P3158" s="133">
        <v>7396635.2999999998</v>
      </c>
      <c r="Q3158" s="154">
        <v>0</v>
      </c>
      <c r="R3158" s="66" t="s">
        <v>85</v>
      </c>
      <c r="S3158" s="135">
        <v>3</v>
      </c>
      <c r="T3158" s="133">
        <v>14512.58</v>
      </c>
      <c r="U3158" s="133">
        <v>14512.58</v>
      </c>
      <c r="V3158" s="136">
        <v>47118</v>
      </c>
    </row>
    <row r="3159" spans="1:22" s="23" customFormat="1" ht="44.25" customHeight="1" x14ac:dyDescent="0.2">
      <c r="A3159" s="138"/>
      <c r="B3159" s="138"/>
      <c r="C3159" s="139"/>
      <c r="D3159" s="139"/>
      <c r="E3159" s="138"/>
      <c r="F3159" s="132"/>
      <c r="G3159" s="132"/>
      <c r="H3159" s="133"/>
      <c r="I3159" s="133"/>
      <c r="J3159" s="133"/>
      <c r="K3159" s="132"/>
      <c r="L3159" s="133"/>
      <c r="M3159" s="133"/>
      <c r="N3159" s="133"/>
      <c r="O3159" s="133"/>
      <c r="P3159" s="133"/>
      <c r="Q3159" s="154"/>
      <c r="R3159" s="66" t="s">
        <v>86</v>
      </c>
      <c r="S3159" s="135"/>
      <c r="T3159" s="133"/>
      <c r="U3159" s="133"/>
      <c r="V3159" s="136"/>
    </row>
    <row r="3160" spans="1:22" s="23" customFormat="1" ht="56.25" customHeight="1" x14ac:dyDescent="0.2">
      <c r="A3160" s="138"/>
      <c r="B3160" s="138"/>
      <c r="C3160" s="139"/>
      <c r="D3160" s="139"/>
      <c r="E3160" s="138"/>
      <c r="F3160" s="132"/>
      <c r="G3160" s="132"/>
      <c r="H3160" s="133"/>
      <c r="I3160" s="133"/>
      <c r="J3160" s="133"/>
      <c r="K3160" s="132"/>
      <c r="L3160" s="133"/>
      <c r="M3160" s="133"/>
      <c r="N3160" s="133"/>
      <c r="O3160" s="133"/>
      <c r="P3160" s="133"/>
      <c r="Q3160" s="154"/>
      <c r="R3160" s="66" t="s">
        <v>87</v>
      </c>
      <c r="S3160" s="135"/>
      <c r="T3160" s="133"/>
      <c r="U3160" s="133"/>
      <c r="V3160" s="136"/>
    </row>
    <row r="3161" spans="1:22" s="22" customFormat="1" ht="45" customHeight="1" x14ac:dyDescent="0.2">
      <c r="A3161" s="141" t="s">
        <v>519</v>
      </c>
      <c r="B3161" s="141"/>
      <c r="C3161" s="43" t="s">
        <v>80</v>
      </c>
      <c r="D3161" s="44" t="s">
        <v>80</v>
      </c>
      <c r="E3161" s="44" t="s">
        <v>80</v>
      </c>
      <c r="F3161" s="44" t="s">
        <v>80</v>
      </c>
      <c r="G3161" s="43" t="s">
        <v>80</v>
      </c>
      <c r="H3161" s="44">
        <f t="shared" ref="H3161:Q3161" si="300">SUM(H3158)</f>
        <v>573.29999999999995</v>
      </c>
      <c r="I3161" s="44">
        <f t="shared" si="300"/>
        <v>509.7</v>
      </c>
      <c r="J3161" s="44">
        <f t="shared" si="300"/>
        <v>509.7</v>
      </c>
      <c r="K3161" s="45">
        <f t="shared" si="300"/>
        <v>24</v>
      </c>
      <c r="L3161" s="44">
        <f t="shared" si="300"/>
        <v>7396635.2999999998</v>
      </c>
      <c r="M3161" s="44">
        <f t="shared" si="300"/>
        <v>0</v>
      </c>
      <c r="N3161" s="44">
        <f t="shared" si="300"/>
        <v>0</v>
      </c>
      <c r="O3161" s="44">
        <f t="shared" si="300"/>
        <v>0</v>
      </c>
      <c r="P3161" s="44">
        <f t="shared" si="300"/>
        <v>7396635.2999999998</v>
      </c>
      <c r="Q3161" s="55">
        <f t="shared" si="300"/>
        <v>0</v>
      </c>
      <c r="R3161" s="43" t="s">
        <v>80</v>
      </c>
      <c r="S3161" s="43">
        <f>SUM(S3158)</f>
        <v>3</v>
      </c>
      <c r="T3161" s="44" t="s">
        <v>80</v>
      </c>
      <c r="U3161" s="44" t="s">
        <v>80</v>
      </c>
      <c r="V3161" s="44" t="s">
        <v>80</v>
      </c>
    </row>
    <row r="3162" spans="1:22" s="21" customFormat="1" ht="27" customHeight="1" x14ac:dyDescent="0.15">
      <c r="A3162" s="142" t="s">
        <v>256</v>
      </c>
      <c r="B3162" s="142"/>
      <c r="C3162" s="142"/>
      <c r="D3162" s="142"/>
      <c r="E3162" s="142"/>
      <c r="F3162" s="142"/>
      <c r="G3162" s="142"/>
      <c r="H3162" s="142"/>
      <c r="I3162" s="142"/>
      <c r="J3162" s="142"/>
      <c r="K3162" s="142"/>
      <c r="L3162" s="142"/>
      <c r="M3162" s="142"/>
      <c r="N3162" s="142"/>
      <c r="O3162" s="142"/>
      <c r="P3162" s="142"/>
      <c r="Q3162" s="142"/>
      <c r="R3162" s="142"/>
      <c r="S3162" s="142"/>
      <c r="T3162" s="142"/>
      <c r="U3162" s="142"/>
      <c r="V3162" s="142"/>
    </row>
    <row r="3163" spans="1:22" s="23" customFormat="1" ht="33" customHeight="1" x14ac:dyDescent="0.2">
      <c r="A3163" s="138">
        <v>1</v>
      </c>
      <c r="B3163" s="138" t="s">
        <v>520</v>
      </c>
      <c r="C3163" s="139">
        <v>1964</v>
      </c>
      <c r="D3163" s="139"/>
      <c r="E3163" s="138" t="s">
        <v>84</v>
      </c>
      <c r="F3163" s="132">
        <v>1</v>
      </c>
      <c r="G3163" s="132">
        <v>5</v>
      </c>
      <c r="H3163" s="133">
        <v>165.2</v>
      </c>
      <c r="I3163" s="133">
        <v>165.2</v>
      </c>
      <c r="J3163" s="133">
        <v>114.6</v>
      </c>
      <c r="K3163" s="132">
        <v>12</v>
      </c>
      <c r="L3163" s="133">
        <f>M3163+N3163+O3163+P3163+Q3163</f>
        <v>4246151.68</v>
      </c>
      <c r="M3163" s="133">
        <v>0</v>
      </c>
      <c r="N3163" s="133">
        <v>0</v>
      </c>
      <c r="O3163" s="133">
        <v>0</v>
      </c>
      <c r="P3163" s="133">
        <v>4246151.68</v>
      </c>
      <c r="Q3163" s="154">
        <v>0</v>
      </c>
      <c r="R3163" s="66" t="s">
        <v>85</v>
      </c>
      <c r="S3163" s="135">
        <v>3</v>
      </c>
      <c r="T3163" s="133">
        <v>25704.29</v>
      </c>
      <c r="U3163" s="133">
        <v>25704.29</v>
      </c>
      <c r="V3163" s="136">
        <v>47118</v>
      </c>
    </row>
    <row r="3164" spans="1:22" s="23" customFormat="1" ht="33.75" customHeight="1" x14ac:dyDescent="0.2">
      <c r="A3164" s="138"/>
      <c r="B3164" s="138"/>
      <c r="C3164" s="139"/>
      <c r="D3164" s="139"/>
      <c r="E3164" s="138"/>
      <c r="F3164" s="132"/>
      <c r="G3164" s="132"/>
      <c r="H3164" s="133"/>
      <c r="I3164" s="133"/>
      <c r="J3164" s="133"/>
      <c r="K3164" s="132"/>
      <c r="L3164" s="133"/>
      <c r="M3164" s="133"/>
      <c r="N3164" s="133"/>
      <c r="O3164" s="133"/>
      <c r="P3164" s="133"/>
      <c r="Q3164" s="154"/>
      <c r="R3164" s="66" t="s">
        <v>86</v>
      </c>
      <c r="S3164" s="135"/>
      <c r="T3164" s="133"/>
      <c r="U3164" s="133"/>
      <c r="V3164" s="136"/>
    </row>
    <row r="3165" spans="1:22" s="23" customFormat="1" ht="45.75" customHeight="1" x14ac:dyDescent="0.2">
      <c r="A3165" s="138"/>
      <c r="B3165" s="138"/>
      <c r="C3165" s="139"/>
      <c r="D3165" s="139"/>
      <c r="E3165" s="138"/>
      <c r="F3165" s="132"/>
      <c r="G3165" s="132"/>
      <c r="H3165" s="133"/>
      <c r="I3165" s="133"/>
      <c r="J3165" s="133"/>
      <c r="K3165" s="132"/>
      <c r="L3165" s="133"/>
      <c r="M3165" s="133"/>
      <c r="N3165" s="133"/>
      <c r="O3165" s="133"/>
      <c r="P3165" s="133"/>
      <c r="Q3165" s="154"/>
      <c r="R3165" s="66" t="s">
        <v>87</v>
      </c>
      <c r="S3165" s="135"/>
      <c r="T3165" s="133"/>
      <c r="U3165" s="133"/>
      <c r="V3165" s="136"/>
    </row>
    <row r="3166" spans="1:22" s="23" customFormat="1" ht="18" customHeight="1" x14ac:dyDescent="0.2">
      <c r="A3166" s="138">
        <v>2</v>
      </c>
      <c r="B3166" s="138" t="s">
        <v>257</v>
      </c>
      <c r="C3166" s="139">
        <v>1980</v>
      </c>
      <c r="D3166" s="139"/>
      <c r="E3166" s="138" t="s">
        <v>111</v>
      </c>
      <c r="F3166" s="132">
        <v>2</v>
      </c>
      <c r="G3166" s="132">
        <v>2</v>
      </c>
      <c r="H3166" s="133">
        <v>507</v>
      </c>
      <c r="I3166" s="133">
        <v>426.1</v>
      </c>
      <c r="J3166" s="133">
        <v>427.7</v>
      </c>
      <c r="K3166" s="132">
        <v>11</v>
      </c>
      <c r="L3166" s="133">
        <v>3430932.15</v>
      </c>
      <c r="M3166" s="133">
        <v>0</v>
      </c>
      <c r="N3166" s="133">
        <v>0</v>
      </c>
      <c r="O3166" s="133">
        <v>0</v>
      </c>
      <c r="P3166" s="133">
        <v>3430932.15</v>
      </c>
      <c r="Q3166" s="154">
        <v>0</v>
      </c>
      <c r="R3166" s="66" t="s">
        <v>74</v>
      </c>
      <c r="S3166" s="135">
        <v>3</v>
      </c>
      <c r="T3166" s="133">
        <v>8051.94</v>
      </c>
      <c r="U3166" s="133">
        <v>8051.94</v>
      </c>
      <c r="V3166" s="136">
        <v>47118</v>
      </c>
    </row>
    <row r="3167" spans="1:22" s="23" customFormat="1" ht="33.75" customHeight="1" x14ac:dyDescent="0.2">
      <c r="A3167" s="138"/>
      <c r="B3167" s="138"/>
      <c r="C3167" s="139"/>
      <c r="D3167" s="139"/>
      <c r="E3167" s="138"/>
      <c r="F3167" s="132"/>
      <c r="G3167" s="132"/>
      <c r="H3167" s="133"/>
      <c r="I3167" s="133"/>
      <c r="J3167" s="133"/>
      <c r="K3167" s="132"/>
      <c r="L3167" s="133"/>
      <c r="M3167" s="133"/>
      <c r="N3167" s="133"/>
      <c r="O3167" s="133"/>
      <c r="P3167" s="133"/>
      <c r="Q3167" s="154"/>
      <c r="R3167" s="66" t="s">
        <v>75</v>
      </c>
      <c r="S3167" s="135"/>
      <c r="T3167" s="133"/>
      <c r="U3167" s="133"/>
      <c r="V3167" s="136"/>
    </row>
    <row r="3168" spans="1:22" s="23" customFormat="1" ht="27" customHeight="1" x14ac:dyDescent="0.2">
      <c r="A3168" s="138"/>
      <c r="B3168" s="138"/>
      <c r="C3168" s="139"/>
      <c r="D3168" s="139"/>
      <c r="E3168" s="138"/>
      <c r="F3168" s="132"/>
      <c r="G3168" s="132"/>
      <c r="H3168" s="133"/>
      <c r="I3168" s="133"/>
      <c r="J3168" s="133"/>
      <c r="K3168" s="132"/>
      <c r="L3168" s="133"/>
      <c r="M3168" s="133"/>
      <c r="N3168" s="133"/>
      <c r="O3168" s="133"/>
      <c r="P3168" s="133"/>
      <c r="Q3168" s="154"/>
      <c r="R3168" s="66" t="s">
        <v>76</v>
      </c>
      <c r="S3168" s="135"/>
      <c r="T3168" s="133"/>
      <c r="U3168" s="133"/>
      <c r="V3168" s="136"/>
    </row>
    <row r="3169" spans="1:23" s="23" customFormat="1" ht="16.5" customHeight="1" x14ac:dyDescent="0.2">
      <c r="A3169" s="138">
        <v>3</v>
      </c>
      <c r="B3169" s="138" t="s">
        <v>521</v>
      </c>
      <c r="C3169" s="139">
        <v>1988</v>
      </c>
      <c r="D3169" s="139"/>
      <c r="E3169" s="138" t="s">
        <v>111</v>
      </c>
      <c r="F3169" s="132">
        <v>2</v>
      </c>
      <c r="G3169" s="132">
        <v>2</v>
      </c>
      <c r="H3169" s="133">
        <v>645.9</v>
      </c>
      <c r="I3169" s="133">
        <v>572.70000000000005</v>
      </c>
      <c r="J3169" s="133">
        <v>529.5</v>
      </c>
      <c r="K3169" s="132">
        <v>28</v>
      </c>
      <c r="L3169" s="133">
        <v>4611474.78</v>
      </c>
      <c r="M3169" s="133">
        <v>0</v>
      </c>
      <c r="N3169" s="133">
        <v>0</v>
      </c>
      <c r="O3169" s="133">
        <v>0</v>
      </c>
      <c r="P3169" s="133">
        <v>4611474.78</v>
      </c>
      <c r="Q3169" s="154">
        <v>0</v>
      </c>
      <c r="R3169" s="66" t="s">
        <v>74</v>
      </c>
      <c r="S3169" s="135">
        <v>3</v>
      </c>
      <c r="T3169" s="133">
        <v>8052.16</v>
      </c>
      <c r="U3169" s="133">
        <v>8052.16</v>
      </c>
      <c r="V3169" s="136">
        <v>47118</v>
      </c>
      <c r="W3169" s="52"/>
    </row>
    <row r="3170" spans="1:23" s="23" customFormat="1" ht="28.5" customHeight="1" x14ac:dyDescent="0.2">
      <c r="A3170" s="138"/>
      <c r="B3170" s="138"/>
      <c r="C3170" s="139"/>
      <c r="D3170" s="139"/>
      <c r="E3170" s="138"/>
      <c r="F3170" s="132"/>
      <c r="G3170" s="132"/>
      <c r="H3170" s="133"/>
      <c r="I3170" s="133"/>
      <c r="J3170" s="133"/>
      <c r="K3170" s="132"/>
      <c r="L3170" s="133"/>
      <c r="M3170" s="133"/>
      <c r="N3170" s="133"/>
      <c r="O3170" s="133"/>
      <c r="P3170" s="133"/>
      <c r="Q3170" s="154"/>
      <c r="R3170" s="66" t="s">
        <v>75</v>
      </c>
      <c r="S3170" s="135"/>
      <c r="T3170" s="133"/>
      <c r="U3170" s="133"/>
      <c r="V3170" s="136"/>
      <c r="W3170" s="52"/>
    </row>
    <row r="3171" spans="1:23" s="23" customFormat="1" ht="29.25" customHeight="1" x14ac:dyDescent="0.2">
      <c r="A3171" s="138"/>
      <c r="B3171" s="138"/>
      <c r="C3171" s="139"/>
      <c r="D3171" s="139"/>
      <c r="E3171" s="138"/>
      <c r="F3171" s="132"/>
      <c r="G3171" s="132"/>
      <c r="H3171" s="133"/>
      <c r="I3171" s="133"/>
      <c r="J3171" s="133"/>
      <c r="K3171" s="132"/>
      <c r="L3171" s="133"/>
      <c r="M3171" s="133"/>
      <c r="N3171" s="133"/>
      <c r="O3171" s="133"/>
      <c r="P3171" s="133"/>
      <c r="Q3171" s="154"/>
      <c r="R3171" s="66" t="s">
        <v>76</v>
      </c>
      <c r="S3171" s="135"/>
      <c r="T3171" s="133"/>
      <c r="U3171" s="133"/>
      <c r="V3171" s="136"/>
      <c r="W3171" s="52"/>
    </row>
    <row r="3172" spans="1:23" s="23" customFormat="1" ht="17.25" customHeight="1" x14ac:dyDescent="0.2">
      <c r="A3172" s="138">
        <v>4</v>
      </c>
      <c r="B3172" s="138" t="s">
        <v>522</v>
      </c>
      <c r="C3172" s="139">
        <v>1978</v>
      </c>
      <c r="D3172" s="139"/>
      <c r="E3172" s="138" t="s">
        <v>111</v>
      </c>
      <c r="F3172" s="132">
        <v>2</v>
      </c>
      <c r="G3172" s="132">
        <v>2</v>
      </c>
      <c r="H3172" s="133">
        <v>840</v>
      </c>
      <c r="I3172" s="133">
        <v>767.9</v>
      </c>
      <c r="J3172" s="133">
        <v>572.72</v>
      </c>
      <c r="K3172" s="132">
        <v>41</v>
      </c>
      <c r="L3172" s="133">
        <v>6184089.5899999999</v>
      </c>
      <c r="M3172" s="133">
        <v>0</v>
      </c>
      <c r="N3172" s="133">
        <v>0</v>
      </c>
      <c r="O3172" s="133">
        <v>0</v>
      </c>
      <c r="P3172" s="133">
        <v>6184089.5899999999</v>
      </c>
      <c r="Q3172" s="154">
        <v>0</v>
      </c>
      <c r="R3172" s="66" t="s">
        <v>74</v>
      </c>
      <c r="S3172" s="135">
        <v>3</v>
      </c>
      <c r="T3172" s="133">
        <v>8053.25</v>
      </c>
      <c r="U3172" s="133">
        <v>8053.25</v>
      </c>
      <c r="V3172" s="136">
        <v>47118</v>
      </c>
    </row>
    <row r="3173" spans="1:23" s="23" customFormat="1" ht="27.75" customHeight="1" x14ac:dyDescent="0.2">
      <c r="A3173" s="138"/>
      <c r="B3173" s="138"/>
      <c r="C3173" s="139"/>
      <c r="D3173" s="139"/>
      <c r="E3173" s="138"/>
      <c r="F3173" s="132"/>
      <c r="G3173" s="132"/>
      <c r="H3173" s="133"/>
      <c r="I3173" s="133"/>
      <c r="J3173" s="133"/>
      <c r="K3173" s="132"/>
      <c r="L3173" s="133"/>
      <c r="M3173" s="133"/>
      <c r="N3173" s="133"/>
      <c r="O3173" s="133"/>
      <c r="P3173" s="133"/>
      <c r="Q3173" s="154"/>
      <c r="R3173" s="66" t="s">
        <v>75</v>
      </c>
      <c r="S3173" s="135"/>
      <c r="T3173" s="133"/>
      <c r="U3173" s="133"/>
      <c r="V3173" s="136"/>
    </row>
    <row r="3174" spans="1:23" s="23" customFormat="1" ht="33.75" customHeight="1" x14ac:dyDescent="0.2">
      <c r="A3174" s="138"/>
      <c r="B3174" s="138"/>
      <c r="C3174" s="139"/>
      <c r="D3174" s="139"/>
      <c r="E3174" s="138"/>
      <c r="F3174" s="132"/>
      <c r="G3174" s="132"/>
      <c r="H3174" s="133"/>
      <c r="I3174" s="133"/>
      <c r="J3174" s="133"/>
      <c r="K3174" s="132"/>
      <c r="L3174" s="133"/>
      <c r="M3174" s="133"/>
      <c r="N3174" s="133"/>
      <c r="O3174" s="133"/>
      <c r="P3174" s="133"/>
      <c r="Q3174" s="154"/>
      <c r="R3174" s="66" t="s">
        <v>76</v>
      </c>
      <c r="S3174" s="135"/>
      <c r="T3174" s="133"/>
      <c r="U3174" s="133"/>
      <c r="V3174" s="136"/>
    </row>
    <row r="3175" spans="1:23" s="22" customFormat="1" ht="30.75" customHeight="1" x14ac:dyDescent="0.2">
      <c r="A3175" s="141" t="s">
        <v>523</v>
      </c>
      <c r="B3175" s="141"/>
      <c r="C3175" s="43" t="s">
        <v>80</v>
      </c>
      <c r="D3175" s="44" t="s">
        <v>80</v>
      </c>
      <c r="E3175" s="44" t="s">
        <v>80</v>
      </c>
      <c r="F3175" s="44" t="s">
        <v>80</v>
      </c>
      <c r="G3175" s="44" t="s">
        <v>80</v>
      </c>
      <c r="H3175" s="44">
        <f t="shared" ref="H3175:Q3175" si="301">SUM(H3163:H3174)</f>
        <v>2158.1</v>
      </c>
      <c r="I3175" s="44">
        <f t="shared" si="301"/>
        <v>1931.9</v>
      </c>
      <c r="J3175" s="44">
        <f t="shared" si="301"/>
        <v>1644.52</v>
      </c>
      <c r="K3175" s="45">
        <f t="shared" si="301"/>
        <v>92</v>
      </c>
      <c r="L3175" s="44">
        <f t="shared" si="301"/>
        <v>18472648.199999999</v>
      </c>
      <c r="M3175" s="44">
        <f t="shared" si="301"/>
        <v>0</v>
      </c>
      <c r="N3175" s="44">
        <f t="shared" si="301"/>
        <v>0</v>
      </c>
      <c r="O3175" s="44">
        <f t="shared" si="301"/>
        <v>0</v>
      </c>
      <c r="P3175" s="44">
        <f t="shared" si="301"/>
        <v>18472648.199999999</v>
      </c>
      <c r="Q3175" s="55">
        <f t="shared" si="301"/>
        <v>0</v>
      </c>
      <c r="R3175" s="43" t="s">
        <v>80</v>
      </c>
      <c r="S3175" s="43">
        <f>SUM(S3163:S3174)</f>
        <v>12</v>
      </c>
      <c r="T3175" s="44" t="s">
        <v>80</v>
      </c>
      <c r="U3175" s="44" t="s">
        <v>80</v>
      </c>
      <c r="V3175" s="44" t="s">
        <v>80</v>
      </c>
    </row>
    <row r="3176" spans="1:23" s="21" customFormat="1" ht="27.75" customHeight="1" x14ac:dyDescent="0.15">
      <c r="A3176" s="142" t="s">
        <v>262</v>
      </c>
      <c r="B3176" s="142"/>
      <c r="C3176" s="142"/>
      <c r="D3176" s="142"/>
      <c r="E3176" s="142"/>
      <c r="F3176" s="142"/>
      <c r="G3176" s="142"/>
      <c r="H3176" s="142"/>
      <c r="I3176" s="142"/>
      <c r="J3176" s="142"/>
      <c r="K3176" s="142"/>
      <c r="L3176" s="142"/>
      <c r="M3176" s="142"/>
      <c r="N3176" s="142"/>
      <c r="O3176" s="142"/>
      <c r="P3176" s="142"/>
      <c r="Q3176" s="142"/>
      <c r="R3176" s="142"/>
      <c r="S3176" s="142"/>
      <c r="T3176" s="142"/>
      <c r="U3176" s="142"/>
      <c r="V3176" s="142"/>
    </row>
    <row r="3177" spans="1:23" s="46" customFormat="1" ht="33" customHeight="1" x14ac:dyDescent="0.15">
      <c r="A3177" s="138" t="s">
        <v>30</v>
      </c>
      <c r="B3177" s="138" t="s">
        <v>524</v>
      </c>
      <c r="C3177" s="139">
        <v>1975</v>
      </c>
      <c r="D3177" s="139"/>
      <c r="E3177" s="138" t="s">
        <v>84</v>
      </c>
      <c r="F3177" s="132">
        <v>2</v>
      </c>
      <c r="G3177" s="132">
        <v>3</v>
      </c>
      <c r="H3177" s="133">
        <v>625</v>
      </c>
      <c r="I3177" s="133">
        <v>525.6</v>
      </c>
      <c r="J3177" s="133">
        <v>0</v>
      </c>
      <c r="K3177" s="132">
        <v>26</v>
      </c>
      <c r="L3177" s="133">
        <v>7925409.2599999998</v>
      </c>
      <c r="M3177" s="133">
        <v>0</v>
      </c>
      <c r="N3177" s="133">
        <v>0</v>
      </c>
      <c r="O3177" s="133">
        <v>0</v>
      </c>
      <c r="P3177" s="133">
        <v>7925409.2599999998</v>
      </c>
      <c r="Q3177" s="133">
        <v>0</v>
      </c>
      <c r="R3177" s="66" t="s">
        <v>68</v>
      </c>
      <c r="S3177" s="134">
        <v>6</v>
      </c>
      <c r="T3177" s="133">
        <v>15078.78</v>
      </c>
      <c r="U3177" s="133">
        <v>15078.78</v>
      </c>
      <c r="V3177" s="136">
        <v>47118</v>
      </c>
    </row>
    <row r="3178" spans="1:23" s="46" customFormat="1" ht="51" customHeight="1" x14ac:dyDescent="0.15">
      <c r="A3178" s="138"/>
      <c r="B3178" s="138"/>
      <c r="C3178" s="139"/>
      <c r="D3178" s="139"/>
      <c r="E3178" s="138"/>
      <c r="F3178" s="132"/>
      <c r="G3178" s="132"/>
      <c r="H3178" s="133"/>
      <c r="I3178" s="133"/>
      <c r="J3178" s="133"/>
      <c r="K3178" s="132"/>
      <c r="L3178" s="133"/>
      <c r="M3178" s="133"/>
      <c r="N3178" s="133"/>
      <c r="O3178" s="133"/>
      <c r="P3178" s="133"/>
      <c r="Q3178" s="133"/>
      <c r="R3178" s="66" t="s">
        <v>69</v>
      </c>
      <c r="S3178" s="135"/>
      <c r="T3178" s="133"/>
      <c r="U3178" s="133"/>
      <c r="V3178" s="136"/>
    </row>
    <row r="3179" spans="1:23" s="46" customFormat="1" ht="51.75" customHeight="1" x14ac:dyDescent="0.15">
      <c r="A3179" s="138"/>
      <c r="B3179" s="138"/>
      <c r="C3179" s="139"/>
      <c r="D3179" s="139"/>
      <c r="E3179" s="138"/>
      <c r="F3179" s="132"/>
      <c r="G3179" s="132"/>
      <c r="H3179" s="133"/>
      <c r="I3179" s="133"/>
      <c r="J3179" s="133"/>
      <c r="K3179" s="132"/>
      <c r="L3179" s="133"/>
      <c r="M3179" s="133"/>
      <c r="N3179" s="133"/>
      <c r="O3179" s="133"/>
      <c r="P3179" s="133"/>
      <c r="Q3179" s="133"/>
      <c r="R3179" s="66" t="s">
        <v>70</v>
      </c>
      <c r="S3179" s="135"/>
      <c r="T3179" s="133"/>
      <c r="U3179" s="133"/>
      <c r="V3179" s="136"/>
    </row>
    <row r="3180" spans="1:23" s="46" customFormat="1" ht="22.5" customHeight="1" x14ac:dyDescent="0.15">
      <c r="A3180" s="138"/>
      <c r="B3180" s="138"/>
      <c r="C3180" s="139"/>
      <c r="D3180" s="139"/>
      <c r="E3180" s="138"/>
      <c r="F3180" s="132"/>
      <c r="G3180" s="132"/>
      <c r="H3180" s="133"/>
      <c r="I3180" s="133"/>
      <c r="J3180" s="133"/>
      <c r="K3180" s="132"/>
      <c r="L3180" s="133"/>
      <c r="M3180" s="133"/>
      <c r="N3180" s="133"/>
      <c r="O3180" s="133"/>
      <c r="P3180" s="133"/>
      <c r="Q3180" s="133"/>
      <c r="R3180" s="66" t="s">
        <v>74</v>
      </c>
      <c r="S3180" s="135"/>
      <c r="T3180" s="133"/>
      <c r="U3180" s="133"/>
      <c r="V3180" s="136"/>
    </row>
    <row r="3181" spans="1:23" s="46" customFormat="1" ht="35.25" customHeight="1" x14ac:dyDescent="0.15">
      <c r="A3181" s="138"/>
      <c r="B3181" s="138"/>
      <c r="C3181" s="139"/>
      <c r="D3181" s="139"/>
      <c r="E3181" s="138"/>
      <c r="F3181" s="132"/>
      <c r="G3181" s="132"/>
      <c r="H3181" s="133"/>
      <c r="I3181" s="133"/>
      <c r="J3181" s="133"/>
      <c r="K3181" s="132"/>
      <c r="L3181" s="133"/>
      <c r="M3181" s="133"/>
      <c r="N3181" s="133"/>
      <c r="O3181" s="133"/>
      <c r="P3181" s="133"/>
      <c r="Q3181" s="133"/>
      <c r="R3181" s="66" t="s">
        <v>75</v>
      </c>
      <c r="S3181" s="135"/>
      <c r="T3181" s="133"/>
      <c r="U3181" s="133"/>
      <c r="V3181" s="136"/>
    </row>
    <row r="3182" spans="1:23" s="46" customFormat="1" ht="36.75" customHeight="1" x14ac:dyDescent="0.15">
      <c r="A3182" s="138"/>
      <c r="B3182" s="138"/>
      <c r="C3182" s="139"/>
      <c r="D3182" s="139"/>
      <c r="E3182" s="138"/>
      <c r="F3182" s="132"/>
      <c r="G3182" s="132"/>
      <c r="H3182" s="133"/>
      <c r="I3182" s="133"/>
      <c r="J3182" s="133"/>
      <c r="K3182" s="132"/>
      <c r="L3182" s="133"/>
      <c r="M3182" s="133"/>
      <c r="N3182" s="133"/>
      <c r="O3182" s="133"/>
      <c r="P3182" s="133"/>
      <c r="Q3182" s="133"/>
      <c r="R3182" s="66" t="s">
        <v>76</v>
      </c>
      <c r="S3182" s="135"/>
      <c r="T3182" s="133"/>
      <c r="U3182" s="133"/>
      <c r="V3182" s="136"/>
    </row>
    <row r="3183" spans="1:23" s="22" customFormat="1" ht="48" customHeight="1" x14ac:dyDescent="0.2">
      <c r="A3183" s="141" t="s">
        <v>263</v>
      </c>
      <c r="B3183" s="141"/>
      <c r="C3183" s="43" t="s">
        <v>80</v>
      </c>
      <c r="D3183" s="44" t="s">
        <v>80</v>
      </c>
      <c r="E3183" s="44" t="s">
        <v>80</v>
      </c>
      <c r="F3183" s="44" t="s">
        <v>80</v>
      </c>
      <c r="G3183" s="44" t="s">
        <v>80</v>
      </c>
      <c r="H3183" s="44">
        <f>SUM(H3177)</f>
        <v>625</v>
      </c>
      <c r="I3183" s="44">
        <f t="shared" ref="I3183:S3183" si="302">SUM(I3177)</f>
        <v>525.6</v>
      </c>
      <c r="J3183" s="44">
        <f t="shared" si="302"/>
        <v>0</v>
      </c>
      <c r="K3183" s="45">
        <f t="shared" si="302"/>
        <v>26</v>
      </c>
      <c r="L3183" s="44">
        <f t="shared" si="302"/>
        <v>7925409.2599999998</v>
      </c>
      <c r="M3183" s="44">
        <f t="shared" si="302"/>
        <v>0</v>
      </c>
      <c r="N3183" s="44">
        <f t="shared" si="302"/>
        <v>0</v>
      </c>
      <c r="O3183" s="44">
        <f t="shared" si="302"/>
        <v>0</v>
      </c>
      <c r="P3183" s="44">
        <f t="shared" si="302"/>
        <v>7925409.2599999998</v>
      </c>
      <c r="Q3183" s="44">
        <f t="shared" si="302"/>
        <v>0</v>
      </c>
      <c r="R3183" s="44" t="s">
        <v>80</v>
      </c>
      <c r="S3183" s="45">
        <f t="shared" si="302"/>
        <v>6</v>
      </c>
      <c r="T3183" s="44" t="s">
        <v>80</v>
      </c>
      <c r="U3183" s="44" t="s">
        <v>80</v>
      </c>
      <c r="V3183" s="44" t="s">
        <v>80</v>
      </c>
    </row>
    <row r="3184" spans="1:23" s="21" customFormat="1" ht="26.25" customHeight="1" x14ac:dyDescent="0.15">
      <c r="A3184" s="142" t="s">
        <v>264</v>
      </c>
      <c r="B3184" s="142"/>
      <c r="C3184" s="142"/>
      <c r="D3184" s="142"/>
      <c r="E3184" s="142"/>
      <c r="F3184" s="142"/>
      <c r="G3184" s="142"/>
      <c r="H3184" s="142"/>
      <c r="I3184" s="142"/>
      <c r="J3184" s="142"/>
      <c r="K3184" s="142"/>
      <c r="L3184" s="142"/>
      <c r="M3184" s="142"/>
      <c r="N3184" s="142"/>
      <c r="O3184" s="142"/>
      <c r="P3184" s="142"/>
      <c r="Q3184" s="142"/>
      <c r="R3184" s="142"/>
      <c r="S3184" s="142"/>
      <c r="T3184" s="142"/>
      <c r="U3184" s="142"/>
      <c r="V3184" s="142"/>
    </row>
    <row r="3185" spans="1:22" s="23" customFormat="1" ht="42" customHeight="1" x14ac:dyDescent="0.2">
      <c r="A3185" s="138">
        <v>1</v>
      </c>
      <c r="B3185" s="138" t="s">
        <v>525</v>
      </c>
      <c r="C3185" s="139">
        <v>1957</v>
      </c>
      <c r="D3185" s="139">
        <v>1957</v>
      </c>
      <c r="E3185" s="138" t="s">
        <v>84</v>
      </c>
      <c r="F3185" s="132">
        <v>2</v>
      </c>
      <c r="G3185" s="132">
        <v>1</v>
      </c>
      <c r="H3185" s="133">
        <v>426.5</v>
      </c>
      <c r="I3185" s="133">
        <v>390.4</v>
      </c>
      <c r="J3185" s="133">
        <v>241.6</v>
      </c>
      <c r="K3185" s="132">
        <v>17</v>
      </c>
      <c r="L3185" s="133">
        <f>M3185+N3185+O3185+P3185+Q3185</f>
        <v>9161370.7300000004</v>
      </c>
      <c r="M3185" s="133">
        <v>0</v>
      </c>
      <c r="N3185" s="133">
        <v>0</v>
      </c>
      <c r="O3185" s="133">
        <v>0</v>
      </c>
      <c r="P3185" s="133">
        <v>9161370.7300000004</v>
      </c>
      <c r="Q3185" s="154">
        <v>0</v>
      </c>
      <c r="R3185" s="66" t="s">
        <v>85</v>
      </c>
      <c r="S3185" s="135">
        <v>3</v>
      </c>
      <c r="T3185" s="133">
        <f>L3185/I3185</f>
        <v>23466.625845286886</v>
      </c>
      <c r="U3185" s="133">
        <f>T3185</f>
        <v>23466.625845286886</v>
      </c>
      <c r="V3185" s="136">
        <v>47118</v>
      </c>
    </row>
    <row r="3186" spans="1:22" s="23" customFormat="1" ht="39" customHeight="1" x14ac:dyDescent="0.2">
      <c r="A3186" s="138"/>
      <c r="B3186" s="138"/>
      <c r="C3186" s="139"/>
      <c r="D3186" s="139"/>
      <c r="E3186" s="138"/>
      <c r="F3186" s="132"/>
      <c r="G3186" s="132"/>
      <c r="H3186" s="133"/>
      <c r="I3186" s="133"/>
      <c r="J3186" s="133"/>
      <c r="K3186" s="132"/>
      <c r="L3186" s="133"/>
      <c r="M3186" s="133"/>
      <c r="N3186" s="133"/>
      <c r="O3186" s="133"/>
      <c r="P3186" s="133"/>
      <c r="Q3186" s="154"/>
      <c r="R3186" s="66" t="s">
        <v>248</v>
      </c>
      <c r="S3186" s="135"/>
      <c r="T3186" s="133"/>
      <c r="U3186" s="133"/>
      <c r="V3186" s="136"/>
    </row>
    <row r="3187" spans="1:22" s="23" customFormat="1" ht="43.5" customHeight="1" x14ac:dyDescent="0.2">
      <c r="A3187" s="138"/>
      <c r="B3187" s="138"/>
      <c r="C3187" s="139"/>
      <c r="D3187" s="139"/>
      <c r="E3187" s="138"/>
      <c r="F3187" s="132"/>
      <c r="G3187" s="132"/>
      <c r="H3187" s="133"/>
      <c r="I3187" s="133"/>
      <c r="J3187" s="133"/>
      <c r="K3187" s="132"/>
      <c r="L3187" s="133"/>
      <c r="M3187" s="133"/>
      <c r="N3187" s="133"/>
      <c r="O3187" s="133"/>
      <c r="P3187" s="133"/>
      <c r="Q3187" s="154"/>
      <c r="R3187" s="66" t="s">
        <v>86</v>
      </c>
      <c r="S3187" s="135"/>
      <c r="T3187" s="133"/>
      <c r="U3187" s="133"/>
      <c r="V3187" s="136"/>
    </row>
    <row r="3188" spans="1:22" s="22" customFormat="1" ht="37.5" customHeight="1" x14ac:dyDescent="0.2">
      <c r="A3188" s="141" t="s">
        <v>412</v>
      </c>
      <c r="B3188" s="141"/>
      <c r="C3188" s="43" t="s">
        <v>80</v>
      </c>
      <c r="D3188" s="44" t="s">
        <v>80</v>
      </c>
      <c r="E3188" s="44" t="s">
        <v>80</v>
      </c>
      <c r="F3188" s="44" t="s">
        <v>80</v>
      </c>
      <c r="G3188" s="44" t="s">
        <v>80</v>
      </c>
      <c r="H3188" s="44">
        <f t="shared" ref="H3188:Q3188" si="303">SUM(H3185)</f>
        <v>426.5</v>
      </c>
      <c r="I3188" s="44">
        <f t="shared" si="303"/>
        <v>390.4</v>
      </c>
      <c r="J3188" s="44">
        <f t="shared" si="303"/>
        <v>241.6</v>
      </c>
      <c r="K3188" s="45">
        <f t="shared" si="303"/>
        <v>17</v>
      </c>
      <c r="L3188" s="44">
        <f t="shared" si="303"/>
        <v>9161370.7300000004</v>
      </c>
      <c r="M3188" s="44">
        <f t="shared" si="303"/>
        <v>0</v>
      </c>
      <c r="N3188" s="44">
        <f t="shared" si="303"/>
        <v>0</v>
      </c>
      <c r="O3188" s="44">
        <f t="shared" si="303"/>
        <v>0</v>
      </c>
      <c r="P3188" s="44">
        <f t="shared" si="303"/>
        <v>9161370.7300000004</v>
      </c>
      <c r="Q3188" s="55">
        <f t="shared" si="303"/>
        <v>0</v>
      </c>
      <c r="R3188" s="43" t="s">
        <v>80</v>
      </c>
      <c r="S3188" s="43">
        <f>SUM(S3185)</f>
        <v>3</v>
      </c>
      <c r="T3188" s="44" t="s">
        <v>80</v>
      </c>
      <c r="U3188" s="44" t="s">
        <v>80</v>
      </c>
      <c r="V3188" s="44" t="s">
        <v>80</v>
      </c>
    </row>
    <row r="3189" spans="1:22" s="21" customFormat="1" ht="30" customHeight="1" x14ac:dyDescent="0.15">
      <c r="A3189" s="142" t="s">
        <v>267</v>
      </c>
      <c r="B3189" s="142"/>
      <c r="C3189" s="142"/>
      <c r="D3189" s="142"/>
      <c r="E3189" s="142"/>
      <c r="F3189" s="142"/>
      <c r="G3189" s="142"/>
      <c r="H3189" s="142"/>
      <c r="I3189" s="142"/>
      <c r="J3189" s="142"/>
      <c r="K3189" s="142"/>
      <c r="L3189" s="142"/>
      <c r="M3189" s="142"/>
      <c r="N3189" s="142"/>
      <c r="O3189" s="142"/>
      <c r="P3189" s="142"/>
      <c r="Q3189" s="142"/>
      <c r="R3189" s="142"/>
      <c r="S3189" s="142"/>
      <c r="T3189" s="142"/>
      <c r="U3189" s="142"/>
      <c r="V3189" s="142"/>
    </row>
    <row r="3190" spans="1:22" s="23" customFormat="1" ht="36.75" customHeight="1" x14ac:dyDescent="0.2">
      <c r="A3190" s="138">
        <v>1</v>
      </c>
      <c r="B3190" s="138" t="s">
        <v>526</v>
      </c>
      <c r="C3190" s="139">
        <v>1964</v>
      </c>
      <c r="D3190" s="139"/>
      <c r="E3190" s="138" t="s">
        <v>111</v>
      </c>
      <c r="F3190" s="132">
        <v>4</v>
      </c>
      <c r="G3190" s="132">
        <v>4</v>
      </c>
      <c r="H3190" s="133">
        <v>2754.2</v>
      </c>
      <c r="I3190" s="133">
        <v>2567.2199999999998</v>
      </c>
      <c r="J3190" s="133">
        <v>2320.12</v>
      </c>
      <c r="K3190" s="132">
        <v>112</v>
      </c>
      <c r="L3190" s="133">
        <v>28321197.670000002</v>
      </c>
      <c r="M3190" s="133">
        <v>0</v>
      </c>
      <c r="N3190" s="133">
        <v>0</v>
      </c>
      <c r="O3190" s="133">
        <v>0</v>
      </c>
      <c r="P3190" s="133">
        <v>28321197.670000002</v>
      </c>
      <c r="Q3190" s="154">
        <v>0</v>
      </c>
      <c r="R3190" s="66" t="s">
        <v>62</v>
      </c>
      <c r="S3190" s="135">
        <v>15</v>
      </c>
      <c r="T3190" s="133">
        <v>11031.85</v>
      </c>
      <c r="U3190" s="133">
        <v>11031.85</v>
      </c>
      <c r="V3190" s="136">
        <v>47118</v>
      </c>
    </row>
    <row r="3191" spans="1:22" s="23" customFormat="1" ht="54" customHeight="1" x14ac:dyDescent="0.2">
      <c r="A3191" s="138"/>
      <c r="B3191" s="138"/>
      <c r="C3191" s="139"/>
      <c r="D3191" s="139"/>
      <c r="E3191" s="138"/>
      <c r="F3191" s="132"/>
      <c r="G3191" s="132"/>
      <c r="H3191" s="133"/>
      <c r="I3191" s="133"/>
      <c r="J3191" s="133"/>
      <c r="K3191" s="132"/>
      <c r="L3191" s="133"/>
      <c r="M3191" s="133"/>
      <c r="N3191" s="133"/>
      <c r="O3191" s="133"/>
      <c r="P3191" s="133"/>
      <c r="Q3191" s="154"/>
      <c r="R3191" s="66" t="s">
        <v>63</v>
      </c>
      <c r="S3191" s="135"/>
      <c r="T3191" s="133"/>
      <c r="U3191" s="133"/>
      <c r="V3191" s="136"/>
    </row>
    <row r="3192" spans="1:22" s="23" customFormat="1" ht="47.25" customHeight="1" x14ac:dyDescent="0.2">
      <c r="A3192" s="138"/>
      <c r="B3192" s="138"/>
      <c r="C3192" s="139"/>
      <c r="D3192" s="139"/>
      <c r="E3192" s="138"/>
      <c r="F3192" s="132"/>
      <c r="G3192" s="132"/>
      <c r="H3192" s="133"/>
      <c r="I3192" s="133"/>
      <c r="J3192" s="133"/>
      <c r="K3192" s="132"/>
      <c r="L3192" s="133"/>
      <c r="M3192" s="133"/>
      <c r="N3192" s="133"/>
      <c r="O3192" s="133"/>
      <c r="P3192" s="133"/>
      <c r="Q3192" s="154"/>
      <c r="R3192" s="66" t="s">
        <v>64</v>
      </c>
      <c r="S3192" s="135"/>
      <c r="T3192" s="133"/>
      <c r="U3192" s="133"/>
      <c r="V3192" s="136"/>
    </row>
    <row r="3193" spans="1:22" s="23" customFormat="1" ht="37.5" customHeight="1" x14ac:dyDescent="0.2">
      <c r="A3193" s="138"/>
      <c r="B3193" s="138"/>
      <c r="C3193" s="139"/>
      <c r="D3193" s="139"/>
      <c r="E3193" s="138"/>
      <c r="F3193" s="132"/>
      <c r="G3193" s="132"/>
      <c r="H3193" s="133"/>
      <c r="I3193" s="133"/>
      <c r="J3193" s="133"/>
      <c r="K3193" s="132"/>
      <c r="L3193" s="133"/>
      <c r="M3193" s="133"/>
      <c r="N3193" s="133"/>
      <c r="O3193" s="133"/>
      <c r="P3193" s="133"/>
      <c r="Q3193" s="154"/>
      <c r="R3193" s="66" t="s">
        <v>65</v>
      </c>
      <c r="S3193" s="135"/>
      <c r="T3193" s="133"/>
      <c r="U3193" s="133"/>
      <c r="V3193" s="136"/>
    </row>
    <row r="3194" spans="1:22" s="23" customFormat="1" ht="45.75" customHeight="1" x14ac:dyDescent="0.2">
      <c r="A3194" s="138"/>
      <c r="B3194" s="138"/>
      <c r="C3194" s="139"/>
      <c r="D3194" s="139"/>
      <c r="E3194" s="138"/>
      <c r="F3194" s="132"/>
      <c r="G3194" s="132"/>
      <c r="H3194" s="133"/>
      <c r="I3194" s="133"/>
      <c r="J3194" s="133"/>
      <c r="K3194" s="132"/>
      <c r="L3194" s="133"/>
      <c r="M3194" s="133"/>
      <c r="N3194" s="133"/>
      <c r="O3194" s="133"/>
      <c r="P3194" s="133"/>
      <c r="Q3194" s="154"/>
      <c r="R3194" s="66" t="s">
        <v>66</v>
      </c>
      <c r="S3194" s="135"/>
      <c r="T3194" s="133"/>
      <c r="U3194" s="133"/>
      <c r="V3194" s="136"/>
    </row>
    <row r="3195" spans="1:22" s="23" customFormat="1" ht="52.5" customHeight="1" x14ac:dyDescent="0.2">
      <c r="A3195" s="138"/>
      <c r="B3195" s="138"/>
      <c r="C3195" s="139"/>
      <c r="D3195" s="139"/>
      <c r="E3195" s="138"/>
      <c r="F3195" s="132"/>
      <c r="G3195" s="132"/>
      <c r="H3195" s="133"/>
      <c r="I3195" s="133"/>
      <c r="J3195" s="133"/>
      <c r="K3195" s="132"/>
      <c r="L3195" s="133"/>
      <c r="M3195" s="133"/>
      <c r="N3195" s="133"/>
      <c r="O3195" s="133"/>
      <c r="P3195" s="133"/>
      <c r="Q3195" s="154"/>
      <c r="R3195" s="66" t="s">
        <v>67</v>
      </c>
      <c r="S3195" s="135"/>
      <c r="T3195" s="133"/>
      <c r="U3195" s="133"/>
      <c r="V3195" s="136"/>
    </row>
    <row r="3196" spans="1:22" s="23" customFormat="1" ht="33" customHeight="1" x14ac:dyDescent="0.2">
      <c r="A3196" s="138"/>
      <c r="B3196" s="138"/>
      <c r="C3196" s="139"/>
      <c r="D3196" s="139"/>
      <c r="E3196" s="138"/>
      <c r="F3196" s="132"/>
      <c r="G3196" s="132"/>
      <c r="H3196" s="133"/>
      <c r="I3196" s="133"/>
      <c r="J3196" s="133"/>
      <c r="K3196" s="132"/>
      <c r="L3196" s="133"/>
      <c r="M3196" s="133"/>
      <c r="N3196" s="133"/>
      <c r="O3196" s="133"/>
      <c r="P3196" s="133"/>
      <c r="Q3196" s="154"/>
      <c r="R3196" s="66" t="s">
        <v>68</v>
      </c>
      <c r="S3196" s="135"/>
      <c r="T3196" s="133"/>
      <c r="U3196" s="133"/>
      <c r="V3196" s="136"/>
    </row>
    <row r="3197" spans="1:22" s="23" customFormat="1" ht="54" customHeight="1" x14ac:dyDescent="0.2">
      <c r="A3197" s="138"/>
      <c r="B3197" s="138"/>
      <c r="C3197" s="139"/>
      <c r="D3197" s="139"/>
      <c r="E3197" s="138"/>
      <c r="F3197" s="132"/>
      <c r="G3197" s="132"/>
      <c r="H3197" s="133"/>
      <c r="I3197" s="133"/>
      <c r="J3197" s="133"/>
      <c r="K3197" s="132"/>
      <c r="L3197" s="133"/>
      <c r="M3197" s="133"/>
      <c r="N3197" s="133"/>
      <c r="O3197" s="133"/>
      <c r="P3197" s="133"/>
      <c r="Q3197" s="154"/>
      <c r="R3197" s="66" t="s">
        <v>69</v>
      </c>
      <c r="S3197" s="135"/>
      <c r="T3197" s="133"/>
      <c r="U3197" s="133"/>
      <c r="V3197" s="136"/>
    </row>
    <row r="3198" spans="1:22" s="23" customFormat="1" ht="45" customHeight="1" x14ac:dyDescent="0.2">
      <c r="A3198" s="138"/>
      <c r="B3198" s="138"/>
      <c r="C3198" s="139"/>
      <c r="D3198" s="139"/>
      <c r="E3198" s="138"/>
      <c r="F3198" s="132"/>
      <c r="G3198" s="132"/>
      <c r="H3198" s="133"/>
      <c r="I3198" s="133"/>
      <c r="J3198" s="133"/>
      <c r="K3198" s="132"/>
      <c r="L3198" s="133"/>
      <c r="M3198" s="133"/>
      <c r="N3198" s="133"/>
      <c r="O3198" s="133"/>
      <c r="P3198" s="133"/>
      <c r="Q3198" s="154"/>
      <c r="R3198" s="66" t="s">
        <v>70</v>
      </c>
      <c r="S3198" s="135"/>
      <c r="T3198" s="133"/>
      <c r="U3198" s="133"/>
      <c r="V3198" s="136"/>
    </row>
    <row r="3199" spans="1:22" s="23" customFormat="1" ht="32.25" customHeight="1" x14ac:dyDescent="0.2">
      <c r="A3199" s="138"/>
      <c r="B3199" s="138"/>
      <c r="C3199" s="139"/>
      <c r="D3199" s="139"/>
      <c r="E3199" s="138"/>
      <c r="F3199" s="132"/>
      <c r="G3199" s="132"/>
      <c r="H3199" s="133"/>
      <c r="I3199" s="133"/>
      <c r="J3199" s="133"/>
      <c r="K3199" s="132"/>
      <c r="L3199" s="133"/>
      <c r="M3199" s="133"/>
      <c r="N3199" s="133"/>
      <c r="O3199" s="133"/>
      <c r="P3199" s="133"/>
      <c r="Q3199" s="154"/>
      <c r="R3199" s="66" t="s">
        <v>71</v>
      </c>
      <c r="S3199" s="135"/>
      <c r="T3199" s="133"/>
      <c r="U3199" s="133"/>
      <c r="V3199" s="136"/>
    </row>
    <row r="3200" spans="1:22" s="23" customFormat="1" ht="44.25" customHeight="1" x14ac:dyDescent="0.2">
      <c r="A3200" s="138"/>
      <c r="B3200" s="138"/>
      <c r="C3200" s="139"/>
      <c r="D3200" s="139"/>
      <c r="E3200" s="138"/>
      <c r="F3200" s="132"/>
      <c r="G3200" s="132"/>
      <c r="H3200" s="133"/>
      <c r="I3200" s="133"/>
      <c r="J3200" s="133"/>
      <c r="K3200" s="132"/>
      <c r="L3200" s="133"/>
      <c r="M3200" s="133"/>
      <c r="N3200" s="133"/>
      <c r="O3200" s="133"/>
      <c r="P3200" s="133"/>
      <c r="Q3200" s="154"/>
      <c r="R3200" s="66" t="s">
        <v>72</v>
      </c>
      <c r="S3200" s="135"/>
      <c r="T3200" s="133"/>
      <c r="U3200" s="133"/>
      <c r="V3200" s="136"/>
    </row>
    <row r="3201" spans="1:22" s="23" customFormat="1" ht="45" customHeight="1" x14ac:dyDescent="0.2">
      <c r="A3201" s="138"/>
      <c r="B3201" s="138"/>
      <c r="C3201" s="139"/>
      <c r="D3201" s="139"/>
      <c r="E3201" s="138"/>
      <c r="F3201" s="132"/>
      <c r="G3201" s="132"/>
      <c r="H3201" s="133"/>
      <c r="I3201" s="133"/>
      <c r="J3201" s="133"/>
      <c r="K3201" s="132"/>
      <c r="L3201" s="133"/>
      <c r="M3201" s="133"/>
      <c r="N3201" s="133"/>
      <c r="O3201" s="133"/>
      <c r="P3201" s="133"/>
      <c r="Q3201" s="154"/>
      <c r="R3201" s="66" t="s">
        <v>73</v>
      </c>
      <c r="S3201" s="135"/>
      <c r="T3201" s="133"/>
      <c r="U3201" s="133"/>
      <c r="V3201" s="136"/>
    </row>
    <row r="3202" spans="1:22" s="23" customFormat="1" ht="15.75" customHeight="1" x14ac:dyDescent="0.2">
      <c r="A3202" s="138"/>
      <c r="B3202" s="138"/>
      <c r="C3202" s="139"/>
      <c r="D3202" s="139"/>
      <c r="E3202" s="138"/>
      <c r="F3202" s="132"/>
      <c r="G3202" s="132"/>
      <c r="H3202" s="133"/>
      <c r="I3202" s="133"/>
      <c r="J3202" s="133"/>
      <c r="K3202" s="132"/>
      <c r="L3202" s="133"/>
      <c r="M3202" s="133"/>
      <c r="N3202" s="133"/>
      <c r="O3202" s="133"/>
      <c r="P3202" s="133"/>
      <c r="Q3202" s="154"/>
      <c r="R3202" s="66" t="s">
        <v>74</v>
      </c>
      <c r="S3202" s="135"/>
      <c r="T3202" s="133"/>
      <c r="U3202" s="133"/>
      <c r="V3202" s="136"/>
    </row>
    <row r="3203" spans="1:22" s="23" customFormat="1" ht="33.75" customHeight="1" x14ac:dyDescent="0.2">
      <c r="A3203" s="138"/>
      <c r="B3203" s="138"/>
      <c r="C3203" s="139"/>
      <c r="D3203" s="139"/>
      <c r="E3203" s="138"/>
      <c r="F3203" s="132"/>
      <c r="G3203" s="132"/>
      <c r="H3203" s="133"/>
      <c r="I3203" s="133"/>
      <c r="J3203" s="133"/>
      <c r="K3203" s="132"/>
      <c r="L3203" s="133"/>
      <c r="M3203" s="133"/>
      <c r="N3203" s="133"/>
      <c r="O3203" s="133"/>
      <c r="P3203" s="133"/>
      <c r="Q3203" s="154"/>
      <c r="R3203" s="66" t="s">
        <v>75</v>
      </c>
      <c r="S3203" s="135"/>
      <c r="T3203" s="133"/>
      <c r="U3203" s="133"/>
      <c r="V3203" s="136"/>
    </row>
    <row r="3204" spans="1:22" s="23" customFormat="1" ht="33.75" customHeight="1" x14ac:dyDescent="0.2">
      <c r="A3204" s="138"/>
      <c r="B3204" s="138"/>
      <c r="C3204" s="139"/>
      <c r="D3204" s="139"/>
      <c r="E3204" s="138"/>
      <c r="F3204" s="132"/>
      <c r="G3204" s="132"/>
      <c r="H3204" s="133"/>
      <c r="I3204" s="133"/>
      <c r="J3204" s="133"/>
      <c r="K3204" s="132"/>
      <c r="L3204" s="133"/>
      <c r="M3204" s="133"/>
      <c r="N3204" s="133"/>
      <c r="O3204" s="133"/>
      <c r="P3204" s="133"/>
      <c r="Q3204" s="154"/>
      <c r="R3204" s="66" t="s">
        <v>76</v>
      </c>
      <c r="S3204" s="135"/>
      <c r="T3204" s="133"/>
      <c r="U3204" s="133"/>
      <c r="V3204" s="136"/>
    </row>
    <row r="3205" spans="1:22" s="22" customFormat="1" ht="34.5" customHeight="1" x14ac:dyDescent="0.2">
      <c r="A3205" s="141" t="s">
        <v>414</v>
      </c>
      <c r="B3205" s="141"/>
      <c r="C3205" s="43" t="s">
        <v>80</v>
      </c>
      <c r="D3205" s="44" t="s">
        <v>80</v>
      </c>
      <c r="E3205" s="44" t="s">
        <v>80</v>
      </c>
      <c r="F3205" s="44" t="s">
        <v>80</v>
      </c>
      <c r="G3205" s="44" t="s">
        <v>80</v>
      </c>
      <c r="H3205" s="44">
        <f t="shared" ref="H3205:Q3205" si="304">SUM(H3190)</f>
        <v>2754.2</v>
      </c>
      <c r="I3205" s="44">
        <f t="shared" si="304"/>
        <v>2567.2199999999998</v>
      </c>
      <c r="J3205" s="44">
        <f t="shared" si="304"/>
        <v>2320.12</v>
      </c>
      <c r="K3205" s="45">
        <f t="shared" si="304"/>
        <v>112</v>
      </c>
      <c r="L3205" s="44">
        <f t="shared" si="304"/>
        <v>28321197.670000002</v>
      </c>
      <c r="M3205" s="44">
        <f t="shared" si="304"/>
        <v>0</v>
      </c>
      <c r="N3205" s="44">
        <f t="shared" si="304"/>
        <v>0</v>
      </c>
      <c r="O3205" s="44">
        <f t="shared" si="304"/>
        <v>0</v>
      </c>
      <c r="P3205" s="44">
        <f t="shared" si="304"/>
        <v>28321197.670000002</v>
      </c>
      <c r="Q3205" s="55">
        <f t="shared" si="304"/>
        <v>0</v>
      </c>
      <c r="R3205" s="43" t="s">
        <v>80</v>
      </c>
      <c r="S3205" s="43">
        <f>SUM(S3190)</f>
        <v>15</v>
      </c>
      <c r="T3205" s="44" t="s">
        <v>80</v>
      </c>
      <c r="U3205" s="44" t="s">
        <v>80</v>
      </c>
      <c r="V3205" s="44" t="s">
        <v>80</v>
      </c>
    </row>
    <row r="3206" spans="1:22" s="21" customFormat="1" ht="27" customHeight="1" x14ac:dyDescent="0.15">
      <c r="A3206" s="142" t="s">
        <v>270</v>
      </c>
      <c r="B3206" s="142"/>
      <c r="C3206" s="142"/>
      <c r="D3206" s="142"/>
      <c r="E3206" s="142"/>
      <c r="F3206" s="142"/>
      <c r="G3206" s="142"/>
      <c r="H3206" s="142"/>
      <c r="I3206" s="142"/>
      <c r="J3206" s="142"/>
      <c r="K3206" s="142"/>
      <c r="L3206" s="142"/>
      <c r="M3206" s="142"/>
      <c r="N3206" s="142"/>
      <c r="O3206" s="142"/>
      <c r="P3206" s="142"/>
      <c r="Q3206" s="142"/>
      <c r="R3206" s="142"/>
      <c r="S3206" s="142"/>
      <c r="T3206" s="142"/>
      <c r="U3206" s="142"/>
      <c r="V3206" s="142"/>
    </row>
    <row r="3207" spans="1:22" s="23" customFormat="1" ht="33.75" customHeight="1" x14ac:dyDescent="0.2">
      <c r="A3207" s="138">
        <v>1</v>
      </c>
      <c r="B3207" s="138" t="s">
        <v>527</v>
      </c>
      <c r="C3207" s="139">
        <v>1936</v>
      </c>
      <c r="D3207" s="139"/>
      <c r="E3207" s="138" t="s">
        <v>84</v>
      </c>
      <c r="F3207" s="132">
        <v>2</v>
      </c>
      <c r="G3207" s="132">
        <v>2</v>
      </c>
      <c r="H3207" s="133">
        <v>1132.2</v>
      </c>
      <c r="I3207" s="133">
        <v>1071.21</v>
      </c>
      <c r="J3207" s="133">
        <v>1071.21</v>
      </c>
      <c r="K3207" s="132">
        <v>13</v>
      </c>
      <c r="L3207" s="133">
        <f>M3207+N3207+O3207+P3207+Q3207</f>
        <v>15565819.460000001</v>
      </c>
      <c r="M3207" s="133">
        <v>0</v>
      </c>
      <c r="N3207" s="133">
        <v>0</v>
      </c>
      <c r="O3207" s="133">
        <v>0</v>
      </c>
      <c r="P3207" s="133">
        <v>15565819.460000001</v>
      </c>
      <c r="Q3207" s="154">
        <v>0</v>
      </c>
      <c r="R3207" s="66" t="s">
        <v>85</v>
      </c>
      <c r="S3207" s="135">
        <v>3</v>
      </c>
      <c r="T3207" s="133">
        <f>L3207/I3207</f>
        <v>14531.062499416548</v>
      </c>
      <c r="U3207" s="133">
        <f>T3207</f>
        <v>14531.062499416548</v>
      </c>
      <c r="V3207" s="136">
        <v>47118</v>
      </c>
    </row>
    <row r="3208" spans="1:22" s="23" customFormat="1" ht="33.75" customHeight="1" x14ac:dyDescent="0.2">
      <c r="A3208" s="138"/>
      <c r="B3208" s="138"/>
      <c r="C3208" s="139"/>
      <c r="D3208" s="139"/>
      <c r="E3208" s="138"/>
      <c r="F3208" s="132"/>
      <c r="G3208" s="132"/>
      <c r="H3208" s="133"/>
      <c r="I3208" s="133"/>
      <c r="J3208" s="133"/>
      <c r="K3208" s="132"/>
      <c r="L3208" s="133"/>
      <c r="M3208" s="133"/>
      <c r="N3208" s="133"/>
      <c r="O3208" s="133"/>
      <c r="P3208" s="133"/>
      <c r="Q3208" s="154"/>
      <c r="R3208" s="66" t="s">
        <v>248</v>
      </c>
      <c r="S3208" s="135"/>
      <c r="T3208" s="133"/>
      <c r="U3208" s="133"/>
      <c r="V3208" s="136"/>
    </row>
    <row r="3209" spans="1:22" s="23" customFormat="1" ht="34.5" customHeight="1" x14ac:dyDescent="0.2">
      <c r="A3209" s="138"/>
      <c r="B3209" s="138"/>
      <c r="C3209" s="139"/>
      <c r="D3209" s="139"/>
      <c r="E3209" s="138"/>
      <c r="F3209" s="132"/>
      <c r="G3209" s="132"/>
      <c r="H3209" s="133"/>
      <c r="I3209" s="133"/>
      <c r="J3209" s="133"/>
      <c r="K3209" s="132"/>
      <c r="L3209" s="133"/>
      <c r="M3209" s="133"/>
      <c r="N3209" s="133"/>
      <c r="O3209" s="133"/>
      <c r="P3209" s="133"/>
      <c r="Q3209" s="154"/>
      <c r="R3209" s="66" t="s">
        <v>86</v>
      </c>
      <c r="S3209" s="135"/>
      <c r="T3209" s="133"/>
      <c r="U3209" s="133"/>
      <c r="V3209" s="136"/>
    </row>
    <row r="3210" spans="1:22" s="23" customFormat="1" ht="33.75" customHeight="1" x14ac:dyDescent="0.2">
      <c r="A3210" s="138">
        <v>2</v>
      </c>
      <c r="B3210" s="138" t="s">
        <v>528</v>
      </c>
      <c r="C3210" s="139">
        <v>1989</v>
      </c>
      <c r="D3210" s="139"/>
      <c r="E3210" s="138" t="s">
        <v>84</v>
      </c>
      <c r="F3210" s="132">
        <v>2</v>
      </c>
      <c r="G3210" s="132">
        <v>5</v>
      </c>
      <c r="H3210" s="133">
        <v>899.1</v>
      </c>
      <c r="I3210" s="133">
        <v>780.4</v>
      </c>
      <c r="J3210" s="133">
        <v>780.6</v>
      </c>
      <c r="K3210" s="132">
        <v>29</v>
      </c>
      <c r="L3210" s="133">
        <f>M3210+N3210+O3210+P3210+Q3210</f>
        <v>5809145.8300000001</v>
      </c>
      <c r="M3210" s="133">
        <v>0</v>
      </c>
      <c r="N3210" s="133">
        <v>0</v>
      </c>
      <c r="O3210" s="133">
        <v>0</v>
      </c>
      <c r="P3210" s="133">
        <v>5809145.8300000001</v>
      </c>
      <c r="Q3210" s="154">
        <v>0</v>
      </c>
      <c r="R3210" s="66" t="s">
        <v>74</v>
      </c>
      <c r="S3210" s="135">
        <v>3</v>
      </c>
      <c r="T3210" s="133">
        <f>L3210/I3210</f>
        <v>7443.805522808816</v>
      </c>
      <c r="U3210" s="133">
        <f>T3210</f>
        <v>7443.805522808816</v>
      </c>
      <c r="V3210" s="136">
        <v>47118</v>
      </c>
    </row>
    <row r="3211" spans="1:22" s="23" customFormat="1" ht="33.75" customHeight="1" x14ac:dyDescent="0.2">
      <c r="A3211" s="138"/>
      <c r="B3211" s="138"/>
      <c r="C3211" s="139"/>
      <c r="D3211" s="139"/>
      <c r="E3211" s="138"/>
      <c r="F3211" s="132"/>
      <c r="G3211" s="132"/>
      <c r="H3211" s="133"/>
      <c r="I3211" s="133"/>
      <c r="J3211" s="133"/>
      <c r="K3211" s="132"/>
      <c r="L3211" s="133"/>
      <c r="M3211" s="133"/>
      <c r="N3211" s="133"/>
      <c r="O3211" s="133"/>
      <c r="P3211" s="133"/>
      <c r="Q3211" s="154"/>
      <c r="R3211" s="66" t="s">
        <v>75</v>
      </c>
      <c r="S3211" s="135"/>
      <c r="T3211" s="133"/>
      <c r="U3211" s="133"/>
      <c r="V3211" s="136"/>
    </row>
    <row r="3212" spans="1:22" s="23" customFormat="1" ht="37.5" customHeight="1" x14ac:dyDescent="0.2">
      <c r="A3212" s="138"/>
      <c r="B3212" s="138"/>
      <c r="C3212" s="139"/>
      <c r="D3212" s="139"/>
      <c r="E3212" s="138"/>
      <c r="F3212" s="132"/>
      <c r="G3212" s="132"/>
      <c r="H3212" s="133"/>
      <c r="I3212" s="133"/>
      <c r="J3212" s="133"/>
      <c r="K3212" s="132"/>
      <c r="L3212" s="133"/>
      <c r="M3212" s="133"/>
      <c r="N3212" s="133"/>
      <c r="O3212" s="133"/>
      <c r="P3212" s="133"/>
      <c r="Q3212" s="154"/>
      <c r="R3212" s="66" t="s">
        <v>76</v>
      </c>
      <c r="S3212" s="135"/>
      <c r="T3212" s="133"/>
      <c r="U3212" s="133"/>
      <c r="V3212" s="136"/>
    </row>
    <row r="3213" spans="1:22" s="22" customFormat="1" ht="38.25" customHeight="1" x14ac:dyDescent="0.2">
      <c r="A3213" s="141" t="s">
        <v>1119</v>
      </c>
      <c r="B3213" s="141"/>
      <c r="C3213" s="43" t="s">
        <v>80</v>
      </c>
      <c r="D3213" s="44" t="s">
        <v>80</v>
      </c>
      <c r="E3213" s="44" t="s">
        <v>80</v>
      </c>
      <c r="F3213" s="44" t="s">
        <v>80</v>
      </c>
      <c r="G3213" s="44" t="s">
        <v>80</v>
      </c>
      <c r="H3213" s="44">
        <f t="shared" ref="H3213:Q3213" si="305">SUM(H3207:H3212)</f>
        <v>2031.3000000000002</v>
      </c>
      <c r="I3213" s="44">
        <f t="shared" si="305"/>
        <v>1851.6100000000001</v>
      </c>
      <c r="J3213" s="44">
        <f t="shared" si="305"/>
        <v>1851.81</v>
      </c>
      <c r="K3213" s="45">
        <f t="shared" si="305"/>
        <v>42</v>
      </c>
      <c r="L3213" s="44">
        <f t="shared" si="305"/>
        <v>21374965.289999999</v>
      </c>
      <c r="M3213" s="44">
        <f t="shared" si="305"/>
        <v>0</v>
      </c>
      <c r="N3213" s="44">
        <f t="shared" si="305"/>
        <v>0</v>
      </c>
      <c r="O3213" s="44">
        <f t="shared" si="305"/>
        <v>0</v>
      </c>
      <c r="P3213" s="44">
        <f t="shared" si="305"/>
        <v>21374965.289999999</v>
      </c>
      <c r="Q3213" s="55">
        <f t="shared" si="305"/>
        <v>0</v>
      </c>
      <c r="R3213" s="43" t="s">
        <v>80</v>
      </c>
      <c r="S3213" s="43">
        <f>SUM(S3207:S3212)</f>
        <v>6</v>
      </c>
      <c r="T3213" s="44" t="s">
        <v>80</v>
      </c>
      <c r="U3213" s="44" t="s">
        <v>80</v>
      </c>
      <c r="V3213" s="44" t="s">
        <v>80</v>
      </c>
    </row>
    <row r="3214" spans="1:22" s="21" customFormat="1" ht="33.75" customHeight="1" x14ac:dyDescent="0.15">
      <c r="A3214" s="142" t="s">
        <v>276</v>
      </c>
      <c r="B3214" s="142"/>
      <c r="C3214" s="142"/>
      <c r="D3214" s="142"/>
      <c r="E3214" s="142"/>
      <c r="F3214" s="142"/>
      <c r="G3214" s="142"/>
      <c r="H3214" s="142"/>
      <c r="I3214" s="142"/>
      <c r="J3214" s="142"/>
      <c r="K3214" s="142"/>
      <c r="L3214" s="142"/>
      <c r="M3214" s="142"/>
      <c r="N3214" s="142"/>
      <c r="O3214" s="142"/>
      <c r="P3214" s="142"/>
      <c r="Q3214" s="142"/>
      <c r="R3214" s="142"/>
      <c r="S3214" s="142"/>
      <c r="T3214" s="142"/>
      <c r="U3214" s="142"/>
      <c r="V3214" s="142"/>
    </row>
    <row r="3215" spans="1:22" s="23" customFormat="1" ht="33.75" customHeight="1" x14ac:dyDescent="0.2">
      <c r="A3215" s="138">
        <v>1</v>
      </c>
      <c r="B3215" s="138" t="s">
        <v>529</v>
      </c>
      <c r="C3215" s="139">
        <v>1978</v>
      </c>
      <c r="D3215" s="139"/>
      <c r="E3215" s="138" t="s">
        <v>84</v>
      </c>
      <c r="F3215" s="132">
        <v>2</v>
      </c>
      <c r="G3215" s="132">
        <v>3</v>
      </c>
      <c r="H3215" s="133">
        <v>849.8</v>
      </c>
      <c r="I3215" s="133">
        <v>742.3</v>
      </c>
      <c r="J3215" s="133">
        <v>675.9</v>
      </c>
      <c r="K3215" s="132">
        <v>26</v>
      </c>
      <c r="L3215" s="133">
        <f>M3215+N3215+O3215+P3215+Q3215</f>
        <v>16670360.810000001</v>
      </c>
      <c r="M3215" s="133">
        <v>0</v>
      </c>
      <c r="N3215" s="133">
        <v>0</v>
      </c>
      <c r="O3215" s="133">
        <v>0</v>
      </c>
      <c r="P3215" s="133">
        <v>16670360.810000001</v>
      </c>
      <c r="Q3215" s="154">
        <v>0</v>
      </c>
      <c r="R3215" s="66" t="s">
        <v>85</v>
      </c>
      <c r="S3215" s="135">
        <v>3</v>
      </c>
      <c r="T3215" s="133">
        <f>L3215/I3215</f>
        <v>22457.713606358619</v>
      </c>
      <c r="U3215" s="133">
        <f>T3215</f>
        <v>22457.713606358619</v>
      </c>
      <c r="V3215" s="136">
        <v>47118</v>
      </c>
    </row>
    <row r="3216" spans="1:22" s="23" customFormat="1" ht="33.75" customHeight="1" x14ac:dyDescent="0.2">
      <c r="A3216" s="138"/>
      <c r="B3216" s="138"/>
      <c r="C3216" s="139"/>
      <c r="D3216" s="139"/>
      <c r="E3216" s="138"/>
      <c r="F3216" s="132"/>
      <c r="G3216" s="132"/>
      <c r="H3216" s="133"/>
      <c r="I3216" s="133"/>
      <c r="J3216" s="133"/>
      <c r="K3216" s="132"/>
      <c r="L3216" s="133"/>
      <c r="M3216" s="133"/>
      <c r="N3216" s="133"/>
      <c r="O3216" s="133"/>
      <c r="P3216" s="133"/>
      <c r="Q3216" s="154"/>
      <c r="R3216" s="66" t="s">
        <v>248</v>
      </c>
      <c r="S3216" s="135"/>
      <c r="T3216" s="133"/>
      <c r="U3216" s="133"/>
      <c r="V3216" s="136"/>
    </row>
    <row r="3217" spans="1:23" s="23" customFormat="1" ht="33" customHeight="1" x14ac:dyDescent="0.2">
      <c r="A3217" s="138"/>
      <c r="B3217" s="138"/>
      <c r="C3217" s="139"/>
      <c r="D3217" s="139"/>
      <c r="E3217" s="138"/>
      <c r="F3217" s="132"/>
      <c r="G3217" s="132"/>
      <c r="H3217" s="133"/>
      <c r="I3217" s="133"/>
      <c r="J3217" s="133"/>
      <c r="K3217" s="132"/>
      <c r="L3217" s="133"/>
      <c r="M3217" s="133"/>
      <c r="N3217" s="133"/>
      <c r="O3217" s="133"/>
      <c r="P3217" s="133"/>
      <c r="Q3217" s="154"/>
      <c r="R3217" s="66" t="s">
        <v>86</v>
      </c>
      <c r="S3217" s="135"/>
      <c r="T3217" s="133"/>
      <c r="U3217" s="133"/>
      <c r="V3217" s="136"/>
    </row>
    <row r="3218" spans="1:23" s="23" customFormat="1" ht="33.75" customHeight="1" x14ac:dyDescent="0.2">
      <c r="A3218" s="138">
        <v>2</v>
      </c>
      <c r="B3218" s="138" t="s">
        <v>530</v>
      </c>
      <c r="C3218" s="139">
        <v>1986</v>
      </c>
      <c r="D3218" s="139"/>
      <c r="E3218" s="138" t="s">
        <v>111</v>
      </c>
      <c r="F3218" s="132">
        <v>2</v>
      </c>
      <c r="G3218" s="132">
        <v>2</v>
      </c>
      <c r="H3218" s="133">
        <v>533</v>
      </c>
      <c r="I3218" s="133">
        <v>439.6</v>
      </c>
      <c r="J3218" s="133">
        <v>441.5</v>
      </c>
      <c r="K3218" s="132">
        <v>22</v>
      </c>
      <c r="L3218" s="133">
        <v>3976000.03</v>
      </c>
      <c r="M3218" s="133">
        <v>0</v>
      </c>
      <c r="N3218" s="133">
        <v>0</v>
      </c>
      <c r="O3218" s="133">
        <v>0</v>
      </c>
      <c r="P3218" s="133">
        <v>3976000.03</v>
      </c>
      <c r="Q3218" s="154">
        <v>0</v>
      </c>
      <c r="R3218" s="66" t="s">
        <v>74</v>
      </c>
      <c r="S3218" s="135">
        <v>3</v>
      </c>
      <c r="T3218" s="133">
        <v>9044.59</v>
      </c>
      <c r="U3218" s="133">
        <v>9044.59</v>
      </c>
      <c r="V3218" s="136">
        <v>47118</v>
      </c>
    </row>
    <row r="3219" spans="1:23" s="23" customFormat="1" ht="33.75" customHeight="1" x14ac:dyDescent="0.2">
      <c r="A3219" s="138"/>
      <c r="B3219" s="138"/>
      <c r="C3219" s="139"/>
      <c r="D3219" s="139"/>
      <c r="E3219" s="138"/>
      <c r="F3219" s="132"/>
      <c r="G3219" s="132"/>
      <c r="H3219" s="133"/>
      <c r="I3219" s="133"/>
      <c r="J3219" s="133"/>
      <c r="K3219" s="132"/>
      <c r="L3219" s="133"/>
      <c r="M3219" s="133"/>
      <c r="N3219" s="133"/>
      <c r="O3219" s="133"/>
      <c r="P3219" s="133"/>
      <c r="Q3219" s="154"/>
      <c r="R3219" s="66" t="s">
        <v>75</v>
      </c>
      <c r="S3219" s="135"/>
      <c r="T3219" s="133"/>
      <c r="U3219" s="133"/>
      <c r="V3219" s="136"/>
    </row>
    <row r="3220" spans="1:23" s="23" customFormat="1" ht="33.75" customHeight="1" x14ac:dyDescent="0.2">
      <c r="A3220" s="138"/>
      <c r="B3220" s="138"/>
      <c r="C3220" s="139"/>
      <c r="D3220" s="139"/>
      <c r="E3220" s="138"/>
      <c r="F3220" s="132"/>
      <c r="G3220" s="132"/>
      <c r="H3220" s="133"/>
      <c r="I3220" s="133"/>
      <c r="J3220" s="133"/>
      <c r="K3220" s="132"/>
      <c r="L3220" s="133"/>
      <c r="M3220" s="133"/>
      <c r="N3220" s="133"/>
      <c r="O3220" s="133"/>
      <c r="P3220" s="133"/>
      <c r="Q3220" s="154"/>
      <c r="R3220" s="66" t="s">
        <v>76</v>
      </c>
      <c r="S3220" s="135"/>
      <c r="T3220" s="133"/>
      <c r="U3220" s="133"/>
      <c r="V3220" s="136"/>
    </row>
    <row r="3221" spans="1:23" s="23" customFormat="1" ht="33.75" customHeight="1" x14ac:dyDescent="0.2">
      <c r="A3221" s="138">
        <v>3</v>
      </c>
      <c r="B3221" s="138" t="s">
        <v>531</v>
      </c>
      <c r="C3221" s="139">
        <v>1985</v>
      </c>
      <c r="D3221" s="139"/>
      <c r="E3221" s="138" t="s">
        <v>84</v>
      </c>
      <c r="F3221" s="132">
        <v>2</v>
      </c>
      <c r="G3221" s="132">
        <v>2</v>
      </c>
      <c r="H3221" s="133">
        <v>549.79999999999995</v>
      </c>
      <c r="I3221" s="133">
        <v>493.8</v>
      </c>
      <c r="J3221" s="133">
        <v>376</v>
      </c>
      <c r="K3221" s="132">
        <v>20</v>
      </c>
      <c r="L3221" s="133">
        <f>M3221+N3221+O3221+P3221+Q3221</f>
        <v>4210116.34</v>
      </c>
      <c r="M3221" s="133">
        <v>0</v>
      </c>
      <c r="N3221" s="133">
        <v>0</v>
      </c>
      <c r="O3221" s="133">
        <v>0</v>
      </c>
      <c r="P3221" s="133">
        <v>4210116.34</v>
      </c>
      <c r="Q3221" s="154">
        <v>0</v>
      </c>
      <c r="R3221" s="66" t="s">
        <v>74</v>
      </c>
      <c r="S3221" s="135">
        <v>3</v>
      </c>
      <c r="T3221" s="133">
        <f>L3221/I3221</f>
        <v>8525.9545159983791</v>
      </c>
      <c r="U3221" s="133">
        <f>T3221</f>
        <v>8525.9545159983791</v>
      </c>
      <c r="V3221" s="136">
        <v>47118</v>
      </c>
    </row>
    <row r="3222" spans="1:23" s="23" customFormat="1" ht="33.75" customHeight="1" x14ac:dyDescent="0.2">
      <c r="A3222" s="138"/>
      <c r="B3222" s="138"/>
      <c r="C3222" s="139"/>
      <c r="D3222" s="139"/>
      <c r="E3222" s="138"/>
      <c r="F3222" s="132"/>
      <c r="G3222" s="132"/>
      <c r="H3222" s="133"/>
      <c r="I3222" s="133"/>
      <c r="J3222" s="133"/>
      <c r="K3222" s="132"/>
      <c r="L3222" s="133"/>
      <c r="M3222" s="133"/>
      <c r="N3222" s="133"/>
      <c r="O3222" s="133"/>
      <c r="P3222" s="133"/>
      <c r="Q3222" s="154"/>
      <c r="R3222" s="66" t="s">
        <v>75</v>
      </c>
      <c r="S3222" s="135"/>
      <c r="T3222" s="133"/>
      <c r="U3222" s="133"/>
      <c r="V3222" s="136"/>
    </row>
    <row r="3223" spans="1:23" s="23" customFormat="1" ht="33.75" customHeight="1" x14ac:dyDescent="0.2">
      <c r="A3223" s="138"/>
      <c r="B3223" s="138"/>
      <c r="C3223" s="139"/>
      <c r="D3223" s="139"/>
      <c r="E3223" s="138"/>
      <c r="F3223" s="132"/>
      <c r="G3223" s="132"/>
      <c r="H3223" s="133"/>
      <c r="I3223" s="133"/>
      <c r="J3223" s="133"/>
      <c r="K3223" s="132"/>
      <c r="L3223" s="133"/>
      <c r="M3223" s="133"/>
      <c r="N3223" s="133"/>
      <c r="O3223" s="133"/>
      <c r="P3223" s="133"/>
      <c r="Q3223" s="154"/>
      <c r="R3223" s="66" t="s">
        <v>76</v>
      </c>
      <c r="S3223" s="135"/>
      <c r="T3223" s="133"/>
      <c r="U3223" s="133"/>
      <c r="V3223" s="136"/>
    </row>
    <row r="3224" spans="1:23" s="22" customFormat="1" ht="45.75" customHeight="1" x14ac:dyDescent="0.2">
      <c r="A3224" s="141" t="s">
        <v>280</v>
      </c>
      <c r="B3224" s="141"/>
      <c r="C3224" s="43" t="s">
        <v>80</v>
      </c>
      <c r="D3224" s="44" t="s">
        <v>80</v>
      </c>
      <c r="E3224" s="44" t="s">
        <v>80</v>
      </c>
      <c r="F3224" s="44" t="s">
        <v>80</v>
      </c>
      <c r="G3224" s="44" t="s">
        <v>80</v>
      </c>
      <c r="H3224" s="44">
        <f t="shared" ref="H3224:Q3224" si="306">SUM(H3215:H3223)</f>
        <v>1932.6</v>
      </c>
      <c r="I3224" s="44">
        <f t="shared" si="306"/>
        <v>1675.7</v>
      </c>
      <c r="J3224" s="44">
        <f t="shared" si="306"/>
        <v>1493.4</v>
      </c>
      <c r="K3224" s="45">
        <f t="shared" si="306"/>
        <v>68</v>
      </c>
      <c r="L3224" s="44">
        <f t="shared" si="306"/>
        <v>24856477.18</v>
      </c>
      <c r="M3224" s="44">
        <f t="shared" si="306"/>
        <v>0</v>
      </c>
      <c r="N3224" s="44">
        <f t="shared" si="306"/>
        <v>0</v>
      </c>
      <c r="O3224" s="44">
        <f t="shared" si="306"/>
        <v>0</v>
      </c>
      <c r="P3224" s="44">
        <f t="shared" si="306"/>
        <v>24856477.18</v>
      </c>
      <c r="Q3224" s="55">
        <f t="shared" si="306"/>
        <v>0</v>
      </c>
      <c r="R3224" s="43" t="s">
        <v>80</v>
      </c>
      <c r="S3224" s="43">
        <f>SUM(S3215:S3223)</f>
        <v>9</v>
      </c>
      <c r="T3224" s="44" t="s">
        <v>80</v>
      </c>
      <c r="U3224" s="44" t="s">
        <v>80</v>
      </c>
      <c r="V3224" s="44" t="s">
        <v>80</v>
      </c>
    </row>
    <row r="3225" spans="1:23" s="21" customFormat="1" ht="27.75" customHeight="1" x14ac:dyDescent="0.15">
      <c r="A3225" s="142" t="s">
        <v>281</v>
      </c>
      <c r="B3225" s="142"/>
      <c r="C3225" s="142"/>
      <c r="D3225" s="142"/>
      <c r="E3225" s="142"/>
      <c r="F3225" s="142"/>
      <c r="G3225" s="142"/>
      <c r="H3225" s="142"/>
      <c r="I3225" s="142"/>
      <c r="J3225" s="142"/>
      <c r="K3225" s="142"/>
      <c r="L3225" s="142"/>
      <c r="M3225" s="142"/>
      <c r="N3225" s="142"/>
      <c r="O3225" s="142"/>
      <c r="P3225" s="142"/>
      <c r="Q3225" s="142"/>
      <c r="R3225" s="142"/>
      <c r="S3225" s="142"/>
      <c r="T3225" s="142"/>
      <c r="U3225" s="142"/>
      <c r="V3225" s="142"/>
    </row>
    <row r="3226" spans="1:23" s="23" customFormat="1" ht="22.5" customHeight="1" x14ac:dyDescent="0.2">
      <c r="A3226" s="138">
        <v>1</v>
      </c>
      <c r="B3226" s="138" t="s">
        <v>532</v>
      </c>
      <c r="C3226" s="139">
        <v>1974</v>
      </c>
      <c r="D3226" s="139">
        <v>1</v>
      </c>
      <c r="E3226" s="138" t="s">
        <v>84</v>
      </c>
      <c r="F3226" s="132">
        <v>2</v>
      </c>
      <c r="G3226" s="132">
        <v>2</v>
      </c>
      <c r="H3226" s="133">
        <v>589.70000000000005</v>
      </c>
      <c r="I3226" s="133">
        <v>527.12</v>
      </c>
      <c r="J3226" s="133">
        <v>274.52</v>
      </c>
      <c r="K3226" s="132">
        <v>29</v>
      </c>
      <c r="L3226" s="133">
        <f>M3226+N3226+O3226+P3226+Q3226</f>
        <v>4307261.8</v>
      </c>
      <c r="M3226" s="133">
        <v>0</v>
      </c>
      <c r="N3226" s="133">
        <v>0</v>
      </c>
      <c r="O3226" s="133">
        <v>0</v>
      </c>
      <c r="P3226" s="133">
        <v>4307261.8</v>
      </c>
      <c r="Q3226" s="154">
        <v>0</v>
      </c>
      <c r="R3226" s="66" t="s">
        <v>74</v>
      </c>
      <c r="S3226" s="135">
        <v>4</v>
      </c>
      <c r="T3226" s="133">
        <f>L3226/I3226</f>
        <v>8171.311655789953</v>
      </c>
      <c r="U3226" s="133">
        <f>T3226</f>
        <v>8171.311655789953</v>
      </c>
      <c r="V3226" s="136">
        <v>47118</v>
      </c>
      <c r="W3226" s="52"/>
    </row>
    <row r="3227" spans="1:23" s="23" customFormat="1" ht="33.75" customHeight="1" x14ac:dyDescent="0.2">
      <c r="A3227" s="138"/>
      <c r="B3227" s="138"/>
      <c r="C3227" s="139"/>
      <c r="D3227" s="139"/>
      <c r="E3227" s="138"/>
      <c r="F3227" s="132"/>
      <c r="G3227" s="132"/>
      <c r="H3227" s="133"/>
      <c r="I3227" s="133"/>
      <c r="J3227" s="133"/>
      <c r="K3227" s="132"/>
      <c r="L3227" s="133"/>
      <c r="M3227" s="133"/>
      <c r="N3227" s="133"/>
      <c r="O3227" s="133"/>
      <c r="P3227" s="133"/>
      <c r="Q3227" s="154"/>
      <c r="R3227" s="66" t="s">
        <v>75</v>
      </c>
      <c r="S3227" s="135"/>
      <c r="T3227" s="133"/>
      <c r="U3227" s="133"/>
      <c r="V3227" s="136"/>
      <c r="W3227" s="52"/>
    </row>
    <row r="3228" spans="1:23" s="23" customFormat="1" ht="33.75" customHeight="1" x14ac:dyDescent="0.2">
      <c r="A3228" s="138"/>
      <c r="B3228" s="138"/>
      <c r="C3228" s="139"/>
      <c r="D3228" s="139"/>
      <c r="E3228" s="138"/>
      <c r="F3228" s="132"/>
      <c r="G3228" s="132"/>
      <c r="H3228" s="133"/>
      <c r="I3228" s="133"/>
      <c r="J3228" s="133"/>
      <c r="K3228" s="132"/>
      <c r="L3228" s="133"/>
      <c r="M3228" s="133"/>
      <c r="N3228" s="133"/>
      <c r="O3228" s="133"/>
      <c r="P3228" s="133"/>
      <c r="Q3228" s="154"/>
      <c r="R3228" s="66" t="s">
        <v>76</v>
      </c>
      <c r="S3228" s="135"/>
      <c r="T3228" s="133"/>
      <c r="U3228" s="133"/>
      <c r="V3228" s="136"/>
      <c r="W3228" s="52"/>
    </row>
    <row r="3229" spans="1:23" s="23" customFormat="1" ht="57.75" customHeight="1" x14ac:dyDescent="0.2">
      <c r="A3229" s="138"/>
      <c r="B3229" s="138"/>
      <c r="C3229" s="139"/>
      <c r="D3229" s="139"/>
      <c r="E3229" s="138"/>
      <c r="F3229" s="132"/>
      <c r="G3229" s="132"/>
      <c r="H3229" s="133"/>
      <c r="I3229" s="133"/>
      <c r="J3229" s="133"/>
      <c r="K3229" s="132"/>
      <c r="L3229" s="133"/>
      <c r="M3229" s="133"/>
      <c r="N3229" s="133"/>
      <c r="O3229" s="133"/>
      <c r="P3229" s="133"/>
      <c r="Q3229" s="154"/>
      <c r="R3229" s="66" t="s">
        <v>87</v>
      </c>
      <c r="S3229" s="135"/>
      <c r="T3229" s="133"/>
      <c r="U3229" s="133"/>
      <c r="V3229" s="136"/>
      <c r="W3229" s="52"/>
    </row>
    <row r="3230" spans="1:23" s="23" customFormat="1" ht="31.5" customHeight="1" x14ac:dyDescent="0.2">
      <c r="A3230" s="138">
        <v>2</v>
      </c>
      <c r="B3230" s="138" t="s">
        <v>533</v>
      </c>
      <c r="C3230" s="139">
        <v>1976</v>
      </c>
      <c r="D3230" s="139"/>
      <c r="E3230" s="138" t="s">
        <v>84</v>
      </c>
      <c r="F3230" s="132">
        <v>2</v>
      </c>
      <c r="G3230" s="132">
        <v>3</v>
      </c>
      <c r="H3230" s="133">
        <v>587</v>
      </c>
      <c r="I3230" s="133">
        <v>522.20000000000005</v>
      </c>
      <c r="J3230" s="133">
        <v>313.8</v>
      </c>
      <c r="K3230" s="132">
        <v>31</v>
      </c>
      <c r="L3230" s="133">
        <f>M3230+N3230+O3230+P3230+Q3230</f>
        <v>8090654.9199999999</v>
      </c>
      <c r="M3230" s="133">
        <v>0</v>
      </c>
      <c r="N3230" s="133">
        <v>0</v>
      </c>
      <c r="O3230" s="133">
        <v>0</v>
      </c>
      <c r="P3230" s="133">
        <v>8090654.9199999999</v>
      </c>
      <c r="Q3230" s="154">
        <v>0</v>
      </c>
      <c r="R3230" s="66" t="s">
        <v>85</v>
      </c>
      <c r="S3230" s="135">
        <v>3</v>
      </c>
      <c r="T3230" s="133">
        <f>L3230/I3230</f>
        <v>15493.40275756415</v>
      </c>
      <c r="U3230" s="133">
        <f>T3230</f>
        <v>15493.40275756415</v>
      </c>
      <c r="V3230" s="136">
        <v>47118</v>
      </c>
    </row>
    <row r="3231" spans="1:23" s="23" customFormat="1" ht="38.25" customHeight="1" x14ac:dyDescent="0.2">
      <c r="A3231" s="138"/>
      <c r="B3231" s="138"/>
      <c r="C3231" s="139"/>
      <c r="D3231" s="139"/>
      <c r="E3231" s="138"/>
      <c r="F3231" s="132"/>
      <c r="G3231" s="132"/>
      <c r="H3231" s="133"/>
      <c r="I3231" s="133"/>
      <c r="J3231" s="133"/>
      <c r="K3231" s="132"/>
      <c r="L3231" s="133"/>
      <c r="M3231" s="133"/>
      <c r="N3231" s="133"/>
      <c r="O3231" s="133"/>
      <c r="P3231" s="133"/>
      <c r="Q3231" s="154"/>
      <c r="R3231" s="66" t="s">
        <v>248</v>
      </c>
      <c r="S3231" s="135"/>
      <c r="T3231" s="133"/>
      <c r="U3231" s="133"/>
      <c r="V3231" s="136"/>
    </row>
    <row r="3232" spans="1:23" s="23" customFormat="1" ht="36.75" customHeight="1" x14ac:dyDescent="0.2">
      <c r="A3232" s="138"/>
      <c r="B3232" s="138"/>
      <c r="C3232" s="139"/>
      <c r="D3232" s="139"/>
      <c r="E3232" s="138"/>
      <c r="F3232" s="132"/>
      <c r="G3232" s="132"/>
      <c r="H3232" s="133"/>
      <c r="I3232" s="133"/>
      <c r="J3232" s="133"/>
      <c r="K3232" s="132"/>
      <c r="L3232" s="133"/>
      <c r="M3232" s="133"/>
      <c r="N3232" s="133"/>
      <c r="O3232" s="133"/>
      <c r="P3232" s="133"/>
      <c r="Q3232" s="154"/>
      <c r="R3232" s="66" t="s">
        <v>86</v>
      </c>
      <c r="S3232" s="135"/>
      <c r="T3232" s="133"/>
      <c r="U3232" s="133"/>
      <c r="V3232" s="136"/>
    </row>
    <row r="3233" spans="1:22" s="23" customFormat="1" ht="28.5" customHeight="1" x14ac:dyDescent="0.2">
      <c r="A3233" s="138">
        <v>3</v>
      </c>
      <c r="B3233" s="138" t="s">
        <v>534</v>
      </c>
      <c r="C3233" s="139">
        <v>1966</v>
      </c>
      <c r="D3233" s="139"/>
      <c r="E3233" s="138" t="s">
        <v>84</v>
      </c>
      <c r="F3233" s="132">
        <v>2</v>
      </c>
      <c r="G3233" s="132">
        <v>1</v>
      </c>
      <c r="H3233" s="133">
        <v>385.8</v>
      </c>
      <c r="I3233" s="133">
        <v>357</v>
      </c>
      <c r="J3233" s="133">
        <v>303.61</v>
      </c>
      <c r="K3233" s="132">
        <v>15</v>
      </c>
      <c r="L3233" s="133">
        <f>M3233+N3233+O3233+P3233+Q3233</f>
        <v>5594415.5700000003</v>
      </c>
      <c r="M3233" s="133">
        <v>0</v>
      </c>
      <c r="N3233" s="133">
        <v>0</v>
      </c>
      <c r="O3233" s="133">
        <v>0</v>
      </c>
      <c r="P3233" s="133">
        <v>5594415.5700000003</v>
      </c>
      <c r="Q3233" s="154">
        <v>0</v>
      </c>
      <c r="R3233" s="66" t="s">
        <v>85</v>
      </c>
      <c r="S3233" s="135">
        <v>3</v>
      </c>
      <c r="T3233" s="133">
        <f>L3233/I3233</f>
        <v>15670.631848739496</v>
      </c>
      <c r="U3233" s="133">
        <f>T3233</f>
        <v>15670.631848739496</v>
      </c>
      <c r="V3233" s="136">
        <v>47118</v>
      </c>
    </row>
    <row r="3234" spans="1:22" s="23" customFormat="1" ht="36" customHeight="1" x14ac:dyDescent="0.2">
      <c r="A3234" s="138"/>
      <c r="B3234" s="138"/>
      <c r="C3234" s="139"/>
      <c r="D3234" s="139"/>
      <c r="E3234" s="138"/>
      <c r="F3234" s="132"/>
      <c r="G3234" s="132"/>
      <c r="H3234" s="133"/>
      <c r="I3234" s="133"/>
      <c r="J3234" s="133"/>
      <c r="K3234" s="132"/>
      <c r="L3234" s="133"/>
      <c r="M3234" s="133"/>
      <c r="N3234" s="133"/>
      <c r="O3234" s="133"/>
      <c r="P3234" s="133"/>
      <c r="Q3234" s="154"/>
      <c r="R3234" s="66" t="s">
        <v>248</v>
      </c>
      <c r="S3234" s="135"/>
      <c r="T3234" s="133"/>
      <c r="U3234" s="133"/>
      <c r="V3234" s="136"/>
    </row>
    <row r="3235" spans="1:22" s="23" customFormat="1" ht="36" customHeight="1" x14ac:dyDescent="0.2">
      <c r="A3235" s="138"/>
      <c r="B3235" s="138"/>
      <c r="C3235" s="139"/>
      <c r="D3235" s="139"/>
      <c r="E3235" s="138"/>
      <c r="F3235" s="132"/>
      <c r="G3235" s="132"/>
      <c r="H3235" s="133"/>
      <c r="I3235" s="133"/>
      <c r="J3235" s="133"/>
      <c r="K3235" s="132"/>
      <c r="L3235" s="133"/>
      <c r="M3235" s="133"/>
      <c r="N3235" s="133"/>
      <c r="O3235" s="133"/>
      <c r="P3235" s="133"/>
      <c r="Q3235" s="154"/>
      <c r="R3235" s="66" t="s">
        <v>86</v>
      </c>
      <c r="S3235" s="135"/>
      <c r="T3235" s="133"/>
      <c r="U3235" s="133"/>
      <c r="V3235" s="136"/>
    </row>
    <row r="3236" spans="1:22" s="23" customFormat="1" ht="33.75" customHeight="1" x14ac:dyDescent="0.2">
      <c r="A3236" s="138">
        <v>4</v>
      </c>
      <c r="B3236" s="138" t="s">
        <v>535</v>
      </c>
      <c r="C3236" s="139">
        <v>1973</v>
      </c>
      <c r="D3236" s="139"/>
      <c r="E3236" s="138" t="s">
        <v>84</v>
      </c>
      <c r="F3236" s="132">
        <v>2</v>
      </c>
      <c r="G3236" s="132">
        <v>3</v>
      </c>
      <c r="H3236" s="133">
        <v>583.79999999999995</v>
      </c>
      <c r="I3236" s="133">
        <v>522</v>
      </c>
      <c r="J3236" s="133">
        <v>386.4</v>
      </c>
      <c r="K3236" s="132">
        <v>20</v>
      </c>
      <c r="L3236" s="133">
        <f>M3236+N3236+O3236+P3236+Q3236</f>
        <v>8087632.8399999999</v>
      </c>
      <c r="M3236" s="133">
        <v>0</v>
      </c>
      <c r="N3236" s="133">
        <v>0</v>
      </c>
      <c r="O3236" s="133">
        <v>0</v>
      </c>
      <c r="P3236" s="133">
        <v>8087632.8399999999</v>
      </c>
      <c r="Q3236" s="154">
        <v>0</v>
      </c>
      <c r="R3236" s="66" t="s">
        <v>85</v>
      </c>
      <c r="S3236" s="135">
        <v>3</v>
      </c>
      <c r="T3236" s="133">
        <f>L3236/I3236</f>
        <v>15493.549501915708</v>
      </c>
      <c r="U3236" s="133">
        <f>T3236</f>
        <v>15493.549501915708</v>
      </c>
      <c r="V3236" s="136">
        <v>47118</v>
      </c>
    </row>
    <row r="3237" spans="1:22" s="23" customFormat="1" ht="33.75" customHeight="1" x14ac:dyDescent="0.2">
      <c r="A3237" s="138"/>
      <c r="B3237" s="138"/>
      <c r="C3237" s="139"/>
      <c r="D3237" s="139"/>
      <c r="E3237" s="138"/>
      <c r="F3237" s="132"/>
      <c r="G3237" s="132"/>
      <c r="H3237" s="133"/>
      <c r="I3237" s="133"/>
      <c r="J3237" s="133"/>
      <c r="K3237" s="132"/>
      <c r="L3237" s="133"/>
      <c r="M3237" s="133"/>
      <c r="N3237" s="133"/>
      <c r="O3237" s="133"/>
      <c r="P3237" s="133"/>
      <c r="Q3237" s="154"/>
      <c r="R3237" s="66" t="s">
        <v>248</v>
      </c>
      <c r="S3237" s="135"/>
      <c r="T3237" s="133"/>
      <c r="U3237" s="133"/>
      <c r="V3237" s="136"/>
    </row>
    <row r="3238" spans="1:22" s="23" customFormat="1" ht="36" customHeight="1" x14ac:dyDescent="0.2">
      <c r="A3238" s="138"/>
      <c r="B3238" s="138"/>
      <c r="C3238" s="139"/>
      <c r="D3238" s="139"/>
      <c r="E3238" s="138"/>
      <c r="F3238" s="132"/>
      <c r="G3238" s="132"/>
      <c r="H3238" s="133"/>
      <c r="I3238" s="133"/>
      <c r="J3238" s="133"/>
      <c r="K3238" s="132"/>
      <c r="L3238" s="133"/>
      <c r="M3238" s="133"/>
      <c r="N3238" s="133"/>
      <c r="O3238" s="133"/>
      <c r="P3238" s="133"/>
      <c r="Q3238" s="154"/>
      <c r="R3238" s="66" t="s">
        <v>86</v>
      </c>
      <c r="S3238" s="135"/>
      <c r="T3238" s="133"/>
      <c r="U3238" s="133"/>
      <c r="V3238" s="136"/>
    </row>
    <row r="3239" spans="1:22" s="23" customFormat="1" ht="27.75" customHeight="1" x14ac:dyDescent="0.2">
      <c r="A3239" s="138">
        <v>5</v>
      </c>
      <c r="B3239" s="138" t="s">
        <v>536</v>
      </c>
      <c r="C3239" s="139">
        <v>1969</v>
      </c>
      <c r="D3239" s="139"/>
      <c r="E3239" s="138" t="s">
        <v>84</v>
      </c>
      <c r="F3239" s="132">
        <v>2</v>
      </c>
      <c r="G3239" s="132">
        <v>3</v>
      </c>
      <c r="H3239" s="133">
        <v>570.20000000000005</v>
      </c>
      <c r="I3239" s="133">
        <v>510.8</v>
      </c>
      <c r="J3239" s="133">
        <v>409.2</v>
      </c>
      <c r="K3239" s="132">
        <v>22</v>
      </c>
      <c r="L3239" s="133">
        <f>M3239+N3239+O3239+P3239+Q3239</f>
        <v>7918396.2800000003</v>
      </c>
      <c r="M3239" s="133">
        <v>0</v>
      </c>
      <c r="N3239" s="133">
        <v>0</v>
      </c>
      <c r="O3239" s="133">
        <v>0</v>
      </c>
      <c r="P3239" s="133">
        <v>7918396.2800000003</v>
      </c>
      <c r="Q3239" s="154">
        <v>0</v>
      </c>
      <c r="R3239" s="66" t="s">
        <v>85</v>
      </c>
      <c r="S3239" s="135">
        <v>3</v>
      </c>
      <c r="T3239" s="133">
        <f>L3239/I3239</f>
        <v>15501.950430696947</v>
      </c>
      <c r="U3239" s="133">
        <f>T3239</f>
        <v>15501.950430696947</v>
      </c>
      <c r="V3239" s="136">
        <v>47118</v>
      </c>
    </row>
    <row r="3240" spans="1:22" s="23" customFormat="1" ht="33.75" customHeight="1" x14ac:dyDescent="0.2">
      <c r="A3240" s="138"/>
      <c r="B3240" s="138"/>
      <c r="C3240" s="139"/>
      <c r="D3240" s="139"/>
      <c r="E3240" s="138"/>
      <c r="F3240" s="132"/>
      <c r="G3240" s="132"/>
      <c r="H3240" s="133"/>
      <c r="I3240" s="133"/>
      <c r="J3240" s="133"/>
      <c r="K3240" s="132"/>
      <c r="L3240" s="133"/>
      <c r="M3240" s="133"/>
      <c r="N3240" s="133"/>
      <c r="O3240" s="133"/>
      <c r="P3240" s="133"/>
      <c r="Q3240" s="154"/>
      <c r="R3240" s="66" t="s">
        <v>248</v>
      </c>
      <c r="S3240" s="135"/>
      <c r="T3240" s="133"/>
      <c r="U3240" s="133"/>
      <c r="V3240" s="136"/>
    </row>
    <row r="3241" spans="1:22" s="23" customFormat="1" ht="33.75" customHeight="1" x14ac:dyDescent="0.2">
      <c r="A3241" s="138"/>
      <c r="B3241" s="138"/>
      <c r="C3241" s="139"/>
      <c r="D3241" s="139"/>
      <c r="E3241" s="138"/>
      <c r="F3241" s="132"/>
      <c r="G3241" s="132"/>
      <c r="H3241" s="133"/>
      <c r="I3241" s="133"/>
      <c r="J3241" s="133"/>
      <c r="K3241" s="132"/>
      <c r="L3241" s="133"/>
      <c r="M3241" s="133"/>
      <c r="N3241" s="133"/>
      <c r="O3241" s="133"/>
      <c r="P3241" s="133"/>
      <c r="Q3241" s="154"/>
      <c r="R3241" s="66" t="s">
        <v>86</v>
      </c>
      <c r="S3241" s="135"/>
      <c r="T3241" s="133"/>
      <c r="U3241" s="133"/>
      <c r="V3241" s="136"/>
    </row>
    <row r="3242" spans="1:22" s="23" customFormat="1" ht="25.5" customHeight="1" x14ac:dyDescent="0.2">
      <c r="A3242" s="138">
        <v>6</v>
      </c>
      <c r="B3242" s="138" t="s">
        <v>537</v>
      </c>
      <c r="C3242" s="139">
        <v>1977</v>
      </c>
      <c r="D3242" s="139"/>
      <c r="E3242" s="138" t="s">
        <v>84</v>
      </c>
      <c r="F3242" s="132">
        <v>2</v>
      </c>
      <c r="G3242" s="132">
        <v>2</v>
      </c>
      <c r="H3242" s="133">
        <v>530.20000000000005</v>
      </c>
      <c r="I3242" s="133">
        <v>466.2</v>
      </c>
      <c r="J3242" s="133">
        <v>337.9</v>
      </c>
      <c r="K3242" s="132">
        <v>19</v>
      </c>
      <c r="L3242" s="133">
        <f>M3242+N3242+O3242+P3242+Q3242</f>
        <v>7244472.0899999999</v>
      </c>
      <c r="M3242" s="133">
        <v>0</v>
      </c>
      <c r="N3242" s="133">
        <v>0</v>
      </c>
      <c r="O3242" s="133">
        <v>0</v>
      </c>
      <c r="P3242" s="133">
        <v>7244472.0899999999</v>
      </c>
      <c r="Q3242" s="154">
        <v>0</v>
      </c>
      <c r="R3242" s="66" t="s">
        <v>85</v>
      </c>
      <c r="S3242" s="135">
        <v>3</v>
      </c>
      <c r="T3242" s="133">
        <f>L3242/I3242</f>
        <v>15539.408172458172</v>
      </c>
      <c r="U3242" s="133">
        <f>T3242</f>
        <v>15539.408172458172</v>
      </c>
      <c r="V3242" s="136">
        <v>47118</v>
      </c>
    </row>
    <row r="3243" spans="1:22" s="23" customFormat="1" ht="36.75" customHeight="1" x14ac:dyDescent="0.2">
      <c r="A3243" s="138"/>
      <c r="B3243" s="138"/>
      <c r="C3243" s="139"/>
      <c r="D3243" s="139"/>
      <c r="E3243" s="138"/>
      <c r="F3243" s="132"/>
      <c r="G3243" s="132"/>
      <c r="H3243" s="133"/>
      <c r="I3243" s="133"/>
      <c r="J3243" s="133"/>
      <c r="K3243" s="132"/>
      <c r="L3243" s="133"/>
      <c r="M3243" s="133"/>
      <c r="N3243" s="133"/>
      <c r="O3243" s="133"/>
      <c r="P3243" s="133"/>
      <c r="Q3243" s="154"/>
      <c r="R3243" s="66" t="s">
        <v>248</v>
      </c>
      <c r="S3243" s="135"/>
      <c r="T3243" s="133"/>
      <c r="U3243" s="133"/>
      <c r="V3243" s="136"/>
    </row>
    <row r="3244" spans="1:22" s="23" customFormat="1" ht="39" customHeight="1" x14ac:dyDescent="0.2">
      <c r="A3244" s="138"/>
      <c r="B3244" s="138"/>
      <c r="C3244" s="139"/>
      <c r="D3244" s="139"/>
      <c r="E3244" s="138"/>
      <c r="F3244" s="132"/>
      <c r="G3244" s="132"/>
      <c r="H3244" s="133"/>
      <c r="I3244" s="133"/>
      <c r="J3244" s="133"/>
      <c r="K3244" s="132"/>
      <c r="L3244" s="133"/>
      <c r="M3244" s="133"/>
      <c r="N3244" s="133"/>
      <c r="O3244" s="133"/>
      <c r="P3244" s="133"/>
      <c r="Q3244" s="154"/>
      <c r="R3244" s="66" t="s">
        <v>86</v>
      </c>
      <c r="S3244" s="135"/>
      <c r="T3244" s="133"/>
      <c r="U3244" s="133"/>
      <c r="V3244" s="136"/>
    </row>
    <row r="3245" spans="1:22" s="23" customFormat="1" ht="21" customHeight="1" x14ac:dyDescent="0.2">
      <c r="A3245" s="138">
        <v>7</v>
      </c>
      <c r="B3245" s="138" t="s">
        <v>538</v>
      </c>
      <c r="C3245" s="139">
        <v>1941</v>
      </c>
      <c r="D3245" s="139"/>
      <c r="E3245" s="138" t="s">
        <v>84</v>
      </c>
      <c r="F3245" s="132">
        <v>2</v>
      </c>
      <c r="G3245" s="132">
        <v>2</v>
      </c>
      <c r="H3245" s="133">
        <v>503.7</v>
      </c>
      <c r="I3245" s="133">
        <v>454.5</v>
      </c>
      <c r="J3245" s="133">
        <v>404</v>
      </c>
      <c r="K3245" s="132">
        <v>14</v>
      </c>
      <c r="L3245" s="133">
        <f>M3245+N3245+O3245+P3245+Q3245</f>
        <v>7067680.3200000003</v>
      </c>
      <c r="M3245" s="133">
        <v>0</v>
      </c>
      <c r="N3245" s="133">
        <v>0</v>
      </c>
      <c r="O3245" s="133">
        <v>0</v>
      </c>
      <c r="P3245" s="133">
        <v>7067680.3200000003</v>
      </c>
      <c r="Q3245" s="154">
        <v>0</v>
      </c>
      <c r="R3245" s="66" t="s">
        <v>85</v>
      </c>
      <c r="S3245" s="135">
        <v>3</v>
      </c>
      <c r="T3245" s="133">
        <f>L3245/I3245</f>
        <v>15550.451749174917</v>
      </c>
      <c r="U3245" s="133">
        <f>T3245</f>
        <v>15550.451749174917</v>
      </c>
      <c r="V3245" s="136">
        <v>47118</v>
      </c>
    </row>
    <row r="3246" spans="1:22" s="23" customFormat="1" ht="27.75" customHeight="1" x14ac:dyDescent="0.2">
      <c r="A3246" s="138"/>
      <c r="B3246" s="138"/>
      <c r="C3246" s="139"/>
      <c r="D3246" s="139"/>
      <c r="E3246" s="138"/>
      <c r="F3246" s="132"/>
      <c r="G3246" s="132"/>
      <c r="H3246" s="133"/>
      <c r="I3246" s="133"/>
      <c r="J3246" s="133"/>
      <c r="K3246" s="132"/>
      <c r="L3246" s="133"/>
      <c r="M3246" s="133"/>
      <c r="N3246" s="133"/>
      <c r="O3246" s="133"/>
      <c r="P3246" s="133"/>
      <c r="Q3246" s="154"/>
      <c r="R3246" s="66" t="s">
        <v>248</v>
      </c>
      <c r="S3246" s="135"/>
      <c r="T3246" s="133"/>
      <c r="U3246" s="133"/>
      <c r="V3246" s="136"/>
    </row>
    <row r="3247" spans="1:22" s="23" customFormat="1" ht="36" customHeight="1" x14ac:dyDescent="0.2">
      <c r="A3247" s="138"/>
      <c r="B3247" s="138"/>
      <c r="C3247" s="139"/>
      <c r="D3247" s="139"/>
      <c r="E3247" s="138"/>
      <c r="F3247" s="132"/>
      <c r="G3247" s="132"/>
      <c r="H3247" s="133"/>
      <c r="I3247" s="133"/>
      <c r="J3247" s="133"/>
      <c r="K3247" s="132"/>
      <c r="L3247" s="133"/>
      <c r="M3247" s="133"/>
      <c r="N3247" s="133"/>
      <c r="O3247" s="133"/>
      <c r="P3247" s="133"/>
      <c r="Q3247" s="154"/>
      <c r="R3247" s="66" t="s">
        <v>86</v>
      </c>
      <c r="S3247" s="135"/>
      <c r="T3247" s="133"/>
      <c r="U3247" s="133"/>
      <c r="V3247" s="136"/>
    </row>
    <row r="3248" spans="1:22" s="23" customFormat="1" ht="25.5" customHeight="1" x14ac:dyDescent="0.2">
      <c r="A3248" s="138">
        <v>8</v>
      </c>
      <c r="B3248" s="138" t="s">
        <v>539</v>
      </c>
      <c r="C3248" s="139">
        <v>1974</v>
      </c>
      <c r="D3248" s="139"/>
      <c r="E3248" s="138" t="s">
        <v>84</v>
      </c>
      <c r="F3248" s="132">
        <v>2</v>
      </c>
      <c r="G3248" s="132">
        <v>3</v>
      </c>
      <c r="H3248" s="133">
        <v>573.79999999999995</v>
      </c>
      <c r="I3248" s="133">
        <v>512</v>
      </c>
      <c r="J3248" s="133">
        <v>430</v>
      </c>
      <c r="K3248" s="132">
        <v>24</v>
      </c>
      <c r="L3248" s="133">
        <f>M3248+N3248+O3248+P3248+Q3248</f>
        <v>7936528.7699999996</v>
      </c>
      <c r="M3248" s="133">
        <v>0</v>
      </c>
      <c r="N3248" s="133">
        <v>0</v>
      </c>
      <c r="O3248" s="133">
        <v>0</v>
      </c>
      <c r="P3248" s="133">
        <v>7936528.7699999996</v>
      </c>
      <c r="Q3248" s="154">
        <v>0</v>
      </c>
      <c r="R3248" s="66" t="s">
        <v>85</v>
      </c>
      <c r="S3248" s="135">
        <v>3</v>
      </c>
      <c r="T3248" s="133">
        <f>L3248/I3248</f>
        <v>15501.032753906249</v>
      </c>
      <c r="U3248" s="133">
        <f>T3248</f>
        <v>15501.032753906249</v>
      </c>
      <c r="V3248" s="136">
        <v>47118</v>
      </c>
    </row>
    <row r="3249" spans="1:22" s="23" customFormat="1" ht="36" customHeight="1" x14ac:dyDescent="0.2">
      <c r="A3249" s="138"/>
      <c r="B3249" s="138"/>
      <c r="C3249" s="139"/>
      <c r="D3249" s="139"/>
      <c r="E3249" s="138"/>
      <c r="F3249" s="132"/>
      <c r="G3249" s="132"/>
      <c r="H3249" s="133"/>
      <c r="I3249" s="133"/>
      <c r="J3249" s="133"/>
      <c r="K3249" s="132"/>
      <c r="L3249" s="133"/>
      <c r="M3249" s="133"/>
      <c r="N3249" s="133"/>
      <c r="O3249" s="133"/>
      <c r="P3249" s="133"/>
      <c r="Q3249" s="154"/>
      <c r="R3249" s="66" t="s">
        <v>248</v>
      </c>
      <c r="S3249" s="135"/>
      <c r="T3249" s="133"/>
      <c r="U3249" s="133"/>
      <c r="V3249" s="136"/>
    </row>
    <row r="3250" spans="1:22" s="23" customFormat="1" ht="37.5" customHeight="1" x14ac:dyDescent="0.2">
      <c r="A3250" s="138"/>
      <c r="B3250" s="138"/>
      <c r="C3250" s="139"/>
      <c r="D3250" s="139"/>
      <c r="E3250" s="138"/>
      <c r="F3250" s="132"/>
      <c r="G3250" s="132"/>
      <c r="H3250" s="133"/>
      <c r="I3250" s="133"/>
      <c r="J3250" s="133"/>
      <c r="K3250" s="132"/>
      <c r="L3250" s="133"/>
      <c r="M3250" s="133"/>
      <c r="N3250" s="133"/>
      <c r="O3250" s="133"/>
      <c r="P3250" s="133"/>
      <c r="Q3250" s="154"/>
      <c r="R3250" s="66" t="s">
        <v>86</v>
      </c>
      <c r="S3250" s="135"/>
      <c r="T3250" s="133"/>
      <c r="U3250" s="133"/>
      <c r="V3250" s="136"/>
    </row>
    <row r="3251" spans="1:22" s="23" customFormat="1" ht="36.75" customHeight="1" x14ac:dyDescent="0.2">
      <c r="A3251" s="138">
        <v>9</v>
      </c>
      <c r="B3251" s="138" t="s">
        <v>540</v>
      </c>
      <c r="C3251" s="139">
        <v>1964</v>
      </c>
      <c r="D3251" s="139"/>
      <c r="E3251" s="138" t="s">
        <v>111</v>
      </c>
      <c r="F3251" s="132">
        <v>2</v>
      </c>
      <c r="G3251" s="132">
        <v>3</v>
      </c>
      <c r="H3251" s="133">
        <v>572.20000000000005</v>
      </c>
      <c r="I3251" s="133">
        <v>511.6</v>
      </c>
      <c r="J3251" s="133">
        <v>379.01</v>
      </c>
      <c r="K3251" s="132">
        <v>31</v>
      </c>
      <c r="L3251" s="133">
        <v>4613654.33</v>
      </c>
      <c r="M3251" s="133">
        <v>0</v>
      </c>
      <c r="N3251" s="133">
        <v>0</v>
      </c>
      <c r="O3251" s="133">
        <v>0</v>
      </c>
      <c r="P3251" s="133">
        <v>4613654.33</v>
      </c>
      <c r="Q3251" s="154">
        <v>0</v>
      </c>
      <c r="R3251" s="66" t="s">
        <v>102</v>
      </c>
      <c r="S3251" s="135">
        <v>6</v>
      </c>
      <c r="T3251" s="133">
        <v>9018.09</v>
      </c>
      <c r="U3251" s="133">
        <v>9018.09</v>
      </c>
      <c r="V3251" s="136">
        <v>47118</v>
      </c>
    </row>
    <row r="3252" spans="1:22" s="23" customFormat="1" ht="46.5" customHeight="1" x14ac:dyDescent="0.2">
      <c r="A3252" s="138"/>
      <c r="B3252" s="138"/>
      <c r="C3252" s="139"/>
      <c r="D3252" s="139"/>
      <c r="E3252" s="138"/>
      <c r="F3252" s="132"/>
      <c r="G3252" s="132"/>
      <c r="H3252" s="133"/>
      <c r="I3252" s="133"/>
      <c r="J3252" s="133"/>
      <c r="K3252" s="132"/>
      <c r="L3252" s="133"/>
      <c r="M3252" s="133"/>
      <c r="N3252" s="133"/>
      <c r="O3252" s="133"/>
      <c r="P3252" s="133"/>
      <c r="Q3252" s="154"/>
      <c r="R3252" s="66" t="s">
        <v>103</v>
      </c>
      <c r="S3252" s="135"/>
      <c r="T3252" s="133"/>
      <c r="U3252" s="133"/>
      <c r="V3252" s="136"/>
    </row>
    <row r="3253" spans="1:22" s="23" customFormat="1" ht="45" customHeight="1" x14ac:dyDescent="0.2">
      <c r="A3253" s="138"/>
      <c r="B3253" s="138"/>
      <c r="C3253" s="139"/>
      <c r="D3253" s="139"/>
      <c r="E3253" s="138"/>
      <c r="F3253" s="132"/>
      <c r="G3253" s="132"/>
      <c r="H3253" s="133"/>
      <c r="I3253" s="133"/>
      <c r="J3253" s="133"/>
      <c r="K3253" s="132"/>
      <c r="L3253" s="133"/>
      <c r="M3253" s="133"/>
      <c r="N3253" s="133"/>
      <c r="O3253" s="133"/>
      <c r="P3253" s="133"/>
      <c r="Q3253" s="154"/>
      <c r="R3253" s="66" t="s">
        <v>104</v>
      </c>
      <c r="S3253" s="135"/>
      <c r="T3253" s="133"/>
      <c r="U3253" s="133"/>
      <c r="V3253" s="136"/>
    </row>
    <row r="3254" spans="1:22" s="23" customFormat="1" ht="18" customHeight="1" x14ac:dyDescent="0.2">
      <c r="A3254" s="138"/>
      <c r="B3254" s="138"/>
      <c r="C3254" s="139"/>
      <c r="D3254" s="139"/>
      <c r="E3254" s="138"/>
      <c r="F3254" s="132"/>
      <c r="G3254" s="132"/>
      <c r="H3254" s="133"/>
      <c r="I3254" s="133"/>
      <c r="J3254" s="133"/>
      <c r="K3254" s="132"/>
      <c r="L3254" s="133"/>
      <c r="M3254" s="133"/>
      <c r="N3254" s="133"/>
      <c r="O3254" s="133"/>
      <c r="P3254" s="133"/>
      <c r="Q3254" s="154"/>
      <c r="R3254" s="66" t="s">
        <v>74</v>
      </c>
      <c r="S3254" s="135"/>
      <c r="T3254" s="133"/>
      <c r="U3254" s="133"/>
      <c r="V3254" s="136"/>
    </row>
    <row r="3255" spans="1:22" s="23" customFormat="1" ht="33.75" customHeight="1" x14ac:dyDescent="0.2">
      <c r="A3255" s="138"/>
      <c r="B3255" s="138"/>
      <c r="C3255" s="139"/>
      <c r="D3255" s="139"/>
      <c r="E3255" s="138"/>
      <c r="F3255" s="132"/>
      <c r="G3255" s="132"/>
      <c r="H3255" s="133"/>
      <c r="I3255" s="133"/>
      <c r="J3255" s="133"/>
      <c r="K3255" s="132"/>
      <c r="L3255" s="133"/>
      <c r="M3255" s="133"/>
      <c r="N3255" s="133"/>
      <c r="O3255" s="133"/>
      <c r="P3255" s="133"/>
      <c r="Q3255" s="154"/>
      <c r="R3255" s="66" t="s">
        <v>75</v>
      </c>
      <c r="S3255" s="135"/>
      <c r="T3255" s="133"/>
      <c r="U3255" s="133"/>
      <c r="V3255" s="136"/>
    </row>
    <row r="3256" spans="1:22" s="23" customFormat="1" ht="36" customHeight="1" x14ac:dyDescent="0.2">
      <c r="A3256" s="138"/>
      <c r="B3256" s="138"/>
      <c r="C3256" s="139"/>
      <c r="D3256" s="139"/>
      <c r="E3256" s="138"/>
      <c r="F3256" s="132"/>
      <c r="G3256" s="132"/>
      <c r="H3256" s="133"/>
      <c r="I3256" s="133"/>
      <c r="J3256" s="133"/>
      <c r="K3256" s="132"/>
      <c r="L3256" s="133"/>
      <c r="M3256" s="133"/>
      <c r="N3256" s="133"/>
      <c r="O3256" s="133"/>
      <c r="P3256" s="133"/>
      <c r="Q3256" s="154"/>
      <c r="R3256" s="66" t="s">
        <v>76</v>
      </c>
      <c r="S3256" s="135"/>
      <c r="T3256" s="133"/>
      <c r="U3256" s="133"/>
      <c r="V3256" s="136"/>
    </row>
    <row r="3257" spans="1:22" s="23" customFormat="1" ht="18.75" customHeight="1" x14ac:dyDescent="0.2">
      <c r="A3257" s="138">
        <v>10</v>
      </c>
      <c r="B3257" s="138" t="s">
        <v>541</v>
      </c>
      <c r="C3257" s="139">
        <v>1971</v>
      </c>
      <c r="D3257" s="139"/>
      <c r="E3257" s="138" t="s">
        <v>84</v>
      </c>
      <c r="F3257" s="132">
        <v>2</v>
      </c>
      <c r="G3257" s="132">
        <v>1</v>
      </c>
      <c r="H3257" s="133">
        <v>360.7</v>
      </c>
      <c r="I3257" s="133">
        <v>333.1</v>
      </c>
      <c r="J3257" s="133">
        <v>293.7</v>
      </c>
      <c r="K3257" s="132">
        <v>13</v>
      </c>
      <c r="L3257" s="133">
        <f>M3257+N3257+O3257+P3257+Q3257</f>
        <v>5233276.82</v>
      </c>
      <c r="M3257" s="133">
        <v>0</v>
      </c>
      <c r="N3257" s="133">
        <v>0</v>
      </c>
      <c r="O3257" s="133">
        <v>0</v>
      </c>
      <c r="P3257" s="133">
        <v>5233276.82</v>
      </c>
      <c r="Q3257" s="154">
        <v>0</v>
      </c>
      <c r="R3257" s="66" t="s">
        <v>85</v>
      </c>
      <c r="S3257" s="135">
        <v>3</v>
      </c>
      <c r="T3257" s="133">
        <f>L3257/I3257</f>
        <v>15710.828039627739</v>
      </c>
      <c r="U3257" s="133">
        <f>T3257</f>
        <v>15710.828039627739</v>
      </c>
      <c r="V3257" s="136">
        <v>47118</v>
      </c>
    </row>
    <row r="3258" spans="1:22" s="23" customFormat="1" ht="29.25" customHeight="1" x14ac:dyDescent="0.2">
      <c r="A3258" s="138"/>
      <c r="B3258" s="138"/>
      <c r="C3258" s="139"/>
      <c r="D3258" s="139"/>
      <c r="E3258" s="138"/>
      <c r="F3258" s="132"/>
      <c r="G3258" s="132"/>
      <c r="H3258" s="133"/>
      <c r="I3258" s="133"/>
      <c r="J3258" s="133"/>
      <c r="K3258" s="132"/>
      <c r="L3258" s="133"/>
      <c r="M3258" s="133"/>
      <c r="N3258" s="133"/>
      <c r="O3258" s="133"/>
      <c r="P3258" s="133"/>
      <c r="Q3258" s="154"/>
      <c r="R3258" s="66" t="s">
        <v>248</v>
      </c>
      <c r="S3258" s="135"/>
      <c r="T3258" s="133"/>
      <c r="U3258" s="133"/>
      <c r="V3258" s="136"/>
    </row>
    <row r="3259" spans="1:22" s="23" customFormat="1" ht="27.75" customHeight="1" x14ac:dyDescent="0.2">
      <c r="A3259" s="138"/>
      <c r="B3259" s="138"/>
      <c r="C3259" s="139"/>
      <c r="D3259" s="139"/>
      <c r="E3259" s="138"/>
      <c r="F3259" s="132"/>
      <c r="G3259" s="132"/>
      <c r="H3259" s="133"/>
      <c r="I3259" s="133"/>
      <c r="J3259" s="133"/>
      <c r="K3259" s="132"/>
      <c r="L3259" s="133"/>
      <c r="M3259" s="133"/>
      <c r="N3259" s="133"/>
      <c r="O3259" s="133"/>
      <c r="P3259" s="133"/>
      <c r="Q3259" s="154"/>
      <c r="R3259" s="66" t="s">
        <v>86</v>
      </c>
      <c r="S3259" s="135"/>
      <c r="T3259" s="133"/>
      <c r="U3259" s="133"/>
      <c r="V3259" s="136"/>
    </row>
    <row r="3260" spans="1:22" s="23" customFormat="1" ht="20.25" customHeight="1" x14ac:dyDescent="0.2">
      <c r="A3260" s="138">
        <v>11</v>
      </c>
      <c r="B3260" s="138" t="s">
        <v>542</v>
      </c>
      <c r="C3260" s="139">
        <v>1960</v>
      </c>
      <c r="D3260" s="139">
        <v>1978</v>
      </c>
      <c r="E3260" s="138" t="s">
        <v>84</v>
      </c>
      <c r="F3260" s="132">
        <v>2</v>
      </c>
      <c r="G3260" s="132">
        <v>1</v>
      </c>
      <c r="H3260" s="133">
        <v>421.8</v>
      </c>
      <c r="I3260" s="133">
        <v>390.4</v>
      </c>
      <c r="J3260" s="133">
        <v>255.3</v>
      </c>
      <c r="K3260" s="132">
        <v>14</v>
      </c>
      <c r="L3260" s="133">
        <f>M3260+N3260+O3260+P3260+Q3260</f>
        <v>6099103.1900000004</v>
      </c>
      <c r="M3260" s="133">
        <v>0</v>
      </c>
      <c r="N3260" s="133">
        <v>0</v>
      </c>
      <c r="O3260" s="133">
        <v>0</v>
      </c>
      <c r="P3260" s="133">
        <v>6099103.1900000004</v>
      </c>
      <c r="Q3260" s="154">
        <v>0</v>
      </c>
      <c r="R3260" s="66" t="s">
        <v>85</v>
      </c>
      <c r="S3260" s="135">
        <v>3</v>
      </c>
      <c r="T3260" s="133">
        <f>L3260/I3260</f>
        <v>15622.702843237706</v>
      </c>
      <c r="U3260" s="133">
        <f>T3260</f>
        <v>15622.702843237706</v>
      </c>
      <c r="V3260" s="136">
        <v>47118</v>
      </c>
    </row>
    <row r="3261" spans="1:22" s="23" customFormat="1" ht="30" customHeight="1" x14ac:dyDescent="0.2">
      <c r="A3261" s="138"/>
      <c r="B3261" s="138"/>
      <c r="C3261" s="139"/>
      <c r="D3261" s="139"/>
      <c r="E3261" s="138"/>
      <c r="F3261" s="132"/>
      <c r="G3261" s="132"/>
      <c r="H3261" s="133"/>
      <c r="I3261" s="133"/>
      <c r="J3261" s="133"/>
      <c r="K3261" s="132"/>
      <c r="L3261" s="133"/>
      <c r="M3261" s="133"/>
      <c r="N3261" s="133"/>
      <c r="O3261" s="133"/>
      <c r="P3261" s="133"/>
      <c r="Q3261" s="154"/>
      <c r="R3261" s="66" t="s">
        <v>248</v>
      </c>
      <c r="S3261" s="135"/>
      <c r="T3261" s="133"/>
      <c r="U3261" s="133"/>
      <c r="V3261" s="136"/>
    </row>
    <row r="3262" spans="1:22" s="23" customFormat="1" ht="30" customHeight="1" x14ac:dyDescent="0.2">
      <c r="A3262" s="138"/>
      <c r="B3262" s="138"/>
      <c r="C3262" s="139"/>
      <c r="D3262" s="139"/>
      <c r="E3262" s="138"/>
      <c r="F3262" s="132"/>
      <c r="G3262" s="132"/>
      <c r="H3262" s="133"/>
      <c r="I3262" s="133"/>
      <c r="J3262" s="133"/>
      <c r="K3262" s="132"/>
      <c r="L3262" s="133"/>
      <c r="M3262" s="133"/>
      <c r="N3262" s="133"/>
      <c r="O3262" s="133"/>
      <c r="P3262" s="133"/>
      <c r="Q3262" s="154"/>
      <c r="R3262" s="66" t="s">
        <v>86</v>
      </c>
      <c r="S3262" s="135"/>
      <c r="T3262" s="133"/>
      <c r="U3262" s="133"/>
      <c r="V3262" s="136"/>
    </row>
    <row r="3263" spans="1:22" s="23" customFormat="1" ht="14.25" customHeight="1" x14ac:dyDescent="0.2">
      <c r="A3263" s="138">
        <v>12</v>
      </c>
      <c r="B3263" s="138" t="s">
        <v>543</v>
      </c>
      <c r="C3263" s="139">
        <v>1977</v>
      </c>
      <c r="D3263" s="139"/>
      <c r="E3263" s="138" t="s">
        <v>84</v>
      </c>
      <c r="F3263" s="132">
        <v>2</v>
      </c>
      <c r="G3263" s="132">
        <v>3</v>
      </c>
      <c r="H3263" s="133">
        <v>587.29999999999995</v>
      </c>
      <c r="I3263" s="133">
        <v>512.29999999999995</v>
      </c>
      <c r="J3263" s="133">
        <v>298.69</v>
      </c>
      <c r="K3263" s="132">
        <v>26</v>
      </c>
      <c r="L3263" s="133">
        <f>M3263+N3263+O3263+P3263+Q3263</f>
        <v>4219346.0599999996</v>
      </c>
      <c r="M3263" s="133">
        <v>0</v>
      </c>
      <c r="N3263" s="133">
        <v>0</v>
      </c>
      <c r="O3263" s="133">
        <v>0</v>
      </c>
      <c r="P3263" s="133">
        <v>4219346.0599999996</v>
      </c>
      <c r="Q3263" s="154">
        <v>0</v>
      </c>
      <c r="R3263" s="66" t="s">
        <v>74</v>
      </c>
      <c r="S3263" s="135">
        <v>4</v>
      </c>
      <c r="T3263" s="133">
        <f>L3263/I3263</f>
        <v>8236.0844427093507</v>
      </c>
      <c r="U3263" s="133">
        <f>T3263</f>
        <v>8236.0844427093507</v>
      </c>
      <c r="V3263" s="136">
        <v>47118</v>
      </c>
    </row>
    <row r="3264" spans="1:22" s="23" customFormat="1" ht="30" customHeight="1" x14ac:dyDescent="0.2">
      <c r="A3264" s="138"/>
      <c r="B3264" s="138"/>
      <c r="C3264" s="139"/>
      <c r="D3264" s="139"/>
      <c r="E3264" s="138"/>
      <c r="F3264" s="132"/>
      <c r="G3264" s="132"/>
      <c r="H3264" s="133"/>
      <c r="I3264" s="133"/>
      <c r="J3264" s="133"/>
      <c r="K3264" s="132"/>
      <c r="L3264" s="133"/>
      <c r="M3264" s="133"/>
      <c r="N3264" s="133"/>
      <c r="O3264" s="133"/>
      <c r="P3264" s="133"/>
      <c r="Q3264" s="154"/>
      <c r="R3264" s="66" t="s">
        <v>75</v>
      </c>
      <c r="S3264" s="135"/>
      <c r="T3264" s="133"/>
      <c r="U3264" s="133"/>
      <c r="V3264" s="136"/>
    </row>
    <row r="3265" spans="1:23" s="23" customFormat="1" ht="30" customHeight="1" x14ac:dyDescent="0.2">
      <c r="A3265" s="138"/>
      <c r="B3265" s="138"/>
      <c r="C3265" s="139"/>
      <c r="D3265" s="139"/>
      <c r="E3265" s="138"/>
      <c r="F3265" s="132"/>
      <c r="G3265" s="132"/>
      <c r="H3265" s="133"/>
      <c r="I3265" s="133"/>
      <c r="J3265" s="133"/>
      <c r="K3265" s="132"/>
      <c r="L3265" s="133"/>
      <c r="M3265" s="133"/>
      <c r="N3265" s="133"/>
      <c r="O3265" s="133"/>
      <c r="P3265" s="133"/>
      <c r="Q3265" s="154"/>
      <c r="R3265" s="66" t="s">
        <v>76</v>
      </c>
      <c r="S3265" s="135"/>
      <c r="T3265" s="133"/>
      <c r="U3265" s="133"/>
      <c r="V3265" s="136"/>
    </row>
    <row r="3266" spans="1:23" s="23" customFormat="1" ht="41.25" customHeight="1" x14ac:dyDescent="0.2">
      <c r="A3266" s="138"/>
      <c r="B3266" s="138"/>
      <c r="C3266" s="139"/>
      <c r="D3266" s="139"/>
      <c r="E3266" s="138"/>
      <c r="F3266" s="132"/>
      <c r="G3266" s="132"/>
      <c r="H3266" s="133"/>
      <c r="I3266" s="133"/>
      <c r="J3266" s="133"/>
      <c r="K3266" s="132"/>
      <c r="L3266" s="133"/>
      <c r="M3266" s="133"/>
      <c r="N3266" s="133"/>
      <c r="O3266" s="133"/>
      <c r="P3266" s="133"/>
      <c r="Q3266" s="154"/>
      <c r="R3266" s="66" t="s">
        <v>87</v>
      </c>
      <c r="S3266" s="135"/>
      <c r="T3266" s="133"/>
      <c r="U3266" s="133"/>
      <c r="V3266" s="136"/>
    </row>
    <row r="3267" spans="1:23" s="22" customFormat="1" ht="29.25" customHeight="1" x14ac:dyDescent="0.2">
      <c r="A3267" s="141" t="s">
        <v>544</v>
      </c>
      <c r="B3267" s="141"/>
      <c r="C3267" s="43" t="s">
        <v>80</v>
      </c>
      <c r="D3267" s="44" t="s">
        <v>80</v>
      </c>
      <c r="E3267" s="44" t="s">
        <v>80</v>
      </c>
      <c r="F3267" s="44" t="s">
        <v>80</v>
      </c>
      <c r="G3267" s="44" t="s">
        <v>80</v>
      </c>
      <c r="H3267" s="44">
        <f t="shared" ref="H3267:Q3267" si="307">SUM(H3226:H3266)</f>
        <v>6266.2</v>
      </c>
      <c r="I3267" s="44">
        <f t="shared" si="307"/>
        <v>5619.22</v>
      </c>
      <c r="J3267" s="44">
        <f t="shared" si="307"/>
        <v>4086.1299999999997</v>
      </c>
      <c r="K3267" s="45">
        <f t="shared" si="307"/>
        <v>258</v>
      </c>
      <c r="L3267" s="44">
        <f t="shared" si="307"/>
        <v>76412422.99000001</v>
      </c>
      <c r="M3267" s="44">
        <f t="shared" si="307"/>
        <v>0</v>
      </c>
      <c r="N3267" s="44">
        <f t="shared" si="307"/>
        <v>0</v>
      </c>
      <c r="O3267" s="44">
        <f t="shared" si="307"/>
        <v>0</v>
      </c>
      <c r="P3267" s="44">
        <f t="shared" si="307"/>
        <v>76412422.99000001</v>
      </c>
      <c r="Q3267" s="55">
        <f t="shared" si="307"/>
        <v>0</v>
      </c>
      <c r="R3267" s="43" t="s">
        <v>80</v>
      </c>
      <c r="S3267" s="43">
        <f>SUM(S3226:S3266)</f>
        <v>41</v>
      </c>
      <c r="T3267" s="44" t="s">
        <v>80</v>
      </c>
      <c r="U3267" s="44" t="s">
        <v>80</v>
      </c>
      <c r="V3267" s="44" t="s">
        <v>80</v>
      </c>
    </row>
    <row r="3268" spans="1:23" s="21" customFormat="1" ht="22.5" customHeight="1" x14ac:dyDescent="0.15">
      <c r="A3268" s="142" t="s">
        <v>290</v>
      </c>
      <c r="B3268" s="142"/>
      <c r="C3268" s="142"/>
      <c r="D3268" s="142"/>
      <c r="E3268" s="142"/>
      <c r="F3268" s="142"/>
      <c r="G3268" s="142"/>
      <c r="H3268" s="142"/>
      <c r="I3268" s="142"/>
      <c r="J3268" s="142"/>
      <c r="K3268" s="142"/>
      <c r="L3268" s="142"/>
      <c r="M3268" s="142"/>
      <c r="N3268" s="142"/>
      <c r="O3268" s="142"/>
      <c r="P3268" s="142"/>
      <c r="Q3268" s="142"/>
      <c r="R3268" s="142"/>
      <c r="S3268" s="142"/>
      <c r="T3268" s="142"/>
      <c r="U3268" s="142"/>
      <c r="V3268" s="142"/>
    </row>
    <row r="3269" spans="1:23" s="23" customFormat="1" ht="21" customHeight="1" x14ac:dyDescent="0.2">
      <c r="A3269" s="138">
        <v>1</v>
      </c>
      <c r="B3269" s="138" t="s">
        <v>545</v>
      </c>
      <c r="C3269" s="139">
        <v>1963</v>
      </c>
      <c r="D3269" s="139">
        <v>2012</v>
      </c>
      <c r="E3269" s="138" t="s">
        <v>111</v>
      </c>
      <c r="F3269" s="132">
        <v>2</v>
      </c>
      <c r="G3269" s="132">
        <v>2</v>
      </c>
      <c r="H3269" s="133">
        <v>683.4</v>
      </c>
      <c r="I3269" s="133">
        <v>635</v>
      </c>
      <c r="J3269" s="133">
        <v>575.4</v>
      </c>
      <c r="K3269" s="132">
        <v>31</v>
      </c>
      <c r="L3269" s="133">
        <v>5113587.04</v>
      </c>
      <c r="M3269" s="133">
        <v>0</v>
      </c>
      <c r="N3269" s="133">
        <v>0</v>
      </c>
      <c r="O3269" s="133">
        <v>0</v>
      </c>
      <c r="P3269" s="133">
        <v>5113587.04</v>
      </c>
      <c r="Q3269" s="154">
        <v>0</v>
      </c>
      <c r="R3269" s="66" t="s">
        <v>74</v>
      </c>
      <c r="S3269" s="135">
        <v>3</v>
      </c>
      <c r="T3269" s="133">
        <v>8052.89</v>
      </c>
      <c r="U3269" s="133">
        <v>8052.89</v>
      </c>
      <c r="V3269" s="136">
        <v>47118</v>
      </c>
      <c r="W3269" s="52"/>
    </row>
    <row r="3270" spans="1:23" s="23" customFormat="1" ht="28.5" customHeight="1" x14ac:dyDescent="0.2">
      <c r="A3270" s="138"/>
      <c r="B3270" s="138"/>
      <c r="C3270" s="139"/>
      <c r="D3270" s="139"/>
      <c r="E3270" s="138"/>
      <c r="F3270" s="132"/>
      <c r="G3270" s="132"/>
      <c r="H3270" s="133"/>
      <c r="I3270" s="133"/>
      <c r="J3270" s="133"/>
      <c r="K3270" s="132"/>
      <c r="L3270" s="133"/>
      <c r="M3270" s="133"/>
      <c r="N3270" s="133"/>
      <c r="O3270" s="133"/>
      <c r="P3270" s="133"/>
      <c r="Q3270" s="154"/>
      <c r="R3270" s="66" t="s">
        <v>75</v>
      </c>
      <c r="S3270" s="135"/>
      <c r="T3270" s="133"/>
      <c r="U3270" s="133"/>
      <c r="V3270" s="136"/>
      <c r="W3270" s="52"/>
    </row>
    <row r="3271" spans="1:23" s="23" customFormat="1" ht="26.25" customHeight="1" x14ac:dyDescent="0.2">
      <c r="A3271" s="138"/>
      <c r="B3271" s="138"/>
      <c r="C3271" s="139"/>
      <c r="D3271" s="139"/>
      <c r="E3271" s="138"/>
      <c r="F3271" s="132"/>
      <c r="G3271" s="132"/>
      <c r="H3271" s="133"/>
      <c r="I3271" s="133"/>
      <c r="J3271" s="133"/>
      <c r="K3271" s="132"/>
      <c r="L3271" s="133"/>
      <c r="M3271" s="133"/>
      <c r="N3271" s="133"/>
      <c r="O3271" s="133"/>
      <c r="P3271" s="133"/>
      <c r="Q3271" s="154"/>
      <c r="R3271" s="66" t="s">
        <v>76</v>
      </c>
      <c r="S3271" s="135"/>
      <c r="T3271" s="133"/>
      <c r="U3271" s="133"/>
      <c r="V3271" s="136"/>
      <c r="W3271" s="52"/>
    </row>
    <row r="3272" spans="1:23" s="23" customFormat="1" ht="33.75" customHeight="1" x14ac:dyDescent="0.2">
      <c r="A3272" s="138">
        <v>2</v>
      </c>
      <c r="B3272" s="138" t="s">
        <v>546</v>
      </c>
      <c r="C3272" s="139">
        <v>1991</v>
      </c>
      <c r="D3272" s="139">
        <v>1991</v>
      </c>
      <c r="E3272" s="138" t="s">
        <v>97</v>
      </c>
      <c r="F3272" s="132">
        <v>5</v>
      </c>
      <c r="G3272" s="132">
        <v>3</v>
      </c>
      <c r="H3272" s="133">
        <v>3334.2</v>
      </c>
      <c r="I3272" s="133">
        <v>3275.58</v>
      </c>
      <c r="J3272" s="133">
        <v>2816.67</v>
      </c>
      <c r="K3272" s="132">
        <v>178</v>
      </c>
      <c r="L3272" s="133">
        <v>30483729.48</v>
      </c>
      <c r="M3272" s="133">
        <v>0</v>
      </c>
      <c r="N3272" s="133">
        <v>0</v>
      </c>
      <c r="O3272" s="133">
        <v>0</v>
      </c>
      <c r="P3272" s="133">
        <v>30483729.48</v>
      </c>
      <c r="Q3272" s="154">
        <v>0</v>
      </c>
      <c r="R3272" s="66" t="s">
        <v>62</v>
      </c>
      <c r="S3272" s="135">
        <v>15</v>
      </c>
      <c r="T3272" s="133">
        <v>9306.36</v>
      </c>
      <c r="U3272" s="133">
        <v>9306.36</v>
      </c>
      <c r="V3272" s="136">
        <v>47118</v>
      </c>
      <c r="W3272" s="52"/>
    </row>
    <row r="3273" spans="1:23" s="23" customFormat="1" ht="45.75" customHeight="1" x14ac:dyDescent="0.2">
      <c r="A3273" s="138"/>
      <c r="B3273" s="138"/>
      <c r="C3273" s="139"/>
      <c r="D3273" s="139"/>
      <c r="E3273" s="138"/>
      <c r="F3273" s="132"/>
      <c r="G3273" s="132"/>
      <c r="H3273" s="133"/>
      <c r="I3273" s="133"/>
      <c r="J3273" s="133"/>
      <c r="K3273" s="132"/>
      <c r="L3273" s="133"/>
      <c r="M3273" s="133"/>
      <c r="N3273" s="133"/>
      <c r="O3273" s="133"/>
      <c r="P3273" s="133"/>
      <c r="Q3273" s="154"/>
      <c r="R3273" s="66" t="s">
        <v>63</v>
      </c>
      <c r="S3273" s="135"/>
      <c r="T3273" s="133"/>
      <c r="U3273" s="133"/>
      <c r="V3273" s="136"/>
      <c r="W3273" s="52"/>
    </row>
    <row r="3274" spans="1:23" s="23" customFormat="1" ht="50.25" customHeight="1" x14ac:dyDescent="0.2">
      <c r="A3274" s="138"/>
      <c r="B3274" s="138"/>
      <c r="C3274" s="139"/>
      <c r="D3274" s="139"/>
      <c r="E3274" s="138"/>
      <c r="F3274" s="132"/>
      <c r="G3274" s="132"/>
      <c r="H3274" s="133"/>
      <c r="I3274" s="133"/>
      <c r="J3274" s="133"/>
      <c r="K3274" s="132"/>
      <c r="L3274" s="133"/>
      <c r="M3274" s="133"/>
      <c r="N3274" s="133"/>
      <c r="O3274" s="133"/>
      <c r="P3274" s="133"/>
      <c r="Q3274" s="154"/>
      <c r="R3274" s="66" t="s">
        <v>64</v>
      </c>
      <c r="S3274" s="135"/>
      <c r="T3274" s="133"/>
      <c r="U3274" s="133"/>
      <c r="V3274" s="136"/>
      <c r="W3274" s="52"/>
    </row>
    <row r="3275" spans="1:23" s="23" customFormat="1" ht="36.75" customHeight="1" x14ac:dyDescent="0.2">
      <c r="A3275" s="138"/>
      <c r="B3275" s="138"/>
      <c r="C3275" s="139"/>
      <c r="D3275" s="139"/>
      <c r="E3275" s="138"/>
      <c r="F3275" s="132"/>
      <c r="G3275" s="132"/>
      <c r="H3275" s="133"/>
      <c r="I3275" s="133"/>
      <c r="J3275" s="133"/>
      <c r="K3275" s="132"/>
      <c r="L3275" s="133"/>
      <c r="M3275" s="133"/>
      <c r="N3275" s="133"/>
      <c r="O3275" s="133"/>
      <c r="P3275" s="133"/>
      <c r="Q3275" s="154"/>
      <c r="R3275" s="66" t="s">
        <v>65</v>
      </c>
      <c r="S3275" s="135"/>
      <c r="T3275" s="133"/>
      <c r="U3275" s="133"/>
      <c r="V3275" s="136"/>
      <c r="W3275" s="52"/>
    </row>
    <row r="3276" spans="1:23" s="23" customFormat="1" ht="48" customHeight="1" x14ac:dyDescent="0.2">
      <c r="A3276" s="138"/>
      <c r="B3276" s="138"/>
      <c r="C3276" s="139"/>
      <c r="D3276" s="139"/>
      <c r="E3276" s="138"/>
      <c r="F3276" s="132"/>
      <c r="G3276" s="132"/>
      <c r="H3276" s="133"/>
      <c r="I3276" s="133"/>
      <c r="J3276" s="133"/>
      <c r="K3276" s="132"/>
      <c r="L3276" s="133"/>
      <c r="M3276" s="133"/>
      <c r="N3276" s="133"/>
      <c r="O3276" s="133"/>
      <c r="P3276" s="133"/>
      <c r="Q3276" s="154"/>
      <c r="R3276" s="66" t="s">
        <v>66</v>
      </c>
      <c r="S3276" s="135"/>
      <c r="T3276" s="133"/>
      <c r="U3276" s="133"/>
      <c r="V3276" s="136"/>
      <c r="W3276" s="52"/>
    </row>
    <row r="3277" spans="1:23" s="23" customFormat="1" ht="48" customHeight="1" x14ac:dyDescent="0.2">
      <c r="A3277" s="138"/>
      <c r="B3277" s="138"/>
      <c r="C3277" s="139"/>
      <c r="D3277" s="139"/>
      <c r="E3277" s="138"/>
      <c r="F3277" s="132"/>
      <c r="G3277" s="132"/>
      <c r="H3277" s="133"/>
      <c r="I3277" s="133"/>
      <c r="J3277" s="133"/>
      <c r="K3277" s="132"/>
      <c r="L3277" s="133"/>
      <c r="M3277" s="133"/>
      <c r="N3277" s="133"/>
      <c r="O3277" s="133"/>
      <c r="P3277" s="133"/>
      <c r="Q3277" s="154"/>
      <c r="R3277" s="66" t="s">
        <v>67</v>
      </c>
      <c r="S3277" s="135"/>
      <c r="T3277" s="133"/>
      <c r="U3277" s="133"/>
      <c r="V3277" s="136"/>
      <c r="W3277" s="52"/>
    </row>
    <row r="3278" spans="1:23" s="23" customFormat="1" ht="32.25" customHeight="1" x14ac:dyDescent="0.2">
      <c r="A3278" s="138"/>
      <c r="B3278" s="138"/>
      <c r="C3278" s="139"/>
      <c r="D3278" s="139"/>
      <c r="E3278" s="138"/>
      <c r="F3278" s="132"/>
      <c r="G3278" s="132"/>
      <c r="H3278" s="133"/>
      <c r="I3278" s="133"/>
      <c r="J3278" s="133"/>
      <c r="K3278" s="132"/>
      <c r="L3278" s="133"/>
      <c r="M3278" s="133"/>
      <c r="N3278" s="133"/>
      <c r="O3278" s="133"/>
      <c r="P3278" s="133"/>
      <c r="Q3278" s="154"/>
      <c r="R3278" s="66" t="s">
        <v>68</v>
      </c>
      <c r="S3278" s="135"/>
      <c r="T3278" s="133"/>
      <c r="U3278" s="133"/>
      <c r="V3278" s="136"/>
      <c r="W3278" s="52"/>
    </row>
    <row r="3279" spans="1:23" s="23" customFormat="1" ht="44.25" customHeight="1" x14ac:dyDescent="0.2">
      <c r="A3279" s="138"/>
      <c r="B3279" s="138"/>
      <c r="C3279" s="139"/>
      <c r="D3279" s="139"/>
      <c r="E3279" s="138"/>
      <c r="F3279" s="132"/>
      <c r="G3279" s="132"/>
      <c r="H3279" s="133"/>
      <c r="I3279" s="133"/>
      <c r="J3279" s="133"/>
      <c r="K3279" s="132"/>
      <c r="L3279" s="133"/>
      <c r="M3279" s="133"/>
      <c r="N3279" s="133"/>
      <c r="O3279" s="133"/>
      <c r="P3279" s="133"/>
      <c r="Q3279" s="154"/>
      <c r="R3279" s="66" t="s">
        <v>69</v>
      </c>
      <c r="S3279" s="135"/>
      <c r="T3279" s="133"/>
      <c r="U3279" s="133"/>
      <c r="V3279" s="136"/>
      <c r="W3279" s="52"/>
    </row>
    <row r="3280" spans="1:23" s="23" customFormat="1" ht="42.75" customHeight="1" x14ac:dyDescent="0.2">
      <c r="A3280" s="138"/>
      <c r="B3280" s="138"/>
      <c r="C3280" s="139"/>
      <c r="D3280" s="139"/>
      <c r="E3280" s="138"/>
      <c r="F3280" s="132"/>
      <c r="G3280" s="132"/>
      <c r="H3280" s="133"/>
      <c r="I3280" s="133"/>
      <c r="J3280" s="133"/>
      <c r="K3280" s="132"/>
      <c r="L3280" s="133"/>
      <c r="M3280" s="133"/>
      <c r="N3280" s="133"/>
      <c r="O3280" s="133"/>
      <c r="P3280" s="133"/>
      <c r="Q3280" s="154"/>
      <c r="R3280" s="66" t="s">
        <v>70</v>
      </c>
      <c r="S3280" s="135"/>
      <c r="T3280" s="133"/>
      <c r="U3280" s="133"/>
      <c r="V3280" s="136"/>
      <c r="W3280" s="52"/>
    </row>
    <row r="3281" spans="1:23" s="23" customFormat="1" ht="29.25" customHeight="1" x14ac:dyDescent="0.2">
      <c r="A3281" s="138"/>
      <c r="B3281" s="138"/>
      <c r="C3281" s="139"/>
      <c r="D3281" s="139"/>
      <c r="E3281" s="138"/>
      <c r="F3281" s="132"/>
      <c r="G3281" s="132"/>
      <c r="H3281" s="133"/>
      <c r="I3281" s="133"/>
      <c r="J3281" s="133"/>
      <c r="K3281" s="132"/>
      <c r="L3281" s="133"/>
      <c r="M3281" s="133"/>
      <c r="N3281" s="133"/>
      <c r="O3281" s="133"/>
      <c r="P3281" s="133"/>
      <c r="Q3281" s="154"/>
      <c r="R3281" s="66" t="s">
        <v>71</v>
      </c>
      <c r="S3281" s="135"/>
      <c r="T3281" s="133"/>
      <c r="U3281" s="133"/>
      <c r="V3281" s="136"/>
      <c r="W3281" s="52"/>
    </row>
    <row r="3282" spans="1:23" s="23" customFormat="1" ht="42.75" customHeight="1" x14ac:dyDescent="0.2">
      <c r="A3282" s="138"/>
      <c r="B3282" s="138"/>
      <c r="C3282" s="139"/>
      <c r="D3282" s="139"/>
      <c r="E3282" s="138"/>
      <c r="F3282" s="132"/>
      <c r="G3282" s="132"/>
      <c r="H3282" s="133"/>
      <c r="I3282" s="133"/>
      <c r="J3282" s="133"/>
      <c r="K3282" s="132"/>
      <c r="L3282" s="133"/>
      <c r="M3282" s="133"/>
      <c r="N3282" s="133"/>
      <c r="O3282" s="133"/>
      <c r="P3282" s="133"/>
      <c r="Q3282" s="154"/>
      <c r="R3282" s="66" t="s">
        <v>72</v>
      </c>
      <c r="S3282" s="135"/>
      <c r="T3282" s="133"/>
      <c r="U3282" s="133"/>
      <c r="V3282" s="136"/>
      <c r="W3282" s="52"/>
    </row>
    <row r="3283" spans="1:23" s="23" customFormat="1" ht="44.25" customHeight="1" x14ac:dyDescent="0.2">
      <c r="A3283" s="138"/>
      <c r="B3283" s="138"/>
      <c r="C3283" s="139"/>
      <c r="D3283" s="139"/>
      <c r="E3283" s="138"/>
      <c r="F3283" s="132"/>
      <c r="G3283" s="132"/>
      <c r="H3283" s="133"/>
      <c r="I3283" s="133"/>
      <c r="J3283" s="133"/>
      <c r="K3283" s="132"/>
      <c r="L3283" s="133"/>
      <c r="M3283" s="133"/>
      <c r="N3283" s="133"/>
      <c r="O3283" s="133"/>
      <c r="P3283" s="133"/>
      <c r="Q3283" s="154"/>
      <c r="R3283" s="66" t="s">
        <v>73</v>
      </c>
      <c r="S3283" s="135"/>
      <c r="T3283" s="133"/>
      <c r="U3283" s="133"/>
      <c r="V3283" s="136"/>
      <c r="W3283" s="52"/>
    </row>
    <row r="3284" spans="1:23" s="23" customFormat="1" ht="20.25" customHeight="1" x14ac:dyDescent="0.2">
      <c r="A3284" s="138"/>
      <c r="B3284" s="138"/>
      <c r="C3284" s="139"/>
      <c r="D3284" s="139"/>
      <c r="E3284" s="138"/>
      <c r="F3284" s="132"/>
      <c r="G3284" s="132"/>
      <c r="H3284" s="133"/>
      <c r="I3284" s="133"/>
      <c r="J3284" s="133"/>
      <c r="K3284" s="132"/>
      <c r="L3284" s="133"/>
      <c r="M3284" s="133"/>
      <c r="N3284" s="133"/>
      <c r="O3284" s="133"/>
      <c r="P3284" s="133"/>
      <c r="Q3284" s="154"/>
      <c r="R3284" s="66" t="s">
        <v>74</v>
      </c>
      <c r="S3284" s="135"/>
      <c r="T3284" s="133"/>
      <c r="U3284" s="133"/>
      <c r="V3284" s="136"/>
      <c r="W3284" s="52"/>
    </row>
    <row r="3285" spans="1:23" s="23" customFormat="1" ht="28.5" customHeight="1" x14ac:dyDescent="0.2">
      <c r="A3285" s="138"/>
      <c r="B3285" s="138"/>
      <c r="C3285" s="139"/>
      <c r="D3285" s="139"/>
      <c r="E3285" s="138"/>
      <c r="F3285" s="132"/>
      <c r="G3285" s="132"/>
      <c r="H3285" s="133"/>
      <c r="I3285" s="133"/>
      <c r="J3285" s="133"/>
      <c r="K3285" s="132"/>
      <c r="L3285" s="133"/>
      <c r="M3285" s="133"/>
      <c r="N3285" s="133"/>
      <c r="O3285" s="133"/>
      <c r="P3285" s="133"/>
      <c r="Q3285" s="154"/>
      <c r="R3285" s="66" t="s">
        <v>75</v>
      </c>
      <c r="S3285" s="135"/>
      <c r="T3285" s="133"/>
      <c r="U3285" s="133"/>
      <c r="V3285" s="136"/>
      <c r="W3285" s="52"/>
    </row>
    <row r="3286" spans="1:23" s="23" customFormat="1" ht="29.25" customHeight="1" x14ac:dyDescent="0.2">
      <c r="A3286" s="138"/>
      <c r="B3286" s="138"/>
      <c r="C3286" s="139"/>
      <c r="D3286" s="139"/>
      <c r="E3286" s="138"/>
      <c r="F3286" s="132"/>
      <c r="G3286" s="132"/>
      <c r="H3286" s="133"/>
      <c r="I3286" s="133"/>
      <c r="J3286" s="133"/>
      <c r="K3286" s="132"/>
      <c r="L3286" s="133"/>
      <c r="M3286" s="133"/>
      <c r="N3286" s="133"/>
      <c r="O3286" s="133"/>
      <c r="P3286" s="133"/>
      <c r="Q3286" s="154"/>
      <c r="R3286" s="66" t="s">
        <v>76</v>
      </c>
      <c r="S3286" s="135"/>
      <c r="T3286" s="133"/>
      <c r="U3286" s="133"/>
      <c r="V3286" s="136"/>
      <c r="W3286" s="52"/>
    </row>
    <row r="3287" spans="1:23" s="23" customFormat="1" ht="28.5" customHeight="1" x14ac:dyDescent="0.2">
      <c r="A3287" s="138">
        <v>3</v>
      </c>
      <c r="B3287" s="138" t="s">
        <v>547</v>
      </c>
      <c r="C3287" s="139">
        <v>1993</v>
      </c>
      <c r="D3287" s="139">
        <v>1993</v>
      </c>
      <c r="E3287" s="138" t="s">
        <v>97</v>
      </c>
      <c r="F3287" s="132">
        <v>5</v>
      </c>
      <c r="G3287" s="132">
        <v>4</v>
      </c>
      <c r="H3287" s="133">
        <v>3366.4</v>
      </c>
      <c r="I3287" s="133">
        <v>3188.23</v>
      </c>
      <c r="J3287" s="133">
        <v>2700.83</v>
      </c>
      <c r="K3287" s="132">
        <v>158</v>
      </c>
      <c r="L3287" s="133">
        <f>M3287+N3287+O3287+P3287+Q3287</f>
        <v>29674932.739999998</v>
      </c>
      <c r="M3287" s="133">
        <v>0</v>
      </c>
      <c r="N3287" s="133">
        <v>0</v>
      </c>
      <c r="O3287" s="133">
        <v>0</v>
      </c>
      <c r="P3287" s="133">
        <v>29674932.739999998</v>
      </c>
      <c r="Q3287" s="154">
        <v>0</v>
      </c>
      <c r="R3287" s="66" t="s">
        <v>62</v>
      </c>
      <c r="S3287" s="135">
        <v>14</v>
      </c>
      <c r="T3287" s="133">
        <f>L3287/I3287</f>
        <v>9307.6511857676505</v>
      </c>
      <c r="U3287" s="133">
        <f>T3287</f>
        <v>9307.6511857676505</v>
      </c>
      <c r="V3287" s="136">
        <v>47118</v>
      </c>
      <c r="W3287" s="52"/>
    </row>
    <row r="3288" spans="1:23" s="23" customFormat="1" ht="42.75" customHeight="1" x14ac:dyDescent="0.2">
      <c r="A3288" s="138"/>
      <c r="B3288" s="138"/>
      <c r="C3288" s="139"/>
      <c r="D3288" s="139"/>
      <c r="E3288" s="138"/>
      <c r="F3288" s="132"/>
      <c r="G3288" s="132"/>
      <c r="H3288" s="133"/>
      <c r="I3288" s="133"/>
      <c r="J3288" s="133"/>
      <c r="K3288" s="132"/>
      <c r="L3288" s="133"/>
      <c r="M3288" s="133"/>
      <c r="N3288" s="133"/>
      <c r="O3288" s="133"/>
      <c r="P3288" s="133"/>
      <c r="Q3288" s="154"/>
      <c r="R3288" s="66" t="s">
        <v>63</v>
      </c>
      <c r="S3288" s="135"/>
      <c r="T3288" s="133"/>
      <c r="U3288" s="133"/>
      <c r="V3288" s="136"/>
      <c r="W3288" s="52"/>
    </row>
    <row r="3289" spans="1:23" s="23" customFormat="1" ht="42" customHeight="1" x14ac:dyDescent="0.2">
      <c r="A3289" s="138"/>
      <c r="B3289" s="138"/>
      <c r="C3289" s="139"/>
      <c r="D3289" s="139"/>
      <c r="E3289" s="138"/>
      <c r="F3289" s="132"/>
      <c r="G3289" s="132"/>
      <c r="H3289" s="133"/>
      <c r="I3289" s="133"/>
      <c r="J3289" s="133"/>
      <c r="K3289" s="132"/>
      <c r="L3289" s="133"/>
      <c r="M3289" s="133"/>
      <c r="N3289" s="133"/>
      <c r="O3289" s="133"/>
      <c r="P3289" s="133"/>
      <c r="Q3289" s="154"/>
      <c r="R3289" s="66" t="s">
        <v>64</v>
      </c>
      <c r="S3289" s="135"/>
      <c r="T3289" s="133"/>
      <c r="U3289" s="133"/>
      <c r="V3289" s="136"/>
      <c r="W3289" s="52"/>
    </row>
    <row r="3290" spans="1:23" s="23" customFormat="1" ht="29.25" customHeight="1" x14ac:dyDescent="0.2">
      <c r="A3290" s="138"/>
      <c r="B3290" s="138"/>
      <c r="C3290" s="139"/>
      <c r="D3290" s="139"/>
      <c r="E3290" s="138"/>
      <c r="F3290" s="132"/>
      <c r="G3290" s="132"/>
      <c r="H3290" s="133"/>
      <c r="I3290" s="133"/>
      <c r="J3290" s="133"/>
      <c r="K3290" s="132"/>
      <c r="L3290" s="133"/>
      <c r="M3290" s="133"/>
      <c r="N3290" s="133"/>
      <c r="O3290" s="133"/>
      <c r="P3290" s="133"/>
      <c r="Q3290" s="154"/>
      <c r="R3290" s="66" t="s">
        <v>65</v>
      </c>
      <c r="S3290" s="135"/>
      <c r="T3290" s="133"/>
      <c r="U3290" s="133"/>
      <c r="V3290" s="136"/>
      <c r="W3290" s="52"/>
    </row>
    <row r="3291" spans="1:23" s="23" customFormat="1" ht="44.25" customHeight="1" x14ac:dyDescent="0.2">
      <c r="A3291" s="138"/>
      <c r="B3291" s="138"/>
      <c r="C3291" s="139"/>
      <c r="D3291" s="139"/>
      <c r="E3291" s="138"/>
      <c r="F3291" s="132"/>
      <c r="G3291" s="132"/>
      <c r="H3291" s="133"/>
      <c r="I3291" s="133"/>
      <c r="J3291" s="133"/>
      <c r="K3291" s="132"/>
      <c r="L3291" s="133"/>
      <c r="M3291" s="133"/>
      <c r="N3291" s="133"/>
      <c r="O3291" s="133"/>
      <c r="P3291" s="133"/>
      <c r="Q3291" s="154"/>
      <c r="R3291" s="66" t="s">
        <v>66</v>
      </c>
      <c r="S3291" s="135"/>
      <c r="T3291" s="133"/>
      <c r="U3291" s="133"/>
      <c r="V3291" s="136"/>
      <c r="W3291" s="52"/>
    </row>
    <row r="3292" spans="1:23" s="23" customFormat="1" ht="42.75" customHeight="1" x14ac:dyDescent="0.2">
      <c r="A3292" s="138"/>
      <c r="B3292" s="138"/>
      <c r="C3292" s="139"/>
      <c r="D3292" s="139"/>
      <c r="E3292" s="138"/>
      <c r="F3292" s="132"/>
      <c r="G3292" s="132"/>
      <c r="H3292" s="133"/>
      <c r="I3292" s="133"/>
      <c r="J3292" s="133"/>
      <c r="K3292" s="132"/>
      <c r="L3292" s="133"/>
      <c r="M3292" s="133"/>
      <c r="N3292" s="133"/>
      <c r="O3292" s="133"/>
      <c r="P3292" s="133"/>
      <c r="Q3292" s="154"/>
      <c r="R3292" s="66" t="s">
        <v>67</v>
      </c>
      <c r="S3292" s="135"/>
      <c r="T3292" s="133"/>
      <c r="U3292" s="133"/>
      <c r="V3292" s="136"/>
      <c r="W3292" s="52"/>
    </row>
    <row r="3293" spans="1:23" s="23" customFormat="1" ht="30" customHeight="1" x14ac:dyDescent="0.2">
      <c r="A3293" s="138"/>
      <c r="B3293" s="138"/>
      <c r="C3293" s="139"/>
      <c r="D3293" s="139"/>
      <c r="E3293" s="138"/>
      <c r="F3293" s="132"/>
      <c r="G3293" s="132"/>
      <c r="H3293" s="133"/>
      <c r="I3293" s="133"/>
      <c r="J3293" s="133"/>
      <c r="K3293" s="132"/>
      <c r="L3293" s="133"/>
      <c r="M3293" s="133"/>
      <c r="N3293" s="133"/>
      <c r="O3293" s="133"/>
      <c r="P3293" s="133"/>
      <c r="Q3293" s="154"/>
      <c r="R3293" s="66" t="s">
        <v>68</v>
      </c>
      <c r="S3293" s="135"/>
      <c r="T3293" s="133"/>
      <c r="U3293" s="133"/>
      <c r="V3293" s="136"/>
      <c r="W3293" s="52"/>
    </row>
    <row r="3294" spans="1:23" s="23" customFormat="1" ht="42" customHeight="1" x14ac:dyDescent="0.2">
      <c r="A3294" s="138"/>
      <c r="B3294" s="138"/>
      <c r="C3294" s="139"/>
      <c r="D3294" s="139"/>
      <c r="E3294" s="138"/>
      <c r="F3294" s="132"/>
      <c r="G3294" s="132"/>
      <c r="H3294" s="133"/>
      <c r="I3294" s="133"/>
      <c r="J3294" s="133"/>
      <c r="K3294" s="132"/>
      <c r="L3294" s="133"/>
      <c r="M3294" s="133"/>
      <c r="N3294" s="133"/>
      <c r="O3294" s="133"/>
      <c r="P3294" s="133"/>
      <c r="Q3294" s="154"/>
      <c r="R3294" s="66" t="s">
        <v>69</v>
      </c>
      <c r="S3294" s="135"/>
      <c r="T3294" s="133"/>
      <c r="U3294" s="133"/>
      <c r="V3294" s="136"/>
      <c r="W3294" s="52"/>
    </row>
    <row r="3295" spans="1:23" s="23" customFormat="1" ht="42" customHeight="1" x14ac:dyDescent="0.2">
      <c r="A3295" s="138"/>
      <c r="B3295" s="138"/>
      <c r="C3295" s="139"/>
      <c r="D3295" s="139"/>
      <c r="E3295" s="138"/>
      <c r="F3295" s="132"/>
      <c r="G3295" s="132"/>
      <c r="H3295" s="133"/>
      <c r="I3295" s="133"/>
      <c r="J3295" s="133"/>
      <c r="K3295" s="132"/>
      <c r="L3295" s="133"/>
      <c r="M3295" s="133"/>
      <c r="N3295" s="133"/>
      <c r="O3295" s="133"/>
      <c r="P3295" s="133"/>
      <c r="Q3295" s="154"/>
      <c r="R3295" s="66" t="s">
        <v>70</v>
      </c>
      <c r="S3295" s="135"/>
      <c r="T3295" s="133"/>
      <c r="U3295" s="133"/>
      <c r="V3295" s="136"/>
      <c r="W3295" s="52"/>
    </row>
    <row r="3296" spans="1:23" s="23" customFormat="1" ht="27" customHeight="1" x14ac:dyDescent="0.2">
      <c r="A3296" s="138"/>
      <c r="B3296" s="138"/>
      <c r="C3296" s="139"/>
      <c r="D3296" s="139"/>
      <c r="E3296" s="138"/>
      <c r="F3296" s="132"/>
      <c r="G3296" s="132"/>
      <c r="H3296" s="133"/>
      <c r="I3296" s="133"/>
      <c r="J3296" s="133"/>
      <c r="K3296" s="132"/>
      <c r="L3296" s="133"/>
      <c r="M3296" s="133"/>
      <c r="N3296" s="133"/>
      <c r="O3296" s="133"/>
      <c r="P3296" s="133"/>
      <c r="Q3296" s="154"/>
      <c r="R3296" s="66" t="s">
        <v>71</v>
      </c>
      <c r="S3296" s="135"/>
      <c r="T3296" s="133"/>
      <c r="U3296" s="133"/>
      <c r="V3296" s="136"/>
      <c r="W3296" s="52"/>
    </row>
    <row r="3297" spans="1:23" s="23" customFormat="1" ht="40.5" customHeight="1" x14ac:dyDescent="0.2">
      <c r="A3297" s="138"/>
      <c r="B3297" s="138"/>
      <c r="C3297" s="139"/>
      <c r="D3297" s="139"/>
      <c r="E3297" s="138"/>
      <c r="F3297" s="132"/>
      <c r="G3297" s="132"/>
      <c r="H3297" s="133"/>
      <c r="I3297" s="133"/>
      <c r="J3297" s="133"/>
      <c r="K3297" s="132"/>
      <c r="L3297" s="133"/>
      <c r="M3297" s="133"/>
      <c r="N3297" s="133"/>
      <c r="O3297" s="133"/>
      <c r="P3297" s="133"/>
      <c r="Q3297" s="154"/>
      <c r="R3297" s="66" t="s">
        <v>72</v>
      </c>
      <c r="S3297" s="135"/>
      <c r="T3297" s="133"/>
      <c r="U3297" s="133"/>
      <c r="V3297" s="136"/>
      <c r="W3297" s="52"/>
    </row>
    <row r="3298" spans="1:23" s="23" customFormat="1" ht="42" customHeight="1" x14ac:dyDescent="0.2">
      <c r="A3298" s="138"/>
      <c r="B3298" s="138"/>
      <c r="C3298" s="139"/>
      <c r="D3298" s="139"/>
      <c r="E3298" s="138"/>
      <c r="F3298" s="132"/>
      <c r="G3298" s="132"/>
      <c r="H3298" s="133"/>
      <c r="I3298" s="133"/>
      <c r="J3298" s="133"/>
      <c r="K3298" s="132"/>
      <c r="L3298" s="133"/>
      <c r="M3298" s="133"/>
      <c r="N3298" s="133"/>
      <c r="O3298" s="133"/>
      <c r="P3298" s="133"/>
      <c r="Q3298" s="154"/>
      <c r="R3298" s="66" t="s">
        <v>73</v>
      </c>
      <c r="S3298" s="135"/>
      <c r="T3298" s="133"/>
      <c r="U3298" s="133"/>
      <c r="V3298" s="136"/>
      <c r="W3298" s="52"/>
    </row>
    <row r="3299" spans="1:23" s="23" customFormat="1" ht="15" customHeight="1" x14ac:dyDescent="0.2">
      <c r="A3299" s="138"/>
      <c r="B3299" s="138"/>
      <c r="C3299" s="139"/>
      <c r="D3299" s="139"/>
      <c r="E3299" s="138"/>
      <c r="F3299" s="132"/>
      <c r="G3299" s="132"/>
      <c r="H3299" s="133"/>
      <c r="I3299" s="133"/>
      <c r="J3299" s="133"/>
      <c r="K3299" s="132"/>
      <c r="L3299" s="133"/>
      <c r="M3299" s="133"/>
      <c r="N3299" s="133"/>
      <c r="O3299" s="133"/>
      <c r="P3299" s="133"/>
      <c r="Q3299" s="154"/>
      <c r="R3299" s="66" t="s">
        <v>74</v>
      </c>
      <c r="S3299" s="135"/>
      <c r="T3299" s="133"/>
      <c r="U3299" s="133"/>
      <c r="V3299" s="136"/>
      <c r="W3299" s="52"/>
    </row>
    <row r="3300" spans="1:23" s="23" customFormat="1" ht="29.25" customHeight="1" x14ac:dyDescent="0.2">
      <c r="A3300" s="138"/>
      <c r="B3300" s="138"/>
      <c r="C3300" s="139"/>
      <c r="D3300" s="139"/>
      <c r="E3300" s="138"/>
      <c r="F3300" s="132"/>
      <c r="G3300" s="132"/>
      <c r="H3300" s="133"/>
      <c r="I3300" s="133"/>
      <c r="J3300" s="133"/>
      <c r="K3300" s="132"/>
      <c r="L3300" s="133"/>
      <c r="M3300" s="133"/>
      <c r="N3300" s="133"/>
      <c r="O3300" s="133"/>
      <c r="P3300" s="133"/>
      <c r="Q3300" s="154"/>
      <c r="R3300" s="66" t="s">
        <v>76</v>
      </c>
      <c r="S3300" s="135"/>
      <c r="T3300" s="133"/>
      <c r="U3300" s="133"/>
      <c r="V3300" s="136"/>
      <c r="W3300" s="52"/>
    </row>
    <row r="3301" spans="1:23" s="23" customFormat="1" ht="24" customHeight="1" x14ac:dyDescent="0.2">
      <c r="A3301" s="138">
        <v>4</v>
      </c>
      <c r="B3301" s="138" t="s">
        <v>548</v>
      </c>
      <c r="C3301" s="139">
        <v>1955</v>
      </c>
      <c r="D3301" s="139"/>
      <c r="E3301" s="138" t="s">
        <v>111</v>
      </c>
      <c r="F3301" s="132">
        <v>2</v>
      </c>
      <c r="G3301" s="132">
        <v>1</v>
      </c>
      <c r="H3301" s="133">
        <v>388.31</v>
      </c>
      <c r="I3301" s="133">
        <v>388.31</v>
      </c>
      <c r="J3301" s="133">
        <v>344.61</v>
      </c>
      <c r="K3301" s="132">
        <v>12</v>
      </c>
      <c r="L3301" s="133">
        <v>3126494.45</v>
      </c>
      <c r="M3301" s="133">
        <v>0</v>
      </c>
      <c r="N3301" s="133">
        <v>0</v>
      </c>
      <c r="O3301" s="133">
        <v>0</v>
      </c>
      <c r="P3301" s="133">
        <v>3126494.45</v>
      </c>
      <c r="Q3301" s="154">
        <v>0</v>
      </c>
      <c r="R3301" s="66" t="s">
        <v>74</v>
      </c>
      <c r="S3301" s="135">
        <v>3</v>
      </c>
      <c r="T3301" s="133">
        <v>8051.54</v>
      </c>
      <c r="U3301" s="133">
        <v>8051.54</v>
      </c>
      <c r="V3301" s="136">
        <v>47118</v>
      </c>
      <c r="W3301" s="52"/>
    </row>
    <row r="3302" spans="1:23" s="23" customFormat="1" ht="28.5" customHeight="1" x14ac:dyDescent="0.2">
      <c r="A3302" s="138"/>
      <c r="B3302" s="138"/>
      <c r="C3302" s="139"/>
      <c r="D3302" s="139"/>
      <c r="E3302" s="138"/>
      <c r="F3302" s="132"/>
      <c r="G3302" s="132"/>
      <c r="H3302" s="133"/>
      <c r="I3302" s="133"/>
      <c r="J3302" s="133"/>
      <c r="K3302" s="132"/>
      <c r="L3302" s="133"/>
      <c r="M3302" s="133"/>
      <c r="N3302" s="133"/>
      <c r="O3302" s="133"/>
      <c r="P3302" s="133"/>
      <c r="Q3302" s="154"/>
      <c r="R3302" s="66" t="s">
        <v>75</v>
      </c>
      <c r="S3302" s="135"/>
      <c r="T3302" s="133"/>
      <c r="U3302" s="133"/>
      <c r="V3302" s="136"/>
      <c r="W3302" s="52"/>
    </row>
    <row r="3303" spans="1:23" s="23" customFormat="1" ht="33.75" customHeight="1" x14ac:dyDescent="0.2">
      <c r="A3303" s="138"/>
      <c r="B3303" s="138"/>
      <c r="C3303" s="139"/>
      <c r="D3303" s="139"/>
      <c r="E3303" s="138"/>
      <c r="F3303" s="132"/>
      <c r="G3303" s="132"/>
      <c r="H3303" s="133"/>
      <c r="I3303" s="133"/>
      <c r="J3303" s="133"/>
      <c r="K3303" s="132"/>
      <c r="L3303" s="133"/>
      <c r="M3303" s="133"/>
      <c r="N3303" s="133"/>
      <c r="O3303" s="133"/>
      <c r="P3303" s="133"/>
      <c r="Q3303" s="154"/>
      <c r="R3303" s="66" t="s">
        <v>76</v>
      </c>
      <c r="S3303" s="135"/>
      <c r="T3303" s="133"/>
      <c r="U3303" s="133"/>
      <c r="V3303" s="136"/>
      <c r="W3303" s="52"/>
    </row>
    <row r="3304" spans="1:23" s="22" customFormat="1" ht="30" customHeight="1" x14ac:dyDescent="0.2">
      <c r="A3304" s="141" t="s">
        <v>549</v>
      </c>
      <c r="B3304" s="141"/>
      <c r="C3304" s="43" t="s">
        <v>80</v>
      </c>
      <c r="D3304" s="44" t="s">
        <v>80</v>
      </c>
      <c r="E3304" s="44" t="s">
        <v>80</v>
      </c>
      <c r="F3304" s="44" t="s">
        <v>80</v>
      </c>
      <c r="G3304" s="44" t="s">
        <v>80</v>
      </c>
      <c r="H3304" s="44">
        <f t="shared" ref="H3304:Q3304" si="308">SUM(H3269:H3303)</f>
        <v>7772.31</v>
      </c>
      <c r="I3304" s="44">
        <f t="shared" si="308"/>
        <v>7487.12</v>
      </c>
      <c r="J3304" s="44">
        <f t="shared" si="308"/>
        <v>6437.5099999999993</v>
      </c>
      <c r="K3304" s="45">
        <f t="shared" si="308"/>
        <v>379</v>
      </c>
      <c r="L3304" s="44">
        <f t="shared" si="308"/>
        <v>68398743.710000008</v>
      </c>
      <c r="M3304" s="44">
        <f t="shared" si="308"/>
        <v>0</v>
      </c>
      <c r="N3304" s="44">
        <f t="shared" si="308"/>
        <v>0</v>
      </c>
      <c r="O3304" s="44">
        <f t="shared" si="308"/>
        <v>0</v>
      </c>
      <c r="P3304" s="44">
        <f t="shared" si="308"/>
        <v>68398743.710000008</v>
      </c>
      <c r="Q3304" s="55">
        <f t="shared" si="308"/>
        <v>0</v>
      </c>
      <c r="R3304" s="43" t="s">
        <v>80</v>
      </c>
      <c r="S3304" s="43">
        <f>SUM(S3269:S3303)</f>
        <v>35</v>
      </c>
      <c r="T3304" s="44" t="s">
        <v>80</v>
      </c>
      <c r="U3304" s="44" t="s">
        <v>80</v>
      </c>
      <c r="V3304" s="44" t="s">
        <v>80</v>
      </c>
      <c r="W3304" s="53"/>
    </row>
    <row r="3305" spans="1:23" s="21" customFormat="1" ht="23.25" customHeight="1" x14ac:dyDescent="0.15">
      <c r="A3305" s="142" t="s">
        <v>294</v>
      </c>
      <c r="B3305" s="142"/>
      <c r="C3305" s="142"/>
      <c r="D3305" s="142"/>
      <c r="E3305" s="142"/>
      <c r="F3305" s="142"/>
      <c r="G3305" s="142"/>
      <c r="H3305" s="142"/>
      <c r="I3305" s="142"/>
      <c r="J3305" s="142"/>
      <c r="K3305" s="142"/>
      <c r="L3305" s="142"/>
      <c r="M3305" s="142"/>
      <c r="N3305" s="142"/>
      <c r="O3305" s="142"/>
      <c r="P3305" s="142"/>
      <c r="Q3305" s="142"/>
      <c r="R3305" s="142"/>
      <c r="S3305" s="142"/>
      <c r="T3305" s="142"/>
      <c r="U3305" s="142"/>
      <c r="V3305" s="142"/>
    </row>
    <row r="3306" spans="1:23" s="23" customFormat="1" ht="27" customHeight="1" x14ac:dyDescent="0.2">
      <c r="A3306" s="138">
        <v>1</v>
      </c>
      <c r="B3306" s="138" t="s">
        <v>550</v>
      </c>
      <c r="C3306" s="139">
        <v>1980</v>
      </c>
      <c r="D3306" s="139"/>
      <c r="E3306" s="138" t="s">
        <v>111</v>
      </c>
      <c r="F3306" s="132">
        <v>2</v>
      </c>
      <c r="G3306" s="132">
        <v>2</v>
      </c>
      <c r="H3306" s="133">
        <v>1012.5</v>
      </c>
      <c r="I3306" s="133">
        <v>990.4</v>
      </c>
      <c r="J3306" s="133">
        <v>729</v>
      </c>
      <c r="K3306" s="132">
        <v>59</v>
      </c>
      <c r="L3306" s="133">
        <v>4166408.52</v>
      </c>
      <c r="M3306" s="133">
        <v>0</v>
      </c>
      <c r="N3306" s="133">
        <v>0</v>
      </c>
      <c r="O3306" s="133">
        <v>0</v>
      </c>
      <c r="P3306" s="133">
        <v>4166408.52</v>
      </c>
      <c r="Q3306" s="154">
        <v>0</v>
      </c>
      <c r="R3306" s="66" t="s">
        <v>68</v>
      </c>
      <c r="S3306" s="135">
        <v>3</v>
      </c>
      <c r="T3306" s="133">
        <v>4206.79</v>
      </c>
      <c r="U3306" s="133">
        <v>4206.79</v>
      </c>
      <c r="V3306" s="136">
        <v>47118</v>
      </c>
    </row>
    <row r="3307" spans="1:23" s="23" customFormat="1" ht="42" customHeight="1" x14ac:dyDescent="0.2">
      <c r="A3307" s="138"/>
      <c r="B3307" s="138"/>
      <c r="C3307" s="139"/>
      <c r="D3307" s="139"/>
      <c r="E3307" s="138"/>
      <c r="F3307" s="132"/>
      <c r="G3307" s="132"/>
      <c r="H3307" s="133"/>
      <c r="I3307" s="133"/>
      <c r="J3307" s="133"/>
      <c r="K3307" s="132"/>
      <c r="L3307" s="133"/>
      <c r="M3307" s="133"/>
      <c r="N3307" s="133"/>
      <c r="O3307" s="133"/>
      <c r="P3307" s="133"/>
      <c r="Q3307" s="154"/>
      <c r="R3307" s="66" t="s">
        <v>69</v>
      </c>
      <c r="S3307" s="135"/>
      <c r="T3307" s="133"/>
      <c r="U3307" s="133"/>
      <c r="V3307" s="136"/>
    </row>
    <row r="3308" spans="1:23" s="23" customFormat="1" ht="45.75" customHeight="1" x14ac:dyDescent="0.2">
      <c r="A3308" s="138"/>
      <c r="B3308" s="138"/>
      <c r="C3308" s="139"/>
      <c r="D3308" s="139"/>
      <c r="E3308" s="138"/>
      <c r="F3308" s="132"/>
      <c r="G3308" s="132"/>
      <c r="H3308" s="133"/>
      <c r="I3308" s="133"/>
      <c r="J3308" s="133"/>
      <c r="K3308" s="132"/>
      <c r="L3308" s="133"/>
      <c r="M3308" s="133"/>
      <c r="N3308" s="133"/>
      <c r="O3308" s="133"/>
      <c r="P3308" s="133"/>
      <c r="Q3308" s="154"/>
      <c r="R3308" s="66" t="s">
        <v>70</v>
      </c>
      <c r="S3308" s="135"/>
      <c r="T3308" s="133"/>
      <c r="U3308" s="133"/>
      <c r="V3308" s="136"/>
    </row>
    <row r="3309" spans="1:23" s="23" customFormat="1" ht="29.25" customHeight="1" x14ac:dyDescent="0.2">
      <c r="A3309" s="138">
        <v>2</v>
      </c>
      <c r="B3309" s="138" t="s">
        <v>551</v>
      </c>
      <c r="C3309" s="139">
        <v>1992</v>
      </c>
      <c r="D3309" s="139"/>
      <c r="E3309" s="138" t="s">
        <v>111</v>
      </c>
      <c r="F3309" s="132">
        <v>2</v>
      </c>
      <c r="G3309" s="132">
        <v>2</v>
      </c>
      <c r="H3309" s="133">
        <v>876.05</v>
      </c>
      <c r="I3309" s="133">
        <v>562.70000000000005</v>
      </c>
      <c r="J3309" s="133">
        <v>561</v>
      </c>
      <c r="K3309" s="132">
        <v>25</v>
      </c>
      <c r="L3309" s="133">
        <v>2366238.69</v>
      </c>
      <c r="M3309" s="133">
        <v>0</v>
      </c>
      <c r="N3309" s="133">
        <v>0</v>
      </c>
      <c r="O3309" s="133">
        <v>0</v>
      </c>
      <c r="P3309" s="133">
        <v>2366238.69</v>
      </c>
      <c r="Q3309" s="154">
        <v>0</v>
      </c>
      <c r="R3309" s="66" t="s">
        <v>68</v>
      </c>
      <c r="S3309" s="135">
        <v>3</v>
      </c>
      <c r="T3309" s="133">
        <v>4205.1499999999996</v>
      </c>
      <c r="U3309" s="133">
        <v>4205.1499999999996</v>
      </c>
      <c r="V3309" s="136">
        <v>47118</v>
      </c>
    </row>
    <row r="3310" spans="1:23" s="23" customFormat="1" ht="42" customHeight="1" x14ac:dyDescent="0.2">
      <c r="A3310" s="138"/>
      <c r="B3310" s="138"/>
      <c r="C3310" s="139"/>
      <c r="D3310" s="139"/>
      <c r="E3310" s="138"/>
      <c r="F3310" s="132"/>
      <c r="G3310" s="132"/>
      <c r="H3310" s="133"/>
      <c r="I3310" s="133"/>
      <c r="J3310" s="133"/>
      <c r="K3310" s="132"/>
      <c r="L3310" s="133"/>
      <c r="M3310" s="133"/>
      <c r="N3310" s="133"/>
      <c r="O3310" s="133"/>
      <c r="P3310" s="133"/>
      <c r="Q3310" s="154"/>
      <c r="R3310" s="66" t="s">
        <v>69</v>
      </c>
      <c r="S3310" s="135"/>
      <c r="T3310" s="133"/>
      <c r="U3310" s="133"/>
      <c r="V3310" s="136"/>
    </row>
    <row r="3311" spans="1:23" s="23" customFormat="1" ht="44.25" customHeight="1" x14ac:dyDescent="0.2">
      <c r="A3311" s="138"/>
      <c r="B3311" s="138"/>
      <c r="C3311" s="139"/>
      <c r="D3311" s="139"/>
      <c r="E3311" s="138"/>
      <c r="F3311" s="132"/>
      <c r="G3311" s="132"/>
      <c r="H3311" s="133"/>
      <c r="I3311" s="133"/>
      <c r="J3311" s="133"/>
      <c r="K3311" s="132"/>
      <c r="L3311" s="133"/>
      <c r="M3311" s="133"/>
      <c r="N3311" s="133"/>
      <c r="O3311" s="133"/>
      <c r="P3311" s="133"/>
      <c r="Q3311" s="154"/>
      <c r="R3311" s="66" t="s">
        <v>70</v>
      </c>
      <c r="S3311" s="135"/>
      <c r="T3311" s="133"/>
      <c r="U3311" s="133"/>
      <c r="V3311" s="136"/>
    </row>
    <row r="3312" spans="1:23" s="22" customFormat="1" ht="27.75" customHeight="1" x14ac:dyDescent="0.2">
      <c r="A3312" s="141" t="s">
        <v>552</v>
      </c>
      <c r="B3312" s="141"/>
      <c r="C3312" s="43" t="s">
        <v>80</v>
      </c>
      <c r="D3312" s="44" t="s">
        <v>80</v>
      </c>
      <c r="E3312" s="44" t="s">
        <v>80</v>
      </c>
      <c r="F3312" s="44" t="s">
        <v>80</v>
      </c>
      <c r="G3312" s="44" t="s">
        <v>80</v>
      </c>
      <c r="H3312" s="44">
        <f t="shared" ref="H3312:Q3312" si="309">SUM(H3306:H3311)</f>
        <v>1888.55</v>
      </c>
      <c r="I3312" s="44">
        <f t="shared" si="309"/>
        <v>1553.1</v>
      </c>
      <c r="J3312" s="44">
        <f t="shared" si="309"/>
        <v>1290</v>
      </c>
      <c r="K3312" s="45">
        <f t="shared" si="309"/>
        <v>84</v>
      </c>
      <c r="L3312" s="44">
        <f t="shared" si="309"/>
        <v>6532647.21</v>
      </c>
      <c r="M3312" s="44">
        <f t="shared" si="309"/>
        <v>0</v>
      </c>
      <c r="N3312" s="44">
        <f t="shared" si="309"/>
        <v>0</v>
      </c>
      <c r="O3312" s="44">
        <f t="shared" si="309"/>
        <v>0</v>
      </c>
      <c r="P3312" s="44">
        <f t="shared" si="309"/>
        <v>6532647.21</v>
      </c>
      <c r="Q3312" s="55">
        <f t="shared" si="309"/>
        <v>0</v>
      </c>
      <c r="R3312" s="43" t="s">
        <v>80</v>
      </c>
      <c r="S3312" s="43">
        <f>SUM(S3306:S3311)</f>
        <v>6</v>
      </c>
      <c r="T3312" s="44" t="s">
        <v>80</v>
      </c>
      <c r="U3312" s="44" t="s">
        <v>80</v>
      </c>
      <c r="V3312" s="44" t="s">
        <v>80</v>
      </c>
    </row>
    <row r="3313" spans="1:22" s="21" customFormat="1" ht="27.75" customHeight="1" x14ac:dyDescent="0.15">
      <c r="A3313" s="142" t="s">
        <v>298</v>
      </c>
      <c r="B3313" s="142"/>
      <c r="C3313" s="142"/>
      <c r="D3313" s="142"/>
      <c r="E3313" s="142"/>
      <c r="F3313" s="142"/>
      <c r="G3313" s="142"/>
      <c r="H3313" s="142"/>
      <c r="I3313" s="142"/>
      <c r="J3313" s="142"/>
      <c r="K3313" s="142"/>
      <c r="L3313" s="142"/>
      <c r="M3313" s="142"/>
      <c r="N3313" s="142"/>
      <c r="O3313" s="142"/>
      <c r="P3313" s="142"/>
      <c r="Q3313" s="142"/>
      <c r="R3313" s="142"/>
      <c r="S3313" s="142"/>
      <c r="T3313" s="142"/>
      <c r="U3313" s="142"/>
      <c r="V3313" s="142"/>
    </row>
    <row r="3314" spans="1:22" s="50" customFormat="1" ht="21.75" customHeight="1" x14ac:dyDescent="0.15">
      <c r="A3314" s="138" t="s">
        <v>30</v>
      </c>
      <c r="B3314" s="138" t="s">
        <v>1120</v>
      </c>
      <c r="C3314" s="139">
        <v>1970</v>
      </c>
      <c r="D3314" s="139">
        <v>1970</v>
      </c>
      <c r="E3314" s="138" t="s">
        <v>84</v>
      </c>
      <c r="F3314" s="132">
        <v>2</v>
      </c>
      <c r="G3314" s="132">
        <v>2</v>
      </c>
      <c r="H3314" s="133">
        <v>546.1</v>
      </c>
      <c r="I3314" s="133">
        <v>499.3</v>
      </c>
      <c r="J3314" s="133">
        <v>458.2</v>
      </c>
      <c r="K3314" s="132">
        <v>25</v>
      </c>
      <c r="L3314" s="133">
        <v>7794626.5899999999</v>
      </c>
      <c r="M3314" s="133">
        <v>0</v>
      </c>
      <c r="N3314" s="133">
        <v>0</v>
      </c>
      <c r="O3314" s="133">
        <v>0</v>
      </c>
      <c r="P3314" s="133">
        <v>7794626.5899999999</v>
      </c>
      <c r="Q3314" s="133">
        <v>0</v>
      </c>
      <c r="R3314" s="66" t="s">
        <v>85</v>
      </c>
      <c r="S3314" s="134">
        <v>3</v>
      </c>
      <c r="T3314" s="133">
        <v>15611.11</v>
      </c>
      <c r="U3314" s="133">
        <v>15611.11</v>
      </c>
      <c r="V3314" s="136">
        <v>47118</v>
      </c>
    </row>
    <row r="3315" spans="1:22" s="50" customFormat="1" ht="31.5" customHeight="1" x14ac:dyDescent="0.15">
      <c r="A3315" s="138"/>
      <c r="B3315" s="138"/>
      <c r="C3315" s="139"/>
      <c r="D3315" s="139"/>
      <c r="E3315" s="138"/>
      <c r="F3315" s="132"/>
      <c r="G3315" s="132"/>
      <c r="H3315" s="133"/>
      <c r="I3315" s="133"/>
      <c r="J3315" s="133"/>
      <c r="K3315" s="132"/>
      <c r="L3315" s="133"/>
      <c r="M3315" s="133"/>
      <c r="N3315" s="133"/>
      <c r="O3315" s="133"/>
      <c r="P3315" s="133"/>
      <c r="Q3315" s="133"/>
      <c r="R3315" s="66" t="s">
        <v>248</v>
      </c>
      <c r="S3315" s="135"/>
      <c r="T3315" s="133"/>
      <c r="U3315" s="133"/>
      <c r="V3315" s="136"/>
    </row>
    <row r="3316" spans="1:22" s="50" customFormat="1" ht="34.5" customHeight="1" x14ac:dyDescent="0.15">
      <c r="A3316" s="138"/>
      <c r="B3316" s="138"/>
      <c r="C3316" s="139"/>
      <c r="D3316" s="139"/>
      <c r="E3316" s="138"/>
      <c r="F3316" s="132"/>
      <c r="G3316" s="132"/>
      <c r="H3316" s="133"/>
      <c r="I3316" s="133"/>
      <c r="J3316" s="133"/>
      <c r="K3316" s="132"/>
      <c r="L3316" s="133"/>
      <c r="M3316" s="133"/>
      <c r="N3316" s="133"/>
      <c r="O3316" s="133"/>
      <c r="P3316" s="133"/>
      <c r="Q3316" s="133"/>
      <c r="R3316" s="66" t="s">
        <v>86</v>
      </c>
      <c r="S3316" s="135"/>
      <c r="T3316" s="133"/>
      <c r="U3316" s="133"/>
      <c r="V3316" s="136"/>
    </row>
    <row r="3317" spans="1:22" s="50" customFormat="1" ht="21" customHeight="1" x14ac:dyDescent="0.15">
      <c r="A3317" s="138" t="s">
        <v>31</v>
      </c>
      <c r="B3317" s="138" t="s">
        <v>553</v>
      </c>
      <c r="C3317" s="139">
        <v>1955</v>
      </c>
      <c r="D3317" s="139"/>
      <c r="E3317" s="138" t="s">
        <v>84</v>
      </c>
      <c r="F3317" s="132">
        <v>1</v>
      </c>
      <c r="G3317" s="132">
        <v>5</v>
      </c>
      <c r="H3317" s="133">
        <v>391.4</v>
      </c>
      <c r="I3317" s="133">
        <v>391.4</v>
      </c>
      <c r="J3317" s="133">
        <v>331.9</v>
      </c>
      <c r="K3317" s="132">
        <v>12</v>
      </c>
      <c r="L3317" s="133">
        <v>13579501.92</v>
      </c>
      <c r="M3317" s="133">
        <v>0</v>
      </c>
      <c r="N3317" s="133">
        <v>0</v>
      </c>
      <c r="O3317" s="133">
        <v>0</v>
      </c>
      <c r="P3317" s="133">
        <v>13579501.92</v>
      </c>
      <c r="Q3317" s="133">
        <v>0</v>
      </c>
      <c r="R3317" s="66" t="s">
        <v>85</v>
      </c>
      <c r="S3317" s="134">
        <v>3</v>
      </c>
      <c r="T3317" s="133">
        <v>34694.69</v>
      </c>
      <c r="U3317" s="133">
        <v>34694.69</v>
      </c>
      <c r="V3317" s="136">
        <v>47118</v>
      </c>
    </row>
    <row r="3318" spans="1:22" s="50" customFormat="1" ht="31.5" customHeight="1" x14ac:dyDescent="0.15">
      <c r="A3318" s="138"/>
      <c r="B3318" s="138"/>
      <c r="C3318" s="139"/>
      <c r="D3318" s="139"/>
      <c r="E3318" s="138"/>
      <c r="F3318" s="132"/>
      <c r="G3318" s="132"/>
      <c r="H3318" s="133"/>
      <c r="I3318" s="133"/>
      <c r="J3318" s="133"/>
      <c r="K3318" s="132"/>
      <c r="L3318" s="133"/>
      <c r="M3318" s="133"/>
      <c r="N3318" s="133"/>
      <c r="O3318" s="133"/>
      <c r="P3318" s="133"/>
      <c r="Q3318" s="133"/>
      <c r="R3318" s="66" t="s">
        <v>248</v>
      </c>
      <c r="S3318" s="135"/>
      <c r="T3318" s="133"/>
      <c r="U3318" s="133"/>
      <c r="V3318" s="136"/>
    </row>
    <row r="3319" spans="1:22" s="50" customFormat="1" ht="27.75" customHeight="1" x14ac:dyDescent="0.15">
      <c r="A3319" s="138"/>
      <c r="B3319" s="138"/>
      <c r="C3319" s="139"/>
      <c r="D3319" s="139"/>
      <c r="E3319" s="138"/>
      <c r="F3319" s="132"/>
      <c r="G3319" s="132"/>
      <c r="H3319" s="133"/>
      <c r="I3319" s="133"/>
      <c r="J3319" s="133"/>
      <c r="K3319" s="132"/>
      <c r="L3319" s="133"/>
      <c r="M3319" s="133"/>
      <c r="N3319" s="133"/>
      <c r="O3319" s="133"/>
      <c r="P3319" s="133"/>
      <c r="Q3319" s="133"/>
      <c r="R3319" s="66" t="s">
        <v>86</v>
      </c>
      <c r="S3319" s="135"/>
      <c r="T3319" s="133"/>
      <c r="U3319" s="133"/>
      <c r="V3319" s="136"/>
    </row>
    <row r="3320" spans="1:22" s="22" customFormat="1" ht="42.75" customHeight="1" x14ac:dyDescent="0.2">
      <c r="A3320" s="141" t="s">
        <v>1121</v>
      </c>
      <c r="B3320" s="141"/>
      <c r="C3320" s="43" t="s">
        <v>80</v>
      </c>
      <c r="D3320" s="44" t="s">
        <v>80</v>
      </c>
      <c r="E3320" s="44" t="s">
        <v>80</v>
      </c>
      <c r="F3320" s="44" t="s">
        <v>80</v>
      </c>
      <c r="G3320" s="44" t="s">
        <v>80</v>
      </c>
      <c r="H3320" s="44">
        <f>SUM(H3314:H3319)</f>
        <v>937.5</v>
      </c>
      <c r="I3320" s="44">
        <f t="shared" ref="I3320:S3320" si="310">SUM(I3314:I3319)</f>
        <v>890.7</v>
      </c>
      <c r="J3320" s="44">
        <f t="shared" si="310"/>
        <v>790.09999999999991</v>
      </c>
      <c r="K3320" s="45">
        <f t="shared" si="310"/>
        <v>37</v>
      </c>
      <c r="L3320" s="44">
        <f t="shared" si="310"/>
        <v>21374128.509999998</v>
      </c>
      <c r="M3320" s="44">
        <f t="shared" si="310"/>
        <v>0</v>
      </c>
      <c r="N3320" s="44">
        <f t="shared" si="310"/>
        <v>0</v>
      </c>
      <c r="O3320" s="44">
        <f t="shared" si="310"/>
        <v>0</v>
      </c>
      <c r="P3320" s="44">
        <f t="shared" si="310"/>
        <v>21374128.509999998</v>
      </c>
      <c r="Q3320" s="44">
        <f t="shared" si="310"/>
        <v>0</v>
      </c>
      <c r="R3320" s="44" t="s">
        <v>80</v>
      </c>
      <c r="S3320" s="45">
        <f t="shared" si="310"/>
        <v>6</v>
      </c>
      <c r="T3320" s="44" t="s">
        <v>80</v>
      </c>
      <c r="U3320" s="44" t="s">
        <v>80</v>
      </c>
      <c r="V3320" s="44" t="s">
        <v>80</v>
      </c>
    </row>
    <row r="3321" spans="1:22" s="21" customFormat="1" ht="26.25" customHeight="1" x14ac:dyDescent="0.15">
      <c r="A3321" s="142" t="s">
        <v>303</v>
      </c>
      <c r="B3321" s="142"/>
      <c r="C3321" s="142"/>
      <c r="D3321" s="142"/>
      <c r="E3321" s="142"/>
      <c r="F3321" s="142"/>
      <c r="G3321" s="142"/>
      <c r="H3321" s="142"/>
      <c r="I3321" s="142"/>
      <c r="J3321" s="142"/>
      <c r="K3321" s="142"/>
      <c r="L3321" s="142"/>
      <c r="M3321" s="142"/>
      <c r="N3321" s="142"/>
      <c r="O3321" s="142"/>
      <c r="P3321" s="142"/>
      <c r="Q3321" s="142"/>
      <c r="R3321" s="142"/>
      <c r="S3321" s="142"/>
      <c r="T3321" s="142"/>
      <c r="U3321" s="142"/>
      <c r="V3321" s="142"/>
    </row>
    <row r="3322" spans="1:22" s="23" customFormat="1" ht="16.5" customHeight="1" x14ac:dyDescent="0.2">
      <c r="A3322" s="138">
        <v>1</v>
      </c>
      <c r="B3322" s="138" t="s">
        <v>554</v>
      </c>
      <c r="C3322" s="139">
        <v>1968</v>
      </c>
      <c r="D3322" s="139"/>
      <c r="E3322" s="138" t="s">
        <v>84</v>
      </c>
      <c r="F3322" s="132">
        <v>2</v>
      </c>
      <c r="G3322" s="132">
        <v>1</v>
      </c>
      <c r="H3322" s="133">
        <v>365</v>
      </c>
      <c r="I3322" s="133">
        <v>337.4</v>
      </c>
      <c r="J3322" s="133">
        <v>337.4</v>
      </c>
      <c r="K3322" s="132">
        <v>14</v>
      </c>
      <c r="L3322" s="133">
        <f>M3322+N3322+O3322+P3322+Q3322</f>
        <v>5681869.1699999999</v>
      </c>
      <c r="M3322" s="133">
        <v>0</v>
      </c>
      <c r="N3322" s="133">
        <v>0</v>
      </c>
      <c r="O3322" s="133">
        <v>0</v>
      </c>
      <c r="P3322" s="133">
        <v>5681869.1699999999</v>
      </c>
      <c r="Q3322" s="154">
        <v>0</v>
      </c>
      <c r="R3322" s="66" t="s">
        <v>85</v>
      </c>
      <c r="S3322" s="135">
        <v>3</v>
      </c>
      <c r="T3322" s="133">
        <f>L3322/I3322</f>
        <v>16840.157587433314</v>
      </c>
      <c r="U3322" s="133">
        <f>T3322</f>
        <v>16840.157587433314</v>
      </c>
      <c r="V3322" s="136">
        <v>47118</v>
      </c>
    </row>
    <row r="3323" spans="1:22" s="23" customFormat="1" ht="31.5" customHeight="1" x14ac:dyDescent="0.2">
      <c r="A3323" s="138"/>
      <c r="B3323" s="138"/>
      <c r="C3323" s="139"/>
      <c r="D3323" s="139"/>
      <c r="E3323" s="138"/>
      <c r="F3323" s="132"/>
      <c r="G3323" s="132"/>
      <c r="H3323" s="133"/>
      <c r="I3323" s="133"/>
      <c r="J3323" s="133"/>
      <c r="K3323" s="132"/>
      <c r="L3323" s="133"/>
      <c r="M3323" s="133"/>
      <c r="N3323" s="133"/>
      <c r="O3323" s="133"/>
      <c r="P3323" s="133"/>
      <c r="Q3323" s="154"/>
      <c r="R3323" s="66" t="s">
        <v>248</v>
      </c>
      <c r="S3323" s="135"/>
      <c r="T3323" s="133"/>
      <c r="U3323" s="133"/>
      <c r="V3323" s="136"/>
    </row>
    <row r="3324" spans="1:22" s="23" customFormat="1" ht="34.5" customHeight="1" x14ac:dyDescent="0.2">
      <c r="A3324" s="138"/>
      <c r="B3324" s="138"/>
      <c r="C3324" s="139"/>
      <c r="D3324" s="139"/>
      <c r="E3324" s="138"/>
      <c r="F3324" s="132"/>
      <c r="G3324" s="132"/>
      <c r="H3324" s="133"/>
      <c r="I3324" s="133"/>
      <c r="J3324" s="133"/>
      <c r="K3324" s="132"/>
      <c r="L3324" s="133"/>
      <c r="M3324" s="133"/>
      <c r="N3324" s="133"/>
      <c r="O3324" s="133"/>
      <c r="P3324" s="133"/>
      <c r="Q3324" s="154"/>
      <c r="R3324" s="66" t="s">
        <v>86</v>
      </c>
      <c r="S3324" s="135"/>
      <c r="T3324" s="133"/>
      <c r="U3324" s="133"/>
      <c r="V3324" s="136"/>
    </row>
    <row r="3325" spans="1:22" s="23" customFormat="1" ht="21" customHeight="1" x14ac:dyDescent="0.2">
      <c r="A3325" s="138">
        <v>2</v>
      </c>
      <c r="B3325" s="138" t="s">
        <v>555</v>
      </c>
      <c r="C3325" s="139">
        <v>1981</v>
      </c>
      <c r="D3325" s="139"/>
      <c r="E3325" s="138" t="s">
        <v>84</v>
      </c>
      <c r="F3325" s="132">
        <v>2</v>
      </c>
      <c r="G3325" s="132">
        <v>3</v>
      </c>
      <c r="H3325" s="133">
        <v>551.9</v>
      </c>
      <c r="I3325" s="133">
        <v>486</v>
      </c>
      <c r="J3325" s="133">
        <v>444.31</v>
      </c>
      <c r="K3325" s="132">
        <v>21</v>
      </c>
      <c r="L3325" s="133">
        <f>M3325+N3325+O3325+P3325+Q3325</f>
        <v>7896231.2300000004</v>
      </c>
      <c r="M3325" s="133">
        <v>0</v>
      </c>
      <c r="N3325" s="133">
        <v>0</v>
      </c>
      <c r="O3325" s="133">
        <v>0</v>
      </c>
      <c r="P3325" s="133">
        <v>7896231.2300000004</v>
      </c>
      <c r="Q3325" s="154">
        <v>0</v>
      </c>
      <c r="R3325" s="66" t="s">
        <v>85</v>
      </c>
      <c r="S3325" s="135">
        <v>2</v>
      </c>
      <c r="T3325" s="133">
        <v>16997.39</v>
      </c>
      <c r="U3325" s="133">
        <v>16997.39</v>
      </c>
      <c r="V3325" s="136">
        <v>47118</v>
      </c>
    </row>
    <row r="3326" spans="1:22" s="23" customFormat="1" ht="33.75" customHeight="1" x14ac:dyDescent="0.2">
      <c r="A3326" s="138"/>
      <c r="B3326" s="138"/>
      <c r="C3326" s="139"/>
      <c r="D3326" s="139"/>
      <c r="E3326" s="138"/>
      <c r="F3326" s="132"/>
      <c r="G3326" s="132"/>
      <c r="H3326" s="133"/>
      <c r="I3326" s="133"/>
      <c r="J3326" s="133"/>
      <c r="K3326" s="132"/>
      <c r="L3326" s="133"/>
      <c r="M3326" s="133"/>
      <c r="N3326" s="133"/>
      <c r="O3326" s="133"/>
      <c r="P3326" s="133"/>
      <c r="Q3326" s="154"/>
      <c r="R3326" s="66" t="s">
        <v>86</v>
      </c>
      <c r="S3326" s="135"/>
      <c r="T3326" s="133"/>
      <c r="U3326" s="133"/>
      <c r="V3326" s="136"/>
    </row>
    <row r="3327" spans="1:22" s="34" customFormat="1" ht="34.5" customHeight="1" x14ac:dyDescent="0.15">
      <c r="A3327" s="166" t="s">
        <v>442</v>
      </c>
      <c r="B3327" s="166"/>
      <c r="C3327" s="55" t="s">
        <v>80</v>
      </c>
      <c r="D3327" s="55" t="s">
        <v>80</v>
      </c>
      <c r="E3327" s="55" t="s">
        <v>80</v>
      </c>
      <c r="F3327" s="55" t="s">
        <v>80</v>
      </c>
      <c r="G3327" s="55" t="s">
        <v>80</v>
      </c>
      <c r="H3327" s="55">
        <f t="shared" ref="H3327:Q3327" si="311">SUM(H3322:H3326)</f>
        <v>916.9</v>
      </c>
      <c r="I3327" s="55">
        <f t="shared" si="311"/>
        <v>823.4</v>
      </c>
      <c r="J3327" s="55">
        <f t="shared" si="311"/>
        <v>781.71</v>
      </c>
      <c r="K3327" s="45">
        <f t="shared" si="311"/>
        <v>35</v>
      </c>
      <c r="L3327" s="44">
        <f t="shared" si="311"/>
        <v>13578100.4</v>
      </c>
      <c r="M3327" s="44">
        <f t="shared" si="311"/>
        <v>0</v>
      </c>
      <c r="N3327" s="44">
        <f t="shared" si="311"/>
        <v>0</v>
      </c>
      <c r="O3327" s="44">
        <f t="shared" si="311"/>
        <v>0</v>
      </c>
      <c r="P3327" s="44">
        <f t="shared" si="311"/>
        <v>13578100.4</v>
      </c>
      <c r="Q3327" s="55">
        <f t="shared" si="311"/>
        <v>0</v>
      </c>
      <c r="R3327" s="55" t="s">
        <v>80</v>
      </c>
      <c r="S3327" s="43">
        <f>SUM(S3322:S3326)</f>
        <v>5</v>
      </c>
      <c r="T3327" s="55" t="s">
        <v>80</v>
      </c>
      <c r="U3327" s="55" t="s">
        <v>80</v>
      </c>
      <c r="V3327" s="55" t="s">
        <v>80</v>
      </c>
    </row>
    <row r="3328" spans="1:22" s="56" customFormat="1" ht="24.75" customHeight="1" x14ac:dyDescent="0.15">
      <c r="A3328" s="157" t="s">
        <v>1122</v>
      </c>
      <c r="B3328" s="157"/>
      <c r="C3328" s="43" t="s">
        <v>80</v>
      </c>
      <c r="D3328" s="44" t="s">
        <v>80</v>
      </c>
      <c r="E3328" s="44" t="s">
        <v>80</v>
      </c>
      <c r="F3328" s="44" t="s">
        <v>80</v>
      </c>
      <c r="G3328" s="44" t="s">
        <v>80</v>
      </c>
      <c r="H3328" s="44">
        <f t="shared" ref="H3328:Q3328" si="312">H3327+H3320+H3312+H3304+H3267+H3224+H3213+H3205+H3188+H3183+H3175+H3161+H3156+H3137+H3105+H3091+H3074+H3069+H3055+H3017+H2610+H2560+H2479+H2453+H2412</f>
        <v>355518.97000000015</v>
      </c>
      <c r="I3328" s="44">
        <f t="shared" si="312"/>
        <v>316303.59000000003</v>
      </c>
      <c r="J3328" s="44">
        <f t="shared" si="312"/>
        <v>282548.50999999989</v>
      </c>
      <c r="K3328" s="45">
        <f t="shared" si="312"/>
        <v>13719</v>
      </c>
      <c r="L3328" s="44">
        <f t="shared" si="312"/>
        <v>1976793903.8</v>
      </c>
      <c r="M3328" s="44">
        <f t="shared" si="312"/>
        <v>0</v>
      </c>
      <c r="N3328" s="44">
        <f t="shared" si="312"/>
        <v>0</v>
      </c>
      <c r="O3328" s="44">
        <f t="shared" si="312"/>
        <v>0</v>
      </c>
      <c r="P3328" s="44">
        <f t="shared" si="312"/>
        <v>1976793903.8</v>
      </c>
      <c r="Q3328" s="55">
        <f t="shared" si="312"/>
        <v>0</v>
      </c>
      <c r="R3328" s="55" t="s">
        <v>80</v>
      </c>
      <c r="S3328" s="43">
        <f>S3327+S3320+S3312+S3304+S3267+S3224+S3213+S3205+S3188+S3183+S3175+S3161+S3156+S3137+S3105+S3091+S3074+S3069+S3055+S3017+S2610+S2560+S2479+S2453+S2412</f>
        <v>882</v>
      </c>
      <c r="T3328" s="44" t="s">
        <v>80</v>
      </c>
      <c r="U3328" s="44" t="s">
        <v>80</v>
      </c>
      <c r="V3328" s="44" t="s">
        <v>80</v>
      </c>
    </row>
    <row r="3329" spans="1:22" s="57" customFormat="1" ht="37.5" customHeight="1" x14ac:dyDescent="0.15">
      <c r="A3329" s="137" t="s">
        <v>1489</v>
      </c>
      <c r="B3329" s="137"/>
      <c r="C3329" s="77" t="s">
        <v>80</v>
      </c>
      <c r="D3329" s="77" t="s">
        <v>80</v>
      </c>
      <c r="E3329" s="77" t="s">
        <v>80</v>
      </c>
      <c r="F3329" s="77" t="s">
        <v>80</v>
      </c>
      <c r="G3329" s="77" t="s">
        <v>80</v>
      </c>
      <c r="H3329" s="60">
        <f t="shared" ref="H3329:Q3329" si="313">H1359+H2388+H3328</f>
        <v>1456514.63</v>
      </c>
      <c r="I3329" s="60">
        <f t="shared" si="313"/>
        <v>1303796.3799999999</v>
      </c>
      <c r="J3329" s="60">
        <f t="shared" si="313"/>
        <v>1128464.9900000002</v>
      </c>
      <c r="K3329" s="61">
        <f t="shared" si="313"/>
        <v>59007</v>
      </c>
      <c r="L3329" s="60">
        <f t="shared" si="313"/>
        <v>7373250851.2399998</v>
      </c>
      <c r="M3329" s="60">
        <f t="shared" si="313"/>
        <v>0</v>
      </c>
      <c r="N3329" s="60">
        <f t="shared" si="313"/>
        <v>0</v>
      </c>
      <c r="O3329" s="60">
        <f t="shared" si="313"/>
        <v>0</v>
      </c>
      <c r="P3329" s="60">
        <f t="shared" si="313"/>
        <v>7373250851.2399998</v>
      </c>
      <c r="Q3329" s="60">
        <f t="shared" si="313"/>
        <v>0</v>
      </c>
      <c r="R3329" s="60" t="s">
        <v>80</v>
      </c>
      <c r="S3329" s="61">
        <f>S1359+S2388+S3328</f>
        <v>3127</v>
      </c>
      <c r="T3329" s="60" t="s">
        <v>80</v>
      </c>
      <c r="U3329" s="60" t="s">
        <v>80</v>
      </c>
      <c r="V3329" s="77" t="s">
        <v>80</v>
      </c>
    </row>
    <row r="3330" spans="1:22" s="58" customFormat="1" ht="31.5" customHeight="1" x14ac:dyDescent="0.15">
      <c r="A3330" s="142" t="s">
        <v>556</v>
      </c>
      <c r="B3330" s="142"/>
      <c r="C3330" s="142"/>
      <c r="D3330" s="142"/>
      <c r="E3330" s="142"/>
      <c r="F3330" s="142"/>
      <c r="G3330" s="142"/>
      <c r="H3330" s="142"/>
      <c r="I3330" s="142"/>
      <c r="J3330" s="142"/>
      <c r="K3330" s="142"/>
      <c r="L3330" s="142"/>
      <c r="M3330" s="142"/>
      <c r="N3330" s="142"/>
      <c r="O3330" s="142"/>
      <c r="P3330" s="142"/>
      <c r="Q3330" s="142"/>
      <c r="R3330" s="142"/>
      <c r="S3330" s="142"/>
      <c r="T3330" s="142"/>
      <c r="U3330" s="142"/>
      <c r="V3330" s="142"/>
    </row>
    <row r="3331" spans="1:22" s="14" customFormat="1" ht="29.25" customHeight="1" x14ac:dyDescent="0.15">
      <c r="A3331" s="165" t="s">
        <v>557</v>
      </c>
      <c r="B3331" s="165"/>
      <c r="C3331" s="165"/>
      <c r="D3331" s="165"/>
      <c r="E3331" s="165"/>
      <c r="F3331" s="165"/>
      <c r="G3331" s="165"/>
      <c r="H3331" s="165"/>
      <c r="I3331" s="165"/>
      <c r="J3331" s="165"/>
      <c r="K3331" s="165"/>
      <c r="L3331" s="165"/>
      <c r="M3331" s="165"/>
      <c r="N3331" s="165"/>
      <c r="O3331" s="165"/>
      <c r="P3331" s="165"/>
      <c r="Q3331" s="165"/>
      <c r="R3331" s="165"/>
      <c r="S3331" s="165"/>
      <c r="T3331" s="165"/>
      <c r="U3331" s="165"/>
      <c r="V3331" s="165"/>
    </row>
    <row r="3332" spans="1:22" s="14" customFormat="1" ht="23.25" customHeight="1" x14ac:dyDescent="0.15">
      <c r="A3332" s="165" t="s">
        <v>53</v>
      </c>
      <c r="B3332" s="165"/>
      <c r="C3332" s="165"/>
      <c r="D3332" s="165"/>
      <c r="E3332" s="165"/>
      <c r="F3332" s="165"/>
      <c r="G3332" s="165"/>
      <c r="H3332" s="165"/>
      <c r="I3332" s="165"/>
      <c r="J3332" s="165"/>
      <c r="K3332" s="165"/>
      <c r="L3332" s="165"/>
      <c r="M3332" s="165"/>
      <c r="N3332" s="165"/>
      <c r="O3332" s="165"/>
      <c r="P3332" s="165"/>
      <c r="Q3332" s="165"/>
      <c r="R3332" s="165"/>
      <c r="S3332" s="165"/>
      <c r="T3332" s="165"/>
      <c r="U3332" s="165"/>
      <c r="V3332" s="165"/>
    </row>
    <row r="3333" spans="1:22" s="14" customFormat="1" ht="24" customHeight="1" x14ac:dyDescent="0.15">
      <c r="A3333" s="140" t="s">
        <v>54</v>
      </c>
      <c r="B3333" s="140"/>
      <c r="C3333" s="140"/>
      <c r="D3333" s="140"/>
      <c r="E3333" s="140"/>
      <c r="F3333" s="140"/>
      <c r="G3333" s="140"/>
      <c r="H3333" s="140"/>
      <c r="I3333" s="140"/>
      <c r="J3333" s="140"/>
      <c r="K3333" s="140"/>
      <c r="L3333" s="140"/>
      <c r="M3333" s="140"/>
      <c r="N3333" s="140"/>
      <c r="O3333" s="140"/>
      <c r="P3333" s="140"/>
      <c r="Q3333" s="140"/>
      <c r="R3333" s="140"/>
      <c r="S3333" s="140"/>
      <c r="T3333" s="140"/>
      <c r="U3333" s="140"/>
      <c r="V3333" s="140"/>
    </row>
    <row r="3334" spans="1:22" s="14" customFormat="1" ht="34.5" customHeight="1" x14ac:dyDescent="0.15">
      <c r="A3334" s="142" t="s">
        <v>55</v>
      </c>
      <c r="B3334" s="142"/>
      <c r="C3334" s="142"/>
      <c r="D3334" s="142"/>
      <c r="E3334" s="142"/>
      <c r="F3334" s="142"/>
      <c r="G3334" s="142"/>
      <c r="H3334" s="142"/>
      <c r="I3334" s="142"/>
      <c r="J3334" s="142"/>
      <c r="K3334" s="142"/>
      <c r="L3334" s="142"/>
      <c r="M3334" s="142"/>
      <c r="N3334" s="142"/>
      <c r="O3334" s="142"/>
      <c r="P3334" s="142"/>
      <c r="Q3334" s="142"/>
      <c r="R3334" s="142"/>
      <c r="S3334" s="142"/>
      <c r="T3334" s="142"/>
      <c r="U3334" s="142"/>
      <c r="V3334" s="142"/>
    </row>
    <row r="3335" spans="1:22" s="48" customFormat="1" ht="36.75" customHeight="1" x14ac:dyDescent="0.15">
      <c r="A3335" s="138" t="s">
        <v>30</v>
      </c>
      <c r="B3335" s="138" t="s">
        <v>583</v>
      </c>
      <c r="C3335" s="139">
        <v>1985</v>
      </c>
      <c r="D3335" s="139"/>
      <c r="E3335" s="138" t="s">
        <v>111</v>
      </c>
      <c r="F3335" s="132">
        <v>6</v>
      </c>
      <c r="G3335" s="132">
        <v>4</v>
      </c>
      <c r="H3335" s="133">
        <v>5624.7</v>
      </c>
      <c r="I3335" s="133">
        <v>5624.7</v>
      </c>
      <c r="J3335" s="133">
        <v>5456.21</v>
      </c>
      <c r="K3335" s="132">
        <v>165</v>
      </c>
      <c r="L3335" s="133">
        <v>402456.15</v>
      </c>
      <c r="M3335" s="133">
        <v>0</v>
      </c>
      <c r="N3335" s="133">
        <v>0</v>
      </c>
      <c r="O3335" s="133">
        <v>0</v>
      </c>
      <c r="P3335" s="133">
        <v>402456.15</v>
      </c>
      <c r="Q3335" s="133">
        <v>0</v>
      </c>
      <c r="R3335" s="66" t="s">
        <v>68</v>
      </c>
      <c r="S3335" s="134">
        <v>2</v>
      </c>
      <c r="T3335" s="133">
        <v>71.55</v>
      </c>
      <c r="U3335" s="133">
        <v>71.55</v>
      </c>
      <c r="V3335" s="136">
        <v>46387</v>
      </c>
    </row>
    <row r="3336" spans="1:22" s="48" customFormat="1" ht="24" customHeight="1" x14ac:dyDescent="0.15">
      <c r="A3336" s="138"/>
      <c r="B3336" s="138"/>
      <c r="C3336" s="139"/>
      <c r="D3336" s="139"/>
      <c r="E3336" s="138"/>
      <c r="F3336" s="132"/>
      <c r="G3336" s="132"/>
      <c r="H3336" s="133"/>
      <c r="I3336" s="133"/>
      <c r="J3336" s="133"/>
      <c r="K3336" s="132"/>
      <c r="L3336" s="133"/>
      <c r="M3336" s="133"/>
      <c r="N3336" s="133"/>
      <c r="O3336" s="133"/>
      <c r="P3336" s="133"/>
      <c r="Q3336" s="133"/>
      <c r="R3336" s="66" t="s">
        <v>105</v>
      </c>
      <c r="S3336" s="135"/>
      <c r="T3336" s="133"/>
      <c r="U3336" s="133"/>
      <c r="V3336" s="136"/>
    </row>
    <row r="3337" spans="1:22" s="48" customFormat="1" ht="30" customHeight="1" x14ac:dyDescent="0.15">
      <c r="A3337" s="138" t="s">
        <v>31</v>
      </c>
      <c r="B3337" s="138" t="s">
        <v>1384</v>
      </c>
      <c r="C3337" s="139">
        <v>1951</v>
      </c>
      <c r="D3337" s="139"/>
      <c r="E3337" s="138" t="s">
        <v>111</v>
      </c>
      <c r="F3337" s="132">
        <v>4</v>
      </c>
      <c r="G3337" s="132">
        <v>2</v>
      </c>
      <c r="H3337" s="133">
        <v>2633</v>
      </c>
      <c r="I3337" s="133">
        <v>2633</v>
      </c>
      <c r="J3337" s="133">
        <v>1854.7</v>
      </c>
      <c r="K3337" s="132">
        <v>85</v>
      </c>
      <c r="L3337" s="133">
        <v>1390743.55</v>
      </c>
      <c r="M3337" s="133">
        <v>0</v>
      </c>
      <c r="N3337" s="133">
        <v>0</v>
      </c>
      <c r="O3337" s="133">
        <v>0</v>
      </c>
      <c r="P3337" s="133">
        <v>1390743.55</v>
      </c>
      <c r="Q3337" s="133">
        <v>0</v>
      </c>
      <c r="R3337" s="66" t="s">
        <v>68</v>
      </c>
      <c r="S3337" s="134">
        <v>2</v>
      </c>
      <c r="T3337" s="133">
        <v>528.20000000000005</v>
      </c>
      <c r="U3337" s="133">
        <v>528.20000000000005</v>
      </c>
      <c r="V3337" s="136">
        <v>46387</v>
      </c>
    </row>
    <row r="3338" spans="1:22" s="48" customFormat="1" ht="50.25" customHeight="1" x14ac:dyDescent="0.15">
      <c r="A3338" s="138"/>
      <c r="B3338" s="138"/>
      <c r="C3338" s="139"/>
      <c r="D3338" s="139"/>
      <c r="E3338" s="138"/>
      <c r="F3338" s="132"/>
      <c r="G3338" s="132"/>
      <c r="H3338" s="133"/>
      <c r="I3338" s="133"/>
      <c r="J3338" s="133"/>
      <c r="K3338" s="132"/>
      <c r="L3338" s="133"/>
      <c r="M3338" s="133"/>
      <c r="N3338" s="133"/>
      <c r="O3338" s="133"/>
      <c r="P3338" s="133"/>
      <c r="Q3338" s="133"/>
      <c r="R3338" s="66" t="s">
        <v>70</v>
      </c>
      <c r="S3338" s="135"/>
      <c r="T3338" s="133"/>
      <c r="U3338" s="133"/>
      <c r="V3338" s="136"/>
    </row>
    <row r="3339" spans="1:22" s="48" customFormat="1" ht="40.5" customHeight="1" x14ac:dyDescent="0.15">
      <c r="A3339" s="111" t="s">
        <v>32</v>
      </c>
      <c r="B3339" s="111" t="s">
        <v>1385</v>
      </c>
      <c r="C3339" s="112">
        <v>1958</v>
      </c>
      <c r="D3339" s="112"/>
      <c r="E3339" s="111" t="s">
        <v>111</v>
      </c>
      <c r="F3339" s="113">
        <v>5</v>
      </c>
      <c r="G3339" s="113">
        <v>3</v>
      </c>
      <c r="H3339" s="109">
        <v>3569.2</v>
      </c>
      <c r="I3339" s="109">
        <v>3052.2</v>
      </c>
      <c r="J3339" s="109">
        <v>2591.3200000000002</v>
      </c>
      <c r="K3339" s="113">
        <v>68</v>
      </c>
      <c r="L3339" s="109">
        <v>500000</v>
      </c>
      <c r="M3339" s="109">
        <v>0</v>
      </c>
      <c r="N3339" s="109">
        <v>0</v>
      </c>
      <c r="O3339" s="109">
        <v>0</v>
      </c>
      <c r="P3339" s="109">
        <v>500000</v>
      </c>
      <c r="Q3339" s="109">
        <v>0</v>
      </c>
      <c r="R3339" s="66" t="s">
        <v>74</v>
      </c>
      <c r="S3339" s="114">
        <v>1</v>
      </c>
      <c r="T3339" s="109">
        <v>163.82</v>
      </c>
      <c r="U3339" s="109">
        <v>163.82</v>
      </c>
      <c r="V3339" s="110">
        <v>46387</v>
      </c>
    </row>
    <row r="3340" spans="1:22" s="48" customFormat="1" ht="29.25" customHeight="1" x14ac:dyDescent="0.15">
      <c r="A3340" s="138" t="s">
        <v>33</v>
      </c>
      <c r="B3340" s="138" t="s">
        <v>1386</v>
      </c>
      <c r="C3340" s="139">
        <v>1968</v>
      </c>
      <c r="D3340" s="139"/>
      <c r="E3340" s="138" t="s">
        <v>111</v>
      </c>
      <c r="F3340" s="132">
        <v>5</v>
      </c>
      <c r="G3340" s="132">
        <v>4</v>
      </c>
      <c r="H3340" s="133">
        <v>3337.1</v>
      </c>
      <c r="I3340" s="133">
        <v>3337.1</v>
      </c>
      <c r="J3340" s="133">
        <v>3298.78</v>
      </c>
      <c r="K3340" s="132">
        <v>136</v>
      </c>
      <c r="L3340" s="133">
        <v>1559084.45</v>
      </c>
      <c r="M3340" s="133">
        <v>0</v>
      </c>
      <c r="N3340" s="133">
        <v>0</v>
      </c>
      <c r="O3340" s="133">
        <v>0</v>
      </c>
      <c r="P3340" s="133">
        <v>1559084.45</v>
      </c>
      <c r="Q3340" s="133">
        <v>0</v>
      </c>
      <c r="R3340" s="66" t="s">
        <v>74</v>
      </c>
      <c r="S3340" s="134">
        <v>2</v>
      </c>
      <c r="T3340" s="133">
        <v>467.2</v>
      </c>
      <c r="U3340" s="133">
        <v>467.2</v>
      </c>
      <c r="V3340" s="136">
        <v>46387</v>
      </c>
    </row>
    <row r="3341" spans="1:22" s="48" customFormat="1" ht="39" customHeight="1" x14ac:dyDescent="0.15">
      <c r="A3341" s="138"/>
      <c r="B3341" s="138"/>
      <c r="C3341" s="139"/>
      <c r="D3341" s="139"/>
      <c r="E3341" s="138"/>
      <c r="F3341" s="132"/>
      <c r="G3341" s="132"/>
      <c r="H3341" s="133"/>
      <c r="I3341" s="133"/>
      <c r="J3341" s="133"/>
      <c r="K3341" s="132"/>
      <c r="L3341" s="133"/>
      <c r="M3341" s="133"/>
      <c r="N3341" s="133"/>
      <c r="O3341" s="133"/>
      <c r="P3341" s="133"/>
      <c r="Q3341" s="133"/>
      <c r="R3341" s="66" t="s">
        <v>76</v>
      </c>
      <c r="S3341" s="135"/>
      <c r="T3341" s="133"/>
      <c r="U3341" s="133"/>
      <c r="V3341" s="136"/>
    </row>
    <row r="3342" spans="1:22" s="14" customFormat="1" ht="46.5" customHeight="1" x14ac:dyDescent="0.15">
      <c r="A3342" s="111">
        <v>5</v>
      </c>
      <c r="B3342" s="111" t="s">
        <v>558</v>
      </c>
      <c r="C3342" s="112">
        <v>1974</v>
      </c>
      <c r="D3342" s="112">
        <v>1974</v>
      </c>
      <c r="E3342" s="111" t="s">
        <v>111</v>
      </c>
      <c r="F3342" s="113">
        <v>9</v>
      </c>
      <c r="G3342" s="113">
        <v>8</v>
      </c>
      <c r="H3342" s="109">
        <v>18615.900000000001</v>
      </c>
      <c r="I3342" s="109">
        <v>16580</v>
      </c>
      <c r="J3342" s="109">
        <v>12323.24</v>
      </c>
      <c r="K3342" s="113">
        <v>448</v>
      </c>
      <c r="L3342" s="109">
        <v>12858540</v>
      </c>
      <c r="M3342" s="109">
        <v>0</v>
      </c>
      <c r="N3342" s="109">
        <v>0</v>
      </c>
      <c r="O3342" s="109">
        <v>0</v>
      </c>
      <c r="P3342" s="109">
        <v>12858540</v>
      </c>
      <c r="Q3342" s="109">
        <v>0</v>
      </c>
      <c r="R3342" s="66" t="s">
        <v>57</v>
      </c>
      <c r="S3342" s="115">
        <v>1</v>
      </c>
      <c r="T3342" s="109">
        <v>775.55</v>
      </c>
      <c r="U3342" s="109">
        <v>775.55</v>
      </c>
      <c r="V3342" s="110">
        <v>46387</v>
      </c>
    </row>
    <row r="3343" spans="1:22" s="50" customFormat="1" ht="36" customHeight="1" x14ac:dyDescent="0.15">
      <c r="A3343" s="138" t="s">
        <v>35</v>
      </c>
      <c r="B3343" s="138" t="s">
        <v>559</v>
      </c>
      <c r="C3343" s="139">
        <v>1982</v>
      </c>
      <c r="D3343" s="139">
        <v>1982</v>
      </c>
      <c r="E3343" s="138" t="s">
        <v>97</v>
      </c>
      <c r="F3343" s="132">
        <v>9</v>
      </c>
      <c r="G3343" s="132">
        <v>8</v>
      </c>
      <c r="H3343" s="133">
        <v>18251.900000000001</v>
      </c>
      <c r="I3343" s="133">
        <v>15854.82</v>
      </c>
      <c r="J3343" s="133">
        <v>14315.44</v>
      </c>
      <c r="K3343" s="132">
        <v>770</v>
      </c>
      <c r="L3343" s="133">
        <v>34788638.630000003</v>
      </c>
      <c r="M3343" s="133">
        <v>0</v>
      </c>
      <c r="N3343" s="133">
        <v>0</v>
      </c>
      <c r="O3343" s="133">
        <v>0</v>
      </c>
      <c r="P3343" s="133">
        <v>34788638.630000003</v>
      </c>
      <c r="Q3343" s="133">
        <v>0</v>
      </c>
      <c r="R3343" s="66" t="s">
        <v>65</v>
      </c>
      <c r="S3343" s="134">
        <v>2</v>
      </c>
      <c r="T3343" s="133">
        <v>2194.1999999999998</v>
      </c>
      <c r="U3343" s="133">
        <v>2194.1999999999998</v>
      </c>
      <c r="V3343" s="136">
        <v>46387</v>
      </c>
    </row>
    <row r="3344" spans="1:22" s="50" customFormat="1" ht="54.75" customHeight="1" x14ac:dyDescent="0.15">
      <c r="A3344" s="138"/>
      <c r="B3344" s="138"/>
      <c r="C3344" s="139"/>
      <c r="D3344" s="139"/>
      <c r="E3344" s="138"/>
      <c r="F3344" s="132"/>
      <c r="G3344" s="132"/>
      <c r="H3344" s="133"/>
      <c r="I3344" s="133"/>
      <c r="J3344" s="133"/>
      <c r="K3344" s="132"/>
      <c r="L3344" s="133"/>
      <c r="M3344" s="133"/>
      <c r="N3344" s="133"/>
      <c r="O3344" s="133"/>
      <c r="P3344" s="133"/>
      <c r="Q3344" s="133"/>
      <c r="R3344" s="66" t="s">
        <v>57</v>
      </c>
      <c r="S3344" s="135"/>
      <c r="T3344" s="133"/>
      <c r="U3344" s="133"/>
      <c r="V3344" s="136"/>
    </row>
    <row r="3345" spans="1:22" s="48" customFormat="1" ht="40.5" customHeight="1" x14ac:dyDescent="0.15">
      <c r="A3345" s="111" t="s">
        <v>36</v>
      </c>
      <c r="B3345" s="111" t="s">
        <v>1387</v>
      </c>
      <c r="C3345" s="112">
        <v>1988</v>
      </c>
      <c r="D3345" s="112">
        <v>1988</v>
      </c>
      <c r="E3345" s="111" t="s">
        <v>111</v>
      </c>
      <c r="F3345" s="113">
        <v>12</v>
      </c>
      <c r="G3345" s="113">
        <v>1</v>
      </c>
      <c r="H3345" s="109">
        <v>6031.1</v>
      </c>
      <c r="I3345" s="109">
        <v>4994.5</v>
      </c>
      <c r="J3345" s="109">
        <v>4983.5200000000004</v>
      </c>
      <c r="K3345" s="113">
        <v>89</v>
      </c>
      <c r="L3345" s="109">
        <v>234978.75</v>
      </c>
      <c r="M3345" s="109">
        <v>0</v>
      </c>
      <c r="N3345" s="109">
        <v>0</v>
      </c>
      <c r="O3345" s="109">
        <v>0</v>
      </c>
      <c r="P3345" s="109">
        <v>234978.75</v>
      </c>
      <c r="Q3345" s="109">
        <v>0</v>
      </c>
      <c r="R3345" s="66" t="s">
        <v>102</v>
      </c>
      <c r="S3345" s="114">
        <v>1</v>
      </c>
      <c r="T3345" s="109">
        <v>47.05</v>
      </c>
      <c r="U3345" s="109">
        <v>47.05</v>
      </c>
      <c r="V3345" s="110">
        <v>46387</v>
      </c>
    </row>
    <row r="3346" spans="1:22" s="48" customFormat="1" ht="29.25" customHeight="1" x14ac:dyDescent="0.15">
      <c r="A3346" s="138" t="s">
        <v>37</v>
      </c>
      <c r="B3346" s="138" t="s">
        <v>1388</v>
      </c>
      <c r="C3346" s="139">
        <v>1976</v>
      </c>
      <c r="D3346" s="139"/>
      <c r="E3346" s="138" t="s">
        <v>111</v>
      </c>
      <c r="F3346" s="132">
        <v>5</v>
      </c>
      <c r="G3346" s="132">
        <v>6</v>
      </c>
      <c r="H3346" s="133">
        <v>4924.6000000000004</v>
      </c>
      <c r="I3346" s="133">
        <v>4529</v>
      </c>
      <c r="J3346" s="133">
        <v>4309.7700000000004</v>
      </c>
      <c r="K3346" s="132">
        <v>200</v>
      </c>
      <c r="L3346" s="133">
        <v>2752667.07</v>
      </c>
      <c r="M3346" s="133">
        <v>0</v>
      </c>
      <c r="N3346" s="133">
        <v>0</v>
      </c>
      <c r="O3346" s="133">
        <v>0</v>
      </c>
      <c r="P3346" s="133">
        <v>2752667.07</v>
      </c>
      <c r="Q3346" s="133">
        <v>0</v>
      </c>
      <c r="R3346" s="66" t="s">
        <v>74</v>
      </c>
      <c r="S3346" s="134">
        <v>2</v>
      </c>
      <c r="T3346" s="133">
        <v>607.79</v>
      </c>
      <c r="U3346" s="133">
        <v>607.79</v>
      </c>
      <c r="V3346" s="136">
        <v>46387</v>
      </c>
    </row>
    <row r="3347" spans="1:22" s="48" customFormat="1" ht="39" customHeight="1" x14ac:dyDescent="0.15">
      <c r="A3347" s="138"/>
      <c r="B3347" s="138"/>
      <c r="C3347" s="139"/>
      <c r="D3347" s="139"/>
      <c r="E3347" s="138"/>
      <c r="F3347" s="132"/>
      <c r="G3347" s="132"/>
      <c r="H3347" s="133"/>
      <c r="I3347" s="133"/>
      <c r="J3347" s="133"/>
      <c r="K3347" s="132"/>
      <c r="L3347" s="133"/>
      <c r="M3347" s="133"/>
      <c r="N3347" s="133"/>
      <c r="O3347" s="133"/>
      <c r="P3347" s="133"/>
      <c r="Q3347" s="133"/>
      <c r="R3347" s="66" t="s">
        <v>76</v>
      </c>
      <c r="S3347" s="135"/>
      <c r="T3347" s="133"/>
      <c r="U3347" s="133"/>
      <c r="V3347" s="136"/>
    </row>
    <row r="3348" spans="1:22" s="48" customFormat="1" ht="33.75" customHeight="1" x14ac:dyDescent="0.15">
      <c r="A3348" s="111" t="s">
        <v>38</v>
      </c>
      <c r="B3348" s="111" t="s">
        <v>1389</v>
      </c>
      <c r="C3348" s="112">
        <v>1977</v>
      </c>
      <c r="D3348" s="112"/>
      <c r="E3348" s="111" t="s">
        <v>97</v>
      </c>
      <c r="F3348" s="113">
        <v>5</v>
      </c>
      <c r="G3348" s="113">
        <v>6</v>
      </c>
      <c r="H3348" s="109">
        <v>4489.3999999999996</v>
      </c>
      <c r="I3348" s="109">
        <v>4489.3999999999996</v>
      </c>
      <c r="J3348" s="109">
        <v>3550.3</v>
      </c>
      <c r="K3348" s="113">
        <v>180</v>
      </c>
      <c r="L3348" s="109">
        <v>2031636</v>
      </c>
      <c r="M3348" s="109">
        <v>0</v>
      </c>
      <c r="N3348" s="109">
        <v>0</v>
      </c>
      <c r="O3348" s="109">
        <v>0</v>
      </c>
      <c r="P3348" s="109">
        <v>2031636</v>
      </c>
      <c r="Q3348" s="109">
        <v>0</v>
      </c>
      <c r="R3348" s="66" t="s">
        <v>102</v>
      </c>
      <c r="S3348" s="114">
        <v>1</v>
      </c>
      <c r="T3348" s="109">
        <v>452.54</v>
      </c>
      <c r="U3348" s="109">
        <v>452.54</v>
      </c>
      <c r="V3348" s="110">
        <v>46387</v>
      </c>
    </row>
    <row r="3349" spans="1:22" s="48" customFormat="1" ht="28.5" customHeight="1" x14ac:dyDescent="0.15">
      <c r="A3349" s="111" t="s">
        <v>39</v>
      </c>
      <c r="B3349" s="111" t="s">
        <v>586</v>
      </c>
      <c r="C3349" s="112">
        <v>1979</v>
      </c>
      <c r="D3349" s="112"/>
      <c r="E3349" s="111" t="s">
        <v>97</v>
      </c>
      <c r="F3349" s="113">
        <v>9</v>
      </c>
      <c r="G3349" s="113">
        <v>4</v>
      </c>
      <c r="H3349" s="109">
        <v>6742.5</v>
      </c>
      <c r="I3349" s="109">
        <v>6742.5</v>
      </c>
      <c r="J3349" s="109">
        <v>6689.91</v>
      </c>
      <c r="K3349" s="113">
        <v>320</v>
      </c>
      <c r="L3349" s="109">
        <v>1407107.98</v>
      </c>
      <c r="M3349" s="109">
        <v>0</v>
      </c>
      <c r="N3349" s="109">
        <v>0</v>
      </c>
      <c r="O3349" s="109">
        <v>0</v>
      </c>
      <c r="P3349" s="109">
        <v>1407107.98</v>
      </c>
      <c r="Q3349" s="109">
        <v>0</v>
      </c>
      <c r="R3349" s="66" t="s">
        <v>105</v>
      </c>
      <c r="S3349" s="114">
        <v>1</v>
      </c>
      <c r="T3349" s="109">
        <v>208.69</v>
      </c>
      <c r="U3349" s="109">
        <v>208.69</v>
      </c>
      <c r="V3349" s="110">
        <v>46387</v>
      </c>
    </row>
    <row r="3350" spans="1:22" s="48" customFormat="1" ht="29.25" customHeight="1" x14ac:dyDescent="0.15">
      <c r="A3350" s="138" t="s">
        <v>40</v>
      </c>
      <c r="B3350" s="138" t="s">
        <v>1390</v>
      </c>
      <c r="C3350" s="139">
        <v>1972</v>
      </c>
      <c r="D3350" s="139"/>
      <c r="E3350" s="138" t="s">
        <v>111</v>
      </c>
      <c r="F3350" s="132">
        <v>5</v>
      </c>
      <c r="G3350" s="132">
        <v>4</v>
      </c>
      <c r="H3350" s="133">
        <v>4768</v>
      </c>
      <c r="I3350" s="133">
        <v>4503.8</v>
      </c>
      <c r="J3350" s="133">
        <v>4393.87</v>
      </c>
      <c r="K3350" s="132">
        <v>100</v>
      </c>
      <c r="L3350" s="133">
        <v>1613740.23</v>
      </c>
      <c r="M3350" s="133">
        <v>0</v>
      </c>
      <c r="N3350" s="133">
        <v>0</v>
      </c>
      <c r="O3350" s="133">
        <v>0</v>
      </c>
      <c r="P3350" s="133">
        <v>1613740.23</v>
      </c>
      <c r="Q3350" s="133">
        <v>0</v>
      </c>
      <c r="R3350" s="66" t="s">
        <v>68</v>
      </c>
      <c r="S3350" s="134">
        <v>2</v>
      </c>
      <c r="T3350" s="133">
        <v>358.31</v>
      </c>
      <c r="U3350" s="133">
        <v>358.31</v>
      </c>
      <c r="V3350" s="136">
        <v>46387</v>
      </c>
    </row>
    <row r="3351" spans="1:22" s="48" customFormat="1" ht="48" customHeight="1" x14ac:dyDescent="0.15">
      <c r="A3351" s="138"/>
      <c r="B3351" s="138"/>
      <c r="C3351" s="139"/>
      <c r="D3351" s="139"/>
      <c r="E3351" s="138"/>
      <c r="F3351" s="132"/>
      <c r="G3351" s="132"/>
      <c r="H3351" s="133"/>
      <c r="I3351" s="133"/>
      <c r="J3351" s="133"/>
      <c r="K3351" s="132"/>
      <c r="L3351" s="133"/>
      <c r="M3351" s="133"/>
      <c r="N3351" s="133"/>
      <c r="O3351" s="133"/>
      <c r="P3351" s="133"/>
      <c r="Q3351" s="133"/>
      <c r="R3351" s="66" t="s">
        <v>70</v>
      </c>
      <c r="S3351" s="135"/>
      <c r="T3351" s="133"/>
      <c r="U3351" s="133"/>
      <c r="V3351" s="136"/>
    </row>
    <row r="3352" spans="1:22" s="48" customFormat="1" ht="30" customHeight="1" x14ac:dyDescent="0.15">
      <c r="A3352" s="138" t="s">
        <v>41</v>
      </c>
      <c r="B3352" s="138" t="s">
        <v>1391</v>
      </c>
      <c r="C3352" s="139">
        <v>1976</v>
      </c>
      <c r="D3352" s="139"/>
      <c r="E3352" s="138" t="s">
        <v>97</v>
      </c>
      <c r="F3352" s="132">
        <v>5</v>
      </c>
      <c r="G3352" s="132">
        <v>6</v>
      </c>
      <c r="H3352" s="133">
        <v>4767.6000000000004</v>
      </c>
      <c r="I3352" s="133">
        <v>4310.2</v>
      </c>
      <c r="J3352" s="133">
        <v>3881.9</v>
      </c>
      <c r="K3352" s="132">
        <v>182</v>
      </c>
      <c r="L3352" s="133">
        <v>607823.62</v>
      </c>
      <c r="M3352" s="133">
        <v>0</v>
      </c>
      <c r="N3352" s="133">
        <v>0</v>
      </c>
      <c r="O3352" s="133">
        <v>0</v>
      </c>
      <c r="P3352" s="133">
        <v>607823.62</v>
      </c>
      <c r="Q3352" s="133">
        <v>0</v>
      </c>
      <c r="R3352" s="66" t="s">
        <v>65</v>
      </c>
      <c r="S3352" s="134">
        <v>4</v>
      </c>
      <c r="T3352" s="133">
        <v>141.02000000000001</v>
      </c>
      <c r="U3352" s="133">
        <v>141.02000000000001</v>
      </c>
      <c r="V3352" s="136">
        <v>46387</v>
      </c>
    </row>
    <row r="3353" spans="1:22" s="48" customFormat="1" ht="50.25" customHeight="1" x14ac:dyDescent="0.15">
      <c r="A3353" s="138"/>
      <c r="B3353" s="138"/>
      <c r="C3353" s="139"/>
      <c r="D3353" s="139"/>
      <c r="E3353" s="138"/>
      <c r="F3353" s="132"/>
      <c r="G3353" s="132"/>
      <c r="H3353" s="133"/>
      <c r="I3353" s="133"/>
      <c r="J3353" s="133"/>
      <c r="K3353" s="132"/>
      <c r="L3353" s="133"/>
      <c r="M3353" s="133"/>
      <c r="N3353" s="133"/>
      <c r="O3353" s="133"/>
      <c r="P3353" s="133"/>
      <c r="Q3353" s="133"/>
      <c r="R3353" s="66" t="s">
        <v>67</v>
      </c>
      <c r="S3353" s="135"/>
      <c r="T3353" s="133"/>
      <c r="U3353" s="133"/>
      <c r="V3353" s="136"/>
    </row>
    <row r="3354" spans="1:22" s="48" customFormat="1" ht="35.25" customHeight="1" x14ac:dyDescent="0.15">
      <c r="A3354" s="138"/>
      <c r="B3354" s="138"/>
      <c r="C3354" s="139"/>
      <c r="D3354" s="139"/>
      <c r="E3354" s="138"/>
      <c r="F3354" s="132"/>
      <c r="G3354" s="132"/>
      <c r="H3354" s="133"/>
      <c r="I3354" s="133"/>
      <c r="J3354" s="133"/>
      <c r="K3354" s="132"/>
      <c r="L3354" s="133"/>
      <c r="M3354" s="133"/>
      <c r="N3354" s="133"/>
      <c r="O3354" s="133"/>
      <c r="P3354" s="133"/>
      <c r="Q3354" s="133"/>
      <c r="R3354" s="66" t="s">
        <v>71</v>
      </c>
      <c r="S3354" s="135"/>
      <c r="T3354" s="133"/>
      <c r="U3354" s="133"/>
      <c r="V3354" s="136"/>
    </row>
    <row r="3355" spans="1:22" s="48" customFormat="1" ht="48" customHeight="1" x14ac:dyDescent="0.15">
      <c r="A3355" s="138"/>
      <c r="B3355" s="138"/>
      <c r="C3355" s="139"/>
      <c r="D3355" s="139"/>
      <c r="E3355" s="138"/>
      <c r="F3355" s="132"/>
      <c r="G3355" s="132"/>
      <c r="H3355" s="133"/>
      <c r="I3355" s="133"/>
      <c r="J3355" s="133"/>
      <c r="K3355" s="132"/>
      <c r="L3355" s="133"/>
      <c r="M3355" s="133"/>
      <c r="N3355" s="133"/>
      <c r="O3355" s="133"/>
      <c r="P3355" s="133"/>
      <c r="Q3355" s="133"/>
      <c r="R3355" s="66" t="s">
        <v>73</v>
      </c>
      <c r="S3355" s="135"/>
      <c r="T3355" s="133"/>
      <c r="U3355" s="133"/>
      <c r="V3355" s="136"/>
    </row>
    <row r="3356" spans="1:22" s="48" customFormat="1" ht="39" customHeight="1" x14ac:dyDescent="0.15">
      <c r="A3356" s="138" t="s">
        <v>42</v>
      </c>
      <c r="B3356" s="138" t="s">
        <v>1392</v>
      </c>
      <c r="C3356" s="139">
        <v>1970</v>
      </c>
      <c r="D3356" s="139"/>
      <c r="E3356" s="138" t="s">
        <v>97</v>
      </c>
      <c r="F3356" s="132">
        <v>5</v>
      </c>
      <c r="G3356" s="132">
        <v>5</v>
      </c>
      <c r="H3356" s="133">
        <v>5221.2</v>
      </c>
      <c r="I3356" s="133">
        <v>4810.3999999999996</v>
      </c>
      <c r="J3356" s="133">
        <v>4582.5200000000004</v>
      </c>
      <c r="K3356" s="132">
        <v>196</v>
      </c>
      <c r="L3356" s="133">
        <v>296678.46999999997</v>
      </c>
      <c r="M3356" s="133">
        <v>0</v>
      </c>
      <c r="N3356" s="133">
        <v>0</v>
      </c>
      <c r="O3356" s="133">
        <v>0</v>
      </c>
      <c r="P3356" s="133">
        <v>296678.46999999997</v>
      </c>
      <c r="Q3356" s="133">
        <v>0</v>
      </c>
      <c r="R3356" s="66" t="s">
        <v>62</v>
      </c>
      <c r="S3356" s="134">
        <v>2</v>
      </c>
      <c r="T3356" s="133">
        <v>61.67</v>
      </c>
      <c r="U3356" s="133">
        <v>61.67</v>
      </c>
      <c r="V3356" s="136">
        <v>46387</v>
      </c>
    </row>
    <row r="3357" spans="1:22" s="48" customFormat="1" ht="42.75" customHeight="1" x14ac:dyDescent="0.15">
      <c r="A3357" s="138"/>
      <c r="B3357" s="138"/>
      <c r="C3357" s="139"/>
      <c r="D3357" s="139"/>
      <c r="E3357" s="138"/>
      <c r="F3357" s="132"/>
      <c r="G3357" s="132"/>
      <c r="H3357" s="133"/>
      <c r="I3357" s="133"/>
      <c r="J3357" s="133"/>
      <c r="K3357" s="132"/>
      <c r="L3357" s="133"/>
      <c r="M3357" s="133"/>
      <c r="N3357" s="133"/>
      <c r="O3357" s="133"/>
      <c r="P3357" s="133"/>
      <c r="Q3357" s="133"/>
      <c r="R3357" s="66" t="s">
        <v>64</v>
      </c>
      <c r="S3357" s="135"/>
      <c r="T3357" s="133"/>
      <c r="U3357" s="133"/>
      <c r="V3357" s="136"/>
    </row>
    <row r="3358" spans="1:22" s="48" customFormat="1" ht="36.75" customHeight="1" x14ac:dyDescent="0.15">
      <c r="A3358" s="138" t="s">
        <v>43</v>
      </c>
      <c r="B3358" s="138" t="s">
        <v>1393</v>
      </c>
      <c r="C3358" s="139">
        <v>1971</v>
      </c>
      <c r="D3358" s="139">
        <v>1971</v>
      </c>
      <c r="E3358" s="138" t="s">
        <v>111</v>
      </c>
      <c r="F3358" s="132">
        <v>9</v>
      </c>
      <c r="G3358" s="132">
        <v>6</v>
      </c>
      <c r="H3358" s="133">
        <v>12278.6</v>
      </c>
      <c r="I3358" s="133">
        <v>10764.6</v>
      </c>
      <c r="J3358" s="133">
        <v>9902.33</v>
      </c>
      <c r="K3358" s="132">
        <v>250</v>
      </c>
      <c r="L3358" s="133">
        <v>1424096.06</v>
      </c>
      <c r="M3358" s="133">
        <v>0</v>
      </c>
      <c r="N3358" s="133">
        <v>0</v>
      </c>
      <c r="O3358" s="133">
        <v>0</v>
      </c>
      <c r="P3358" s="133">
        <v>1424096.06</v>
      </c>
      <c r="Q3358" s="133">
        <v>0</v>
      </c>
      <c r="R3358" s="66" t="s">
        <v>65</v>
      </c>
      <c r="S3358" s="134">
        <v>4</v>
      </c>
      <c r="T3358" s="133">
        <v>132.29</v>
      </c>
      <c r="U3358" s="133">
        <v>132.29</v>
      </c>
      <c r="V3358" s="136">
        <v>46387</v>
      </c>
    </row>
    <row r="3359" spans="1:22" s="48" customFormat="1" ht="42.75" customHeight="1" x14ac:dyDescent="0.15">
      <c r="A3359" s="138"/>
      <c r="B3359" s="138"/>
      <c r="C3359" s="139"/>
      <c r="D3359" s="139"/>
      <c r="E3359" s="138"/>
      <c r="F3359" s="132"/>
      <c r="G3359" s="132"/>
      <c r="H3359" s="133"/>
      <c r="I3359" s="133"/>
      <c r="J3359" s="133"/>
      <c r="K3359" s="132"/>
      <c r="L3359" s="133"/>
      <c r="M3359" s="133"/>
      <c r="N3359" s="133"/>
      <c r="O3359" s="133"/>
      <c r="P3359" s="133"/>
      <c r="Q3359" s="133"/>
      <c r="R3359" s="66" t="s">
        <v>67</v>
      </c>
      <c r="S3359" s="135"/>
      <c r="T3359" s="133"/>
      <c r="U3359" s="133"/>
      <c r="V3359" s="136"/>
    </row>
    <row r="3360" spans="1:22" s="48" customFormat="1" ht="33.75" customHeight="1" x14ac:dyDescent="0.15">
      <c r="A3360" s="138"/>
      <c r="B3360" s="138"/>
      <c r="C3360" s="139"/>
      <c r="D3360" s="139"/>
      <c r="E3360" s="138"/>
      <c r="F3360" s="132"/>
      <c r="G3360" s="132"/>
      <c r="H3360" s="133"/>
      <c r="I3360" s="133"/>
      <c r="J3360" s="133"/>
      <c r="K3360" s="132"/>
      <c r="L3360" s="133"/>
      <c r="M3360" s="133"/>
      <c r="N3360" s="133"/>
      <c r="O3360" s="133"/>
      <c r="P3360" s="133"/>
      <c r="Q3360" s="133"/>
      <c r="R3360" s="66" t="s">
        <v>71</v>
      </c>
      <c r="S3360" s="135"/>
      <c r="T3360" s="133"/>
      <c r="U3360" s="133"/>
      <c r="V3360" s="136"/>
    </row>
    <row r="3361" spans="1:22" s="48" customFormat="1" ht="46.5" customHeight="1" x14ac:dyDescent="0.15">
      <c r="A3361" s="138"/>
      <c r="B3361" s="138"/>
      <c r="C3361" s="139"/>
      <c r="D3361" s="139"/>
      <c r="E3361" s="138"/>
      <c r="F3361" s="132"/>
      <c r="G3361" s="132"/>
      <c r="H3361" s="133"/>
      <c r="I3361" s="133"/>
      <c r="J3361" s="133"/>
      <c r="K3361" s="132"/>
      <c r="L3361" s="133"/>
      <c r="M3361" s="133"/>
      <c r="N3361" s="133"/>
      <c r="O3361" s="133"/>
      <c r="P3361" s="133"/>
      <c r="Q3361" s="133"/>
      <c r="R3361" s="66" t="s">
        <v>73</v>
      </c>
      <c r="S3361" s="135"/>
      <c r="T3361" s="133"/>
      <c r="U3361" s="133"/>
      <c r="V3361" s="136"/>
    </row>
    <row r="3362" spans="1:22" s="48" customFormat="1" ht="35.25" customHeight="1" x14ac:dyDescent="0.15">
      <c r="A3362" s="138" t="s">
        <v>44</v>
      </c>
      <c r="B3362" s="138" t="s">
        <v>1394</v>
      </c>
      <c r="C3362" s="139">
        <v>1963</v>
      </c>
      <c r="D3362" s="139"/>
      <c r="E3362" s="138" t="s">
        <v>111</v>
      </c>
      <c r="F3362" s="132">
        <v>5</v>
      </c>
      <c r="G3362" s="132">
        <v>4</v>
      </c>
      <c r="H3362" s="133">
        <v>3467.8</v>
      </c>
      <c r="I3362" s="133">
        <v>3621.2</v>
      </c>
      <c r="J3362" s="133">
        <v>2938</v>
      </c>
      <c r="K3362" s="132">
        <v>104</v>
      </c>
      <c r="L3362" s="133">
        <v>1118611.51</v>
      </c>
      <c r="M3362" s="133">
        <v>0</v>
      </c>
      <c r="N3362" s="133">
        <v>0</v>
      </c>
      <c r="O3362" s="133">
        <v>0</v>
      </c>
      <c r="P3362" s="133">
        <v>1118611.51</v>
      </c>
      <c r="Q3362" s="133">
        <v>0</v>
      </c>
      <c r="R3362" s="66" t="s">
        <v>68</v>
      </c>
      <c r="S3362" s="134">
        <v>2</v>
      </c>
      <c r="T3362" s="133">
        <v>308.91000000000003</v>
      </c>
      <c r="U3362" s="133">
        <v>308.91000000000003</v>
      </c>
      <c r="V3362" s="136">
        <v>46387</v>
      </c>
    </row>
    <row r="3363" spans="1:22" s="48" customFormat="1" ht="50.25" customHeight="1" x14ac:dyDescent="0.15">
      <c r="A3363" s="138"/>
      <c r="B3363" s="138"/>
      <c r="C3363" s="139"/>
      <c r="D3363" s="139"/>
      <c r="E3363" s="138"/>
      <c r="F3363" s="132"/>
      <c r="G3363" s="132"/>
      <c r="H3363" s="133"/>
      <c r="I3363" s="133"/>
      <c r="J3363" s="133"/>
      <c r="K3363" s="132"/>
      <c r="L3363" s="133"/>
      <c r="M3363" s="133"/>
      <c r="N3363" s="133"/>
      <c r="O3363" s="133"/>
      <c r="P3363" s="133"/>
      <c r="Q3363" s="133"/>
      <c r="R3363" s="66" t="s">
        <v>70</v>
      </c>
      <c r="S3363" s="135"/>
      <c r="T3363" s="133"/>
      <c r="U3363" s="133"/>
      <c r="V3363" s="136"/>
    </row>
    <row r="3364" spans="1:22" s="14" customFormat="1" ht="48.75" customHeight="1" x14ac:dyDescent="0.15">
      <c r="A3364" s="111">
        <v>16</v>
      </c>
      <c r="B3364" s="111" t="s">
        <v>560</v>
      </c>
      <c r="C3364" s="112">
        <v>1983</v>
      </c>
      <c r="D3364" s="112">
        <v>2009</v>
      </c>
      <c r="E3364" s="111" t="s">
        <v>111</v>
      </c>
      <c r="F3364" s="113">
        <v>12</v>
      </c>
      <c r="G3364" s="113">
        <v>1</v>
      </c>
      <c r="H3364" s="109">
        <v>5973.6</v>
      </c>
      <c r="I3364" s="109">
        <v>4931.7</v>
      </c>
      <c r="J3364" s="109">
        <v>4947.8900000000003</v>
      </c>
      <c r="K3364" s="113">
        <v>195</v>
      </c>
      <c r="L3364" s="109">
        <v>4742891</v>
      </c>
      <c r="M3364" s="109">
        <v>0</v>
      </c>
      <c r="N3364" s="109">
        <v>0</v>
      </c>
      <c r="O3364" s="109">
        <v>0</v>
      </c>
      <c r="P3364" s="109">
        <v>4742891</v>
      </c>
      <c r="Q3364" s="109">
        <v>0</v>
      </c>
      <c r="R3364" s="66" t="s">
        <v>57</v>
      </c>
      <c r="S3364" s="115">
        <v>1</v>
      </c>
      <c r="T3364" s="109">
        <v>961.72</v>
      </c>
      <c r="U3364" s="109">
        <v>961.72</v>
      </c>
      <c r="V3364" s="110">
        <v>46387</v>
      </c>
    </row>
    <row r="3365" spans="1:22" s="48" customFormat="1" ht="27" customHeight="1" x14ac:dyDescent="0.15">
      <c r="A3365" s="138" t="s">
        <v>46</v>
      </c>
      <c r="B3365" s="138" t="s">
        <v>1395</v>
      </c>
      <c r="C3365" s="139">
        <v>1965</v>
      </c>
      <c r="D3365" s="139"/>
      <c r="E3365" s="138" t="s">
        <v>97</v>
      </c>
      <c r="F3365" s="132">
        <v>5</v>
      </c>
      <c r="G3365" s="132">
        <v>3</v>
      </c>
      <c r="H3365" s="133">
        <v>3108.4</v>
      </c>
      <c r="I3365" s="133">
        <v>2889.3</v>
      </c>
      <c r="J3365" s="133">
        <v>2506.13</v>
      </c>
      <c r="K3365" s="132">
        <v>120</v>
      </c>
      <c r="L3365" s="133">
        <v>3407884.21</v>
      </c>
      <c r="M3365" s="133">
        <v>0</v>
      </c>
      <c r="N3365" s="133">
        <v>0</v>
      </c>
      <c r="O3365" s="133">
        <v>0</v>
      </c>
      <c r="P3365" s="133">
        <v>3407884.21</v>
      </c>
      <c r="Q3365" s="133">
        <v>0</v>
      </c>
      <c r="R3365" s="66" t="s">
        <v>74</v>
      </c>
      <c r="S3365" s="134">
        <v>2</v>
      </c>
      <c r="T3365" s="133">
        <v>1179.48</v>
      </c>
      <c r="U3365" s="133">
        <v>1179.48</v>
      </c>
      <c r="V3365" s="136">
        <v>46387</v>
      </c>
    </row>
    <row r="3366" spans="1:22" s="48" customFormat="1" ht="40.5" customHeight="1" x14ac:dyDescent="0.15">
      <c r="A3366" s="138"/>
      <c r="B3366" s="138"/>
      <c r="C3366" s="139"/>
      <c r="D3366" s="139"/>
      <c r="E3366" s="138"/>
      <c r="F3366" s="132"/>
      <c r="G3366" s="132"/>
      <c r="H3366" s="133"/>
      <c r="I3366" s="133"/>
      <c r="J3366" s="133"/>
      <c r="K3366" s="132"/>
      <c r="L3366" s="133"/>
      <c r="M3366" s="133"/>
      <c r="N3366" s="133"/>
      <c r="O3366" s="133"/>
      <c r="P3366" s="133"/>
      <c r="Q3366" s="133"/>
      <c r="R3366" s="66" t="s">
        <v>76</v>
      </c>
      <c r="S3366" s="135"/>
      <c r="T3366" s="133"/>
      <c r="U3366" s="133"/>
      <c r="V3366" s="136"/>
    </row>
    <row r="3367" spans="1:22" s="48" customFormat="1" ht="40.5" customHeight="1" x14ac:dyDescent="0.15">
      <c r="A3367" s="111" t="s">
        <v>47</v>
      </c>
      <c r="B3367" s="111" t="s">
        <v>668</v>
      </c>
      <c r="C3367" s="112">
        <v>1966</v>
      </c>
      <c r="D3367" s="112"/>
      <c r="E3367" s="111" t="s">
        <v>111</v>
      </c>
      <c r="F3367" s="113">
        <v>5</v>
      </c>
      <c r="G3367" s="113">
        <v>4</v>
      </c>
      <c r="H3367" s="109">
        <v>3395.9</v>
      </c>
      <c r="I3367" s="109">
        <v>3147</v>
      </c>
      <c r="J3367" s="109">
        <v>2319.25</v>
      </c>
      <c r="K3367" s="113">
        <v>209</v>
      </c>
      <c r="L3367" s="109">
        <v>1374167</v>
      </c>
      <c r="M3367" s="109">
        <v>0</v>
      </c>
      <c r="N3367" s="109">
        <v>0</v>
      </c>
      <c r="O3367" s="109">
        <v>0</v>
      </c>
      <c r="P3367" s="109">
        <v>1374167</v>
      </c>
      <c r="Q3367" s="109">
        <v>0</v>
      </c>
      <c r="R3367" s="66" t="s">
        <v>105</v>
      </c>
      <c r="S3367" s="114">
        <v>1</v>
      </c>
      <c r="T3367" s="109">
        <v>436.66</v>
      </c>
      <c r="U3367" s="109">
        <v>436.66</v>
      </c>
      <c r="V3367" s="110">
        <v>46387</v>
      </c>
    </row>
    <row r="3368" spans="1:22" s="48" customFormat="1" ht="40.5" customHeight="1" x14ac:dyDescent="0.15">
      <c r="A3368" s="138" t="s">
        <v>48</v>
      </c>
      <c r="B3368" s="138" t="s">
        <v>1396</v>
      </c>
      <c r="C3368" s="139">
        <v>2015</v>
      </c>
      <c r="D3368" s="139">
        <v>2015</v>
      </c>
      <c r="E3368" s="138" t="s">
        <v>111</v>
      </c>
      <c r="F3368" s="132">
        <v>5</v>
      </c>
      <c r="G3368" s="132">
        <v>2</v>
      </c>
      <c r="H3368" s="133">
        <v>2821.4</v>
      </c>
      <c r="I3368" s="133">
        <v>2821.4</v>
      </c>
      <c r="J3368" s="133">
        <v>2467.0100000000002</v>
      </c>
      <c r="K3368" s="132">
        <v>50</v>
      </c>
      <c r="L3368" s="133">
        <v>941862.09</v>
      </c>
      <c r="M3368" s="133">
        <v>0</v>
      </c>
      <c r="N3368" s="133">
        <v>0</v>
      </c>
      <c r="O3368" s="133">
        <v>0</v>
      </c>
      <c r="P3368" s="133">
        <v>941862.09</v>
      </c>
      <c r="Q3368" s="133">
        <v>0</v>
      </c>
      <c r="R3368" s="66" t="s">
        <v>105</v>
      </c>
      <c r="S3368" s="134">
        <v>2</v>
      </c>
      <c r="T3368" s="133">
        <v>333.83</v>
      </c>
      <c r="U3368" s="133">
        <v>333.83</v>
      </c>
      <c r="V3368" s="136">
        <v>46387</v>
      </c>
    </row>
    <row r="3369" spans="1:22" s="48" customFormat="1" ht="40.5" customHeight="1" x14ac:dyDescent="0.15">
      <c r="A3369" s="138"/>
      <c r="B3369" s="138"/>
      <c r="C3369" s="139"/>
      <c r="D3369" s="139"/>
      <c r="E3369" s="138"/>
      <c r="F3369" s="132"/>
      <c r="G3369" s="132"/>
      <c r="H3369" s="133"/>
      <c r="I3369" s="133"/>
      <c r="J3369" s="133"/>
      <c r="K3369" s="132"/>
      <c r="L3369" s="133"/>
      <c r="M3369" s="133"/>
      <c r="N3369" s="133"/>
      <c r="O3369" s="133"/>
      <c r="P3369" s="133"/>
      <c r="Q3369" s="133"/>
      <c r="R3369" s="66" t="s">
        <v>107</v>
      </c>
      <c r="S3369" s="135"/>
      <c r="T3369" s="133"/>
      <c r="U3369" s="133"/>
      <c r="V3369" s="136"/>
    </row>
    <row r="3370" spans="1:22" s="48" customFormat="1" ht="42.75" customHeight="1" x14ac:dyDescent="0.15">
      <c r="A3370" s="111" t="s">
        <v>49</v>
      </c>
      <c r="B3370" s="111" t="s">
        <v>1397</v>
      </c>
      <c r="C3370" s="112">
        <v>1969</v>
      </c>
      <c r="D3370" s="112"/>
      <c r="E3370" s="111" t="s">
        <v>111</v>
      </c>
      <c r="F3370" s="113">
        <v>5</v>
      </c>
      <c r="G3370" s="113">
        <v>6</v>
      </c>
      <c r="H3370" s="109">
        <v>5010</v>
      </c>
      <c r="I3370" s="109">
        <v>4609.7</v>
      </c>
      <c r="J3370" s="109">
        <v>4266.0200000000004</v>
      </c>
      <c r="K3370" s="113">
        <v>217</v>
      </c>
      <c r="L3370" s="109">
        <v>952270.05</v>
      </c>
      <c r="M3370" s="109">
        <v>0</v>
      </c>
      <c r="N3370" s="109">
        <v>0</v>
      </c>
      <c r="O3370" s="109">
        <v>0</v>
      </c>
      <c r="P3370" s="109">
        <v>952270.05</v>
      </c>
      <c r="Q3370" s="109">
        <v>0</v>
      </c>
      <c r="R3370" s="66" t="s">
        <v>65</v>
      </c>
      <c r="S3370" s="114">
        <v>1</v>
      </c>
      <c r="T3370" s="109">
        <v>206.58</v>
      </c>
      <c r="U3370" s="109">
        <v>206.58</v>
      </c>
      <c r="V3370" s="110">
        <v>46387</v>
      </c>
    </row>
    <row r="3371" spans="1:22" s="48" customFormat="1" ht="42" customHeight="1" x14ac:dyDescent="0.15">
      <c r="A3371" s="111" t="s">
        <v>50</v>
      </c>
      <c r="B3371" s="111" t="s">
        <v>1398</v>
      </c>
      <c r="C3371" s="112">
        <v>1990</v>
      </c>
      <c r="D3371" s="112">
        <v>1990</v>
      </c>
      <c r="E3371" s="111" t="s">
        <v>97</v>
      </c>
      <c r="F3371" s="113">
        <v>10</v>
      </c>
      <c r="G3371" s="113">
        <v>4</v>
      </c>
      <c r="H3371" s="109">
        <v>10764.6</v>
      </c>
      <c r="I3371" s="109">
        <v>9097.4</v>
      </c>
      <c r="J3371" s="109">
        <v>8672.2099999999991</v>
      </c>
      <c r="K3371" s="113">
        <v>465</v>
      </c>
      <c r="L3371" s="109">
        <v>5429058</v>
      </c>
      <c r="M3371" s="109">
        <v>0</v>
      </c>
      <c r="N3371" s="109">
        <v>0</v>
      </c>
      <c r="O3371" s="109">
        <v>0</v>
      </c>
      <c r="P3371" s="109">
        <v>5429058</v>
      </c>
      <c r="Q3371" s="109">
        <v>0</v>
      </c>
      <c r="R3371" s="66" t="s">
        <v>102</v>
      </c>
      <c r="S3371" s="114">
        <v>1</v>
      </c>
      <c r="T3371" s="109">
        <v>596.77</v>
      </c>
      <c r="U3371" s="109">
        <v>596.77</v>
      </c>
      <c r="V3371" s="110">
        <v>46387</v>
      </c>
    </row>
    <row r="3372" spans="1:22" s="48" customFormat="1" ht="36.75" customHeight="1" x14ac:dyDescent="0.15">
      <c r="A3372" s="138" t="s">
        <v>51</v>
      </c>
      <c r="B3372" s="138" t="s">
        <v>1399</v>
      </c>
      <c r="C3372" s="139">
        <v>2019</v>
      </c>
      <c r="D3372" s="139">
        <v>2019</v>
      </c>
      <c r="E3372" s="138" t="s">
        <v>111</v>
      </c>
      <c r="F3372" s="132">
        <v>4</v>
      </c>
      <c r="G3372" s="132">
        <v>2</v>
      </c>
      <c r="H3372" s="133">
        <v>2846</v>
      </c>
      <c r="I3372" s="133">
        <v>2247.5</v>
      </c>
      <c r="J3372" s="133">
        <v>1979.23</v>
      </c>
      <c r="K3372" s="132">
        <v>62</v>
      </c>
      <c r="L3372" s="133">
        <v>251801.15</v>
      </c>
      <c r="M3372" s="133">
        <v>0</v>
      </c>
      <c r="N3372" s="133">
        <v>0</v>
      </c>
      <c r="O3372" s="133">
        <v>0</v>
      </c>
      <c r="P3372" s="133">
        <v>251801.15</v>
      </c>
      <c r="Q3372" s="133">
        <v>0</v>
      </c>
      <c r="R3372" s="66" t="s">
        <v>71</v>
      </c>
      <c r="S3372" s="134">
        <v>2</v>
      </c>
      <c r="T3372" s="133">
        <v>112.04</v>
      </c>
      <c r="U3372" s="133">
        <v>112.04</v>
      </c>
      <c r="V3372" s="136">
        <v>46387</v>
      </c>
    </row>
    <row r="3373" spans="1:22" s="48" customFormat="1" ht="49.5" customHeight="1" x14ac:dyDescent="0.15">
      <c r="A3373" s="138"/>
      <c r="B3373" s="138"/>
      <c r="C3373" s="139"/>
      <c r="D3373" s="139"/>
      <c r="E3373" s="138"/>
      <c r="F3373" s="132"/>
      <c r="G3373" s="132"/>
      <c r="H3373" s="133"/>
      <c r="I3373" s="133"/>
      <c r="J3373" s="133"/>
      <c r="K3373" s="132"/>
      <c r="L3373" s="133"/>
      <c r="M3373" s="133"/>
      <c r="N3373" s="133"/>
      <c r="O3373" s="133"/>
      <c r="P3373" s="133"/>
      <c r="Q3373" s="133"/>
      <c r="R3373" s="66" t="s">
        <v>73</v>
      </c>
      <c r="S3373" s="135"/>
      <c r="T3373" s="133"/>
      <c r="U3373" s="133"/>
      <c r="V3373" s="136"/>
    </row>
    <row r="3374" spans="1:22" s="48" customFormat="1" ht="42" customHeight="1" x14ac:dyDescent="0.15">
      <c r="A3374" s="111" t="s">
        <v>197</v>
      </c>
      <c r="B3374" s="111" t="s">
        <v>1400</v>
      </c>
      <c r="C3374" s="112">
        <v>1964</v>
      </c>
      <c r="D3374" s="112"/>
      <c r="E3374" s="111" t="s">
        <v>97</v>
      </c>
      <c r="F3374" s="113">
        <v>5</v>
      </c>
      <c r="G3374" s="113">
        <v>3</v>
      </c>
      <c r="H3374" s="109">
        <v>2740.2</v>
      </c>
      <c r="I3374" s="109">
        <v>2516</v>
      </c>
      <c r="J3374" s="109">
        <v>2485.59</v>
      </c>
      <c r="K3374" s="113">
        <v>112</v>
      </c>
      <c r="L3374" s="109">
        <v>504506</v>
      </c>
      <c r="M3374" s="109">
        <v>0</v>
      </c>
      <c r="N3374" s="109">
        <v>0</v>
      </c>
      <c r="O3374" s="109">
        <v>0</v>
      </c>
      <c r="P3374" s="109">
        <v>504506</v>
      </c>
      <c r="Q3374" s="109">
        <v>0</v>
      </c>
      <c r="R3374" s="66" t="s">
        <v>68</v>
      </c>
      <c r="S3374" s="114">
        <v>1</v>
      </c>
      <c r="T3374" s="109">
        <v>200.52</v>
      </c>
      <c r="U3374" s="109">
        <v>200.52</v>
      </c>
      <c r="V3374" s="110">
        <v>46387</v>
      </c>
    </row>
    <row r="3375" spans="1:22" s="48" customFormat="1" ht="27.75" customHeight="1" x14ac:dyDescent="0.15">
      <c r="A3375" s="138" t="s">
        <v>199</v>
      </c>
      <c r="B3375" s="138" t="s">
        <v>1401</v>
      </c>
      <c r="C3375" s="139">
        <v>1967</v>
      </c>
      <c r="D3375" s="139"/>
      <c r="E3375" s="138" t="s">
        <v>111</v>
      </c>
      <c r="F3375" s="132">
        <v>5</v>
      </c>
      <c r="G3375" s="132">
        <v>2</v>
      </c>
      <c r="H3375" s="133">
        <v>1956</v>
      </c>
      <c r="I3375" s="133">
        <v>1956</v>
      </c>
      <c r="J3375" s="133">
        <v>1743.71</v>
      </c>
      <c r="K3375" s="132">
        <v>80</v>
      </c>
      <c r="L3375" s="133">
        <v>806671.26</v>
      </c>
      <c r="M3375" s="133">
        <v>0</v>
      </c>
      <c r="N3375" s="133">
        <v>0</v>
      </c>
      <c r="O3375" s="133">
        <v>0</v>
      </c>
      <c r="P3375" s="133">
        <v>806671.26</v>
      </c>
      <c r="Q3375" s="133">
        <v>0</v>
      </c>
      <c r="R3375" s="66" t="s">
        <v>105</v>
      </c>
      <c r="S3375" s="134">
        <v>2</v>
      </c>
      <c r="T3375" s="133">
        <v>412.41</v>
      </c>
      <c r="U3375" s="133">
        <v>412.41</v>
      </c>
      <c r="V3375" s="136">
        <v>46387</v>
      </c>
    </row>
    <row r="3376" spans="1:22" s="48" customFormat="1" ht="40.5" customHeight="1" x14ac:dyDescent="0.15">
      <c r="A3376" s="138"/>
      <c r="B3376" s="138"/>
      <c r="C3376" s="139"/>
      <c r="D3376" s="139"/>
      <c r="E3376" s="138"/>
      <c r="F3376" s="132"/>
      <c r="G3376" s="132"/>
      <c r="H3376" s="133"/>
      <c r="I3376" s="133"/>
      <c r="J3376" s="133"/>
      <c r="K3376" s="132"/>
      <c r="L3376" s="133"/>
      <c r="M3376" s="133"/>
      <c r="N3376" s="133"/>
      <c r="O3376" s="133"/>
      <c r="P3376" s="133"/>
      <c r="Q3376" s="133"/>
      <c r="R3376" s="66" t="s">
        <v>107</v>
      </c>
      <c r="S3376" s="135"/>
      <c r="T3376" s="133"/>
      <c r="U3376" s="133"/>
      <c r="V3376" s="136"/>
    </row>
    <row r="3377" spans="1:22" s="48" customFormat="1" ht="30.75" customHeight="1" x14ac:dyDescent="0.15">
      <c r="A3377" s="138" t="s">
        <v>201</v>
      </c>
      <c r="B3377" s="138" t="s">
        <v>1402</v>
      </c>
      <c r="C3377" s="139">
        <v>1979</v>
      </c>
      <c r="D3377" s="139"/>
      <c r="E3377" s="138" t="s">
        <v>97</v>
      </c>
      <c r="F3377" s="132">
        <v>5</v>
      </c>
      <c r="G3377" s="132">
        <v>8</v>
      </c>
      <c r="H3377" s="133">
        <v>6336.8</v>
      </c>
      <c r="I3377" s="133">
        <v>5783.7</v>
      </c>
      <c r="J3377" s="133">
        <v>5517.62</v>
      </c>
      <c r="K3377" s="132">
        <v>120</v>
      </c>
      <c r="L3377" s="133">
        <v>5828981.7999999998</v>
      </c>
      <c r="M3377" s="133">
        <v>0</v>
      </c>
      <c r="N3377" s="133">
        <v>0</v>
      </c>
      <c r="O3377" s="133">
        <v>0</v>
      </c>
      <c r="P3377" s="133">
        <v>5828981.7999999998</v>
      </c>
      <c r="Q3377" s="133">
        <v>0</v>
      </c>
      <c r="R3377" s="66" t="s">
        <v>74</v>
      </c>
      <c r="S3377" s="134">
        <v>2</v>
      </c>
      <c r="T3377" s="133">
        <v>1007.83</v>
      </c>
      <c r="U3377" s="133">
        <v>1007.83</v>
      </c>
      <c r="V3377" s="136">
        <v>46387</v>
      </c>
    </row>
    <row r="3378" spans="1:22" s="48" customFormat="1" ht="40.5" customHeight="1" x14ac:dyDescent="0.15">
      <c r="A3378" s="138"/>
      <c r="B3378" s="138"/>
      <c r="C3378" s="139"/>
      <c r="D3378" s="139"/>
      <c r="E3378" s="138"/>
      <c r="F3378" s="132"/>
      <c r="G3378" s="132"/>
      <c r="H3378" s="133"/>
      <c r="I3378" s="133"/>
      <c r="J3378" s="133"/>
      <c r="K3378" s="132"/>
      <c r="L3378" s="133"/>
      <c r="M3378" s="133"/>
      <c r="N3378" s="133"/>
      <c r="O3378" s="133"/>
      <c r="P3378" s="133"/>
      <c r="Q3378" s="133"/>
      <c r="R3378" s="66" t="s">
        <v>76</v>
      </c>
      <c r="S3378" s="135"/>
      <c r="T3378" s="133"/>
      <c r="U3378" s="133"/>
      <c r="V3378" s="136"/>
    </row>
    <row r="3379" spans="1:22" s="48" customFormat="1" ht="35.25" customHeight="1" x14ac:dyDescent="0.15">
      <c r="A3379" s="138" t="s">
        <v>203</v>
      </c>
      <c r="B3379" s="138" t="s">
        <v>674</v>
      </c>
      <c r="C3379" s="139">
        <v>1970</v>
      </c>
      <c r="D3379" s="139">
        <v>1970</v>
      </c>
      <c r="E3379" s="138" t="s">
        <v>111</v>
      </c>
      <c r="F3379" s="132">
        <v>9</v>
      </c>
      <c r="G3379" s="132">
        <v>1</v>
      </c>
      <c r="H3379" s="133">
        <v>2539.4</v>
      </c>
      <c r="I3379" s="133">
        <v>2278.8000000000002</v>
      </c>
      <c r="J3379" s="133">
        <v>2200.4299999999998</v>
      </c>
      <c r="K3379" s="132">
        <v>106</v>
      </c>
      <c r="L3379" s="133">
        <v>511795.55</v>
      </c>
      <c r="M3379" s="133">
        <v>0</v>
      </c>
      <c r="N3379" s="133">
        <v>0</v>
      </c>
      <c r="O3379" s="133">
        <v>0</v>
      </c>
      <c r="P3379" s="133">
        <v>511795.55</v>
      </c>
      <c r="Q3379" s="133">
        <v>0</v>
      </c>
      <c r="R3379" s="66" t="s">
        <v>65</v>
      </c>
      <c r="S3379" s="134">
        <v>4</v>
      </c>
      <c r="T3379" s="133">
        <v>224.59</v>
      </c>
      <c r="U3379" s="133">
        <v>224.59</v>
      </c>
      <c r="V3379" s="136">
        <v>46387</v>
      </c>
    </row>
    <row r="3380" spans="1:22" s="48" customFormat="1" ht="42.75" customHeight="1" x14ac:dyDescent="0.15">
      <c r="A3380" s="138"/>
      <c r="B3380" s="138"/>
      <c r="C3380" s="139"/>
      <c r="D3380" s="139"/>
      <c r="E3380" s="138"/>
      <c r="F3380" s="132"/>
      <c r="G3380" s="132"/>
      <c r="H3380" s="133"/>
      <c r="I3380" s="133"/>
      <c r="J3380" s="133"/>
      <c r="K3380" s="132"/>
      <c r="L3380" s="133"/>
      <c r="M3380" s="133"/>
      <c r="N3380" s="133"/>
      <c r="O3380" s="133"/>
      <c r="P3380" s="133"/>
      <c r="Q3380" s="133"/>
      <c r="R3380" s="66" t="s">
        <v>67</v>
      </c>
      <c r="S3380" s="135"/>
      <c r="T3380" s="133"/>
      <c r="U3380" s="133"/>
      <c r="V3380" s="136"/>
    </row>
    <row r="3381" spans="1:22" s="48" customFormat="1" ht="36.75" customHeight="1" x14ac:dyDescent="0.15">
      <c r="A3381" s="138"/>
      <c r="B3381" s="138"/>
      <c r="C3381" s="139"/>
      <c r="D3381" s="139"/>
      <c r="E3381" s="138"/>
      <c r="F3381" s="132"/>
      <c r="G3381" s="132"/>
      <c r="H3381" s="133"/>
      <c r="I3381" s="133"/>
      <c r="J3381" s="133"/>
      <c r="K3381" s="132"/>
      <c r="L3381" s="133"/>
      <c r="M3381" s="133"/>
      <c r="N3381" s="133"/>
      <c r="O3381" s="133"/>
      <c r="P3381" s="133"/>
      <c r="Q3381" s="133"/>
      <c r="R3381" s="66" t="s">
        <v>68</v>
      </c>
      <c r="S3381" s="135"/>
      <c r="T3381" s="133"/>
      <c r="U3381" s="133"/>
      <c r="V3381" s="136"/>
    </row>
    <row r="3382" spans="1:22" s="48" customFormat="1" ht="45.75" customHeight="1" x14ac:dyDescent="0.15">
      <c r="A3382" s="138"/>
      <c r="B3382" s="138"/>
      <c r="C3382" s="139"/>
      <c r="D3382" s="139"/>
      <c r="E3382" s="138"/>
      <c r="F3382" s="132"/>
      <c r="G3382" s="132"/>
      <c r="H3382" s="133"/>
      <c r="I3382" s="133"/>
      <c r="J3382" s="133"/>
      <c r="K3382" s="132"/>
      <c r="L3382" s="133"/>
      <c r="M3382" s="133"/>
      <c r="N3382" s="133"/>
      <c r="O3382" s="133"/>
      <c r="P3382" s="133"/>
      <c r="Q3382" s="133"/>
      <c r="R3382" s="66" t="s">
        <v>70</v>
      </c>
      <c r="S3382" s="135"/>
      <c r="T3382" s="133"/>
      <c r="U3382" s="133"/>
      <c r="V3382" s="136"/>
    </row>
    <row r="3383" spans="1:22" s="9" customFormat="1" ht="48" customHeight="1" x14ac:dyDescent="0.15">
      <c r="A3383" s="141" t="s">
        <v>1403</v>
      </c>
      <c r="B3383" s="141"/>
      <c r="C3383" s="111" t="s">
        <v>80</v>
      </c>
      <c r="D3383" s="111" t="s">
        <v>80</v>
      </c>
      <c r="E3383" s="111" t="s">
        <v>80</v>
      </c>
      <c r="F3383" s="111" t="s">
        <v>80</v>
      </c>
      <c r="G3383" s="111" t="s">
        <v>80</v>
      </c>
      <c r="H3383" s="102">
        <f>SUM(H3335:H3382)</f>
        <v>152214.9</v>
      </c>
      <c r="I3383" s="102">
        <f t="shared" ref="I3383:S3383" si="314">SUM(I3335:I3382)</f>
        <v>138125.91999999998</v>
      </c>
      <c r="J3383" s="102">
        <f t="shared" si="314"/>
        <v>124176.90000000002</v>
      </c>
      <c r="K3383" s="103">
        <f t="shared" si="314"/>
        <v>5029</v>
      </c>
      <c r="L3383" s="102">
        <f t="shared" si="314"/>
        <v>87738690.579999998</v>
      </c>
      <c r="M3383" s="102">
        <f t="shared" si="314"/>
        <v>0</v>
      </c>
      <c r="N3383" s="102">
        <f t="shared" si="314"/>
        <v>0</v>
      </c>
      <c r="O3383" s="102">
        <f t="shared" si="314"/>
        <v>0</v>
      </c>
      <c r="P3383" s="102">
        <f t="shared" si="314"/>
        <v>87738690.579999998</v>
      </c>
      <c r="Q3383" s="102">
        <f t="shared" si="314"/>
        <v>0</v>
      </c>
      <c r="R3383" s="102" t="s">
        <v>80</v>
      </c>
      <c r="S3383" s="103">
        <f t="shared" si="314"/>
        <v>48</v>
      </c>
      <c r="T3383" s="111" t="s">
        <v>80</v>
      </c>
      <c r="U3383" s="111" t="s">
        <v>80</v>
      </c>
      <c r="V3383" s="111" t="s">
        <v>80</v>
      </c>
    </row>
    <row r="3384" spans="1:22" s="14" customFormat="1" ht="31.5" customHeight="1" x14ac:dyDescent="0.15">
      <c r="A3384" s="142" t="s">
        <v>81</v>
      </c>
      <c r="B3384" s="142"/>
      <c r="C3384" s="142"/>
      <c r="D3384" s="142"/>
      <c r="E3384" s="142"/>
      <c r="F3384" s="142"/>
      <c r="G3384" s="142"/>
      <c r="H3384" s="142"/>
      <c r="I3384" s="142"/>
      <c r="J3384" s="142"/>
      <c r="K3384" s="142"/>
      <c r="L3384" s="142"/>
      <c r="M3384" s="142"/>
      <c r="N3384" s="142"/>
      <c r="O3384" s="142"/>
      <c r="P3384" s="142"/>
      <c r="Q3384" s="142"/>
      <c r="R3384" s="142"/>
      <c r="S3384" s="142"/>
      <c r="T3384" s="142"/>
      <c r="U3384" s="142"/>
      <c r="V3384" s="142"/>
    </row>
    <row r="3385" spans="1:22" s="35" customFormat="1" ht="48.75" customHeight="1" x14ac:dyDescent="0.15">
      <c r="A3385" s="111">
        <v>27</v>
      </c>
      <c r="B3385" s="111" t="s">
        <v>561</v>
      </c>
      <c r="C3385" s="112">
        <v>1979</v>
      </c>
      <c r="D3385" s="112">
        <v>1979</v>
      </c>
      <c r="E3385" s="111" t="s">
        <v>97</v>
      </c>
      <c r="F3385" s="113">
        <v>9</v>
      </c>
      <c r="G3385" s="113">
        <v>4</v>
      </c>
      <c r="H3385" s="109">
        <v>8045.4</v>
      </c>
      <c r="I3385" s="109">
        <v>8028.1</v>
      </c>
      <c r="J3385" s="109">
        <v>7595.08</v>
      </c>
      <c r="K3385" s="113">
        <v>362</v>
      </c>
      <c r="L3385" s="109">
        <v>17058267.440000001</v>
      </c>
      <c r="M3385" s="109">
        <v>0</v>
      </c>
      <c r="N3385" s="109">
        <v>0</v>
      </c>
      <c r="O3385" s="109">
        <v>0</v>
      </c>
      <c r="P3385" s="109">
        <v>17058267.440000001</v>
      </c>
      <c r="Q3385" s="109">
        <v>0</v>
      </c>
      <c r="R3385" s="66" t="s">
        <v>57</v>
      </c>
      <c r="S3385" s="115">
        <v>1</v>
      </c>
      <c r="T3385" s="109">
        <v>2124.8200000000002</v>
      </c>
      <c r="U3385" s="109">
        <v>2124.8200000000002</v>
      </c>
      <c r="V3385" s="110">
        <v>46387</v>
      </c>
    </row>
    <row r="3386" spans="1:22" s="35" customFormat="1" ht="48.75" customHeight="1" x14ac:dyDescent="0.15">
      <c r="A3386" s="111">
        <v>28</v>
      </c>
      <c r="B3386" s="111" t="s">
        <v>562</v>
      </c>
      <c r="C3386" s="112">
        <v>1981</v>
      </c>
      <c r="D3386" s="112">
        <v>1981</v>
      </c>
      <c r="E3386" s="111" t="s">
        <v>97</v>
      </c>
      <c r="F3386" s="113">
        <v>9</v>
      </c>
      <c r="G3386" s="113">
        <v>3</v>
      </c>
      <c r="H3386" s="109">
        <v>5680</v>
      </c>
      <c r="I3386" s="109">
        <v>5680</v>
      </c>
      <c r="J3386" s="109">
        <v>5299.43</v>
      </c>
      <c r="K3386" s="113">
        <v>278</v>
      </c>
      <c r="L3386" s="109">
        <v>12068977.6</v>
      </c>
      <c r="M3386" s="109">
        <v>0</v>
      </c>
      <c r="N3386" s="109">
        <v>0</v>
      </c>
      <c r="O3386" s="109">
        <v>0</v>
      </c>
      <c r="P3386" s="109">
        <v>12068977.6</v>
      </c>
      <c r="Q3386" s="109">
        <v>0</v>
      </c>
      <c r="R3386" s="66" t="s">
        <v>57</v>
      </c>
      <c r="S3386" s="115">
        <v>1</v>
      </c>
      <c r="T3386" s="109">
        <v>2124.8200000000002</v>
      </c>
      <c r="U3386" s="109">
        <v>2124.8200000000002</v>
      </c>
      <c r="V3386" s="110">
        <v>46387</v>
      </c>
    </row>
    <row r="3387" spans="1:22" s="35" customFormat="1" ht="48.75" customHeight="1" x14ac:dyDescent="0.15">
      <c r="A3387" s="111">
        <v>29</v>
      </c>
      <c r="B3387" s="111" t="s">
        <v>563</v>
      </c>
      <c r="C3387" s="112">
        <v>1982</v>
      </c>
      <c r="D3387" s="112">
        <v>1982</v>
      </c>
      <c r="E3387" s="111" t="s">
        <v>97</v>
      </c>
      <c r="F3387" s="113">
        <v>9</v>
      </c>
      <c r="G3387" s="113">
        <v>2</v>
      </c>
      <c r="H3387" s="109">
        <v>3845.3</v>
      </c>
      <c r="I3387" s="109">
        <v>3845.3</v>
      </c>
      <c r="J3387" s="109">
        <v>3582.49</v>
      </c>
      <c r="K3387" s="113">
        <v>179</v>
      </c>
      <c r="L3387" s="109">
        <v>8170570.3499999996</v>
      </c>
      <c r="M3387" s="109">
        <v>0</v>
      </c>
      <c r="N3387" s="109">
        <v>0</v>
      </c>
      <c r="O3387" s="109">
        <v>0</v>
      </c>
      <c r="P3387" s="109">
        <v>8170570.3499999996</v>
      </c>
      <c r="Q3387" s="109">
        <v>0</v>
      </c>
      <c r="R3387" s="66" t="s">
        <v>57</v>
      </c>
      <c r="S3387" s="115">
        <v>1</v>
      </c>
      <c r="T3387" s="109">
        <v>2124.8200000000002</v>
      </c>
      <c r="U3387" s="109">
        <v>2124.8200000000002</v>
      </c>
      <c r="V3387" s="110">
        <v>46387</v>
      </c>
    </row>
    <row r="3388" spans="1:22" s="35" customFormat="1" ht="48.75" customHeight="1" x14ac:dyDescent="0.15">
      <c r="A3388" s="111">
        <v>30</v>
      </c>
      <c r="B3388" s="111" t="s">
        <v>564</v>
      </c>
      <c r="C3388" s="112">
        <v>1982</v>
      </c>
      <c r="D3388" s="112">
        <v>1982</v>
      </c>
      <c r="E3388" s="111" t="s">
        <v>97</v>
      </c>
      <c r="F3388" s="113">
        <v>9</v>
      </c>
      <c r="G3388" s="113">
        <v>3</v>
      </c>
      <c r="H3388" s="109">
        <v>5619.1</v>
      </c>
      <c r="I3388" s="109">
        <v>5618.3</v>
      </c>
      <c r="J3388" s="109">
        <v>4829.53</v>
      </c>
      <c r="K3388" s="113">
        <v>273</v>
      </c>
      <c r="L3388" s="109">
        <v>11937876.210000001</v>
      </c>
      <c r="M3388" s="109">
        <v>0</v>
      </c>
      <c r="N3388" s="109">
        <v>0</v>
      </c>
      <c r="O3388" s="109">
        <v>0</v>
      </c>
      <c r="P3388" s="109">
        <v>11937876.210000001</v>
      </c>
      <c r="Q3388" s="109">
        <v>0</v>
      </c>
      <c r="R3388" s="66" t="s">
        <v>57</v>
      </c>
      <c r="S3388" s="115">
        <v>1</v>
      </c>
      <c r="T3388" s="109">
        <v>2124.8200000000002</v>
      </c>
      <c r="U3388" s="109">
        <v>2124.8200000000002</v>
      </c>
      <c r="V3388" s="110">
        <v>46387</v>
      </c>
    </row>
    <row r="3389" spans="1:22" s="35" customFormat="1" ht="48.75" customHeight="1" x14ac:dyDescent="0.15">
      <c r="A3389" s="111">
        <v>31</v>
      </c>
      <c r="B3389" s="111" t="s">
        <v>565</v>
      </c>
      <c r="C3389" s="112">
        <v>1982</v>
      </c>
      <c r="D3389" s="112">
        <v>1982</v>
      </c>
      <c r="E3389" s="111" t="s">
        <v>97</v>
      </c>
      <c r="F3389" s="113">
        <v>9</v>
      </c>
      <c r="G3389" s="113">
        <v>2</v>
      </c>
      <c r="H3389" s="109">
        <v>3861.2</v>
      </c>
      <c r="I3389" s="109">
        <v>3861.2</v>
      </c>
      <c r="J3389" s="109">
        <v>3670.02</v>
      </c>
      <c r="K3389" s="113">
        <v>184</v>
      </c>
      <c r="L3389" s="109">
        <v>8204354.9800000004</v>
      </c>
      <c r="M3389" s="109">
        <v>0</v>
      </c>
      <c r="N3389" s="109">
        <v>0</v>
      </c>
      <c r="O3389" s="109">
        <v>0</v>
      </c>
      <c r="P3389" s="109">
        <v>8204354.9800000004</v>
      </c>
      <c r="Q3389" s="109">
        <v>0</v>
      </c>
      <c r="R3389" s="66" t="s">
        <v>57</v>
      </c>
      <c r="S3389" s="115">
        <v>1</v>
      </c>
      <c r="T3389" s="109">
        <v>2124.8200000000002</v>
      </c>
      <c r="U3389" s="109">
        <v>2124.8200000000002</v>
      </c>
      <c r="V3389" s="110">
        <v>46387</v>
      </c>
    </row>
    <row r="3390" spans="1:22" s="35" customFormat="1" ht="48.75" customHeight="1" x14ac:dyDescent="0.15">
      <c r="A3390" s="111">
        <v>32</v>
      </c>
      <c r="B3390" s="111" t="s">
        <v>566</v>
      </c>
      <c r="C3390" s="112">
        <v>1981</v>
      </c>
      <c r="D3390" s="112">
        <v>1981</v>
      </c>
      <c r="E3390" s="111" t="s">
        <v>97</v>
      </c>
      <c r="F3390" s="113">
        <v>9</v>
      </c>
      <c r="G3390" s="113">
        <v>6</v>
      </c>
      <c r="H3390" s="109">
        <v>10818.7</v>
      </c>
      <c r="I3390" s="109">
        <v>10818.7</v>
      </c>
      <c r="J3390" s="109">
        <v>9752.32</v>
      </c>
      <c r="K3390" s="113">
        <v>517</v>
      </c>
      <c r="L3390" s="109">
        <v>22987790.129999999</v>
      </c>
      <c r="M3390" s="109">
        <v>0</v>
      </c>
      <c r="N3390" s="109">
        <v>0</v>
      </c>
      <c r="O3390" s="109">
        <v>0</v>
      </c>
      <c r="P3390" s="109">
        <v>22987790.129999999</v>
      </c>
      <c r="Q3390" s="109">
        <v>0</v>
      </c>
      <c r="R3390" s="66" t="s">
        <v>57</v>
      </c>
      <c r="S3390" s="115">
        <v>1</v>
      </c>
      <c r="T3390" s="109">
        <v>2124.8200000000002</v>
      </c>
      <c r="U3390" s="109">
        <v>2124.8200000000002</v>
      </c>
      <c r="V3390" s="110">
        <v>46387</v>
      </c>
    </row>
    <row r="3391" spans="1:22" s="48" customFormat="1" ht="41.25" customHeight="1" x14ac:dyDescent="0.15">
      <c r="A3391" s="138" t="s">
        <v>624</v>
      </c>
      <c r="B3391" s="138" t="s">
        <v>1404</v>
      </c>
      <c r="C3391" s="139">
        <v>1978</v>
      </c>
      <c r="D3391" s="139">
        <v>2010</v>
      </c>
      <c r="E3391" s="138" t="s">
        <v>111</v>
      </c>
      <c r="F3391" s="132">
        <v>5</v>
      </c>
      <c r="G3391" s="132">
        <v>4</v>
      </c>
      <c r="H3391" s="133">
        <v>4450.3999999999996</v>
      </c>
      <c r="I3391" s="133">
        <v>4150.8999999999996</v>
      </c>
      <c r="J3391" s="133">
        <v>3312.74</v>
      </c>
      <c r="K3391" s="132">
        <v>142</v>
      </c>
      <c r="L3391" s="133">
        <v>2331149.92</v>
      </c>
      <c r="M3391" s="133">
        <v>0</v>
      </c>
      <c r="N3391" s="133">
        <v>0</v>
      </c>
      <c r="O3391" s="133">
        <v>0</v>
      </c>
      <c r="P3391" s="133">
        <v>2331149.92</v>
      </c>
      <c r="Q3391" s="133">
        <v>0</v>
      </c>
      <c r="R3391" s="66" t="s">
        <v>105</v>
      </c>
      <c r="S3391" s="134">
        <v>2</v>
      </c>
      <c r="T3391" s="133">
        <v>561.6</v>
      </c>
      <c r="U3391" s="133">
        <v>561.6</v>
      </c>
      <c r="V3391" s="136">
        <v>46387</v>
      </c>
    </row>
    <row r="3392" spans="1:22" s="48" customFormat="1" ht="41.25" customHeight="1" x14ac:dyDescent="0.15">
      <c r="A3392" s="138"/>
      <c r="B3392" s="138"/>
      <c r="C3392" s="139"/>
      <c r="D3392" s="139"/>
      <c r="E3392" s="138"/>
      <c r="F3392" s="132"/>
      <c r="G3392" s="132"/>
      <c r="H3392" s="133"/>
      <c r="I3392" s="133"/>
      <c r="J3392" s="133"/>
      <c r="K3392" s="132"/>
      <c r="L3392" s="133"/>
      <c r="M3392" s="133"/>
      <c r="N3392" s="133"/>
      <c r="O3392" s="133"/>
      <c r="P3392" s="133"/>
      <c r="Q3392" s="133"/>
      <c r="R3392" s="66" t="s">
        <v>107</v>
      </c>
      <c r="S3392" s="135"/>
      <c r="T3392" s="133"/>
      <c r="U3392" s="133"/>
      <c r="V3392" s="136"/>
    </row>
    <row r="3393" spans="1:22" s="35" customFormat="1" ht="48.75" customHeight="1" x14ac:dyDescent="0.15">
      <c r="A3393" s="111">
        <v>34</v>
      </c>
      <c r="B3393" s="111" t="s">
        <v>567</v>
      </c>
      <c r="C3393" s="112">
        <v>1982</v>
      </c>
      <c r="D3393" s="112">
        <v>1982</v>
      </c>
      <c r="E3393" s="111" t="s">
        <v>111</v>
      </c>
      <c r="F3393" s="113">
        <v>9</v>
      </c>
      <c r="G3393" s="113">
        <v>8</v>
      </c>
      <c r="H3393" s="109">
        <v>17755.3</v>
      </c>
      <c r="I3393" s="109">
        <v>17716.400000000001</v>
      </c>
      <c r="J3393" s="109">
        <v>16047.51</v>
      </c>
      <c r="K3393" s="113">
        <v>539</v>
      </c>
      <c r="L3393" s="109">
        <v>34289440</v>
      </c>
      <c r="M3393" s="109">
        <v>0</v>
      </c>
      <c r="N3393" s="109">
        <v>0</v>
      </c>
      <c r="O3393" s="109">
        <v>0</v>
      </c>
      <c r="P3393" s="109">
        <v>34289440</v>
      </c>
      <c r="Q3393" s="109">
        <v>0</v>
      </c>
      <c r="R3393" s="66" t="s">
        <v>57</v>
      </c>
      <c r="S3393" s="115">
        <v>1</v>
      </c>
      <c r="T3393" s="109">
        <v>1935.46</v>
      </c>
      <c r="U3393" s="109">
        <v>1935.46</v>
      </c>
      <c r="V3393" s="110">
        <v>46387</v>
      </c>
    </row>
    <row r="3394" spans="1:22" s="35" customFormat="1" ht="48.75" customHeight="1" x14ac:dyDescent="0.15">
      <c r="A3394" s="111">
        <v>35</v>
      </c>
      <c r="B3394" s="111" t="s">
        <v>568</v>
      </c>
      <c r="C3394" s="112">
        <v>1982</v>
      </c>
      <c r="D3394" s="112"/>
      <c r="E3394" s="111" t="s">
        <v>111</v>
      </c>
      <c r="F3394" s="113">
        <v>9</v>
      </c>
      <c r="G3394" s="113">
        <v>1</v>
      </c>
      <c r="H3394" s="109">
        <v>3006.6</v>
      </c>
      <c r="I3394" s="109">
        <v>2448.6</v>
      </c>
      <c r="J3394" s="109">
        <v>1979.42</v>
      </c>
      <c r="K3394" s="113">
        <v>80</v>
      </c>
      <c r="L3394" s="109">
        <v>4286180</v>
      </c>
      <c r="M3394" s="109">
        <v>0</v>
      </c>
      <c r="N3394" s="109">
        <v>0</v>
      </c>
      <c r="O3394" s="109">
        <v>0</v>
      </c>
      <c r="P3394" s="109">
        <v>4286180</v>
      </c>
      <c r="Q3394" s="109">
        <v>0</v>
      </c>
      <c r="R3394" s="66" t="s">
        <v>57</v>
      </c>
      <c r="S3394" s="115">
        <v>1</v>
      </c>
      <c r="T3394" s="109">
        <v>1750.46</v>
      </c>
      <c r="U3394" s="109">
        <v>1750.46</v>
      </c>
      <c r="V3394" s="110">
        <v>46387</v>
      </c>
    </row>
    <row r="3395" spans="1:22" s="48" customFormat="1" ht="39" customHeight="1" x14ac:dyDescent="0.15">
      <c r="A3395" s="138" t="s">
        <v>630</v>
      </c>
      <c r="B3395" s="138" t="s">
        <v>1405</v>
      </c>
      <c r="C3395" s="139">
        <v>1966</v>
      </c>
      <c r="D3395" s="139"/>
      <c r="E3395" s="138" t="s">
        <v>111</v>
      </c>
      <c r="F3395" s="132">
        <v>5</v>
      </c>
      <c r="G3395" s="132">
        <v>3</v>
      </c>
      <c r="H3395" s="133">
        <v>2971.6</v>
      </c>
      <c r="I3395" s="133">
        <v>3083.1</v>
      </c>
      <c r="J3395" s="133">
        <v>2128.52</v>
      </c>
      <c r="K3395" s="132">
        <v>91</v>
      </c>
      <c r="L3395" s="133">
        <v>2003343.18</v>
      </c>
      <c r="M3395" s="133">
        <v>0</v>
      </c>
      <c r="N3395" s="133">
        <v>0</v>
      </c>
      <c r="O3395" s="133">
        <v>0</v>
      </c>
      <c r="P3395" s="133">
        <v>2003343.18</v>
      </c>
      <c r="Q3395" s="133">
        <v>0</v>
      </c>
      <c r="R3395" s="66" t="s">
        <v>102</v>
      </c>
      <c r="S3395" s="134">
        <v>2</v>
      </c>
      <c r="T3395" s="133">
        <v>649.78</v>
      </c>
      <c r="U3395" s="133">
        <v>649.78</v>
      </c>
      <c r="V3395" s="136">
        <v>46387</v>
      </c>
    </row>
    <row r="3396" spans="1:22" s="48" customFormat="1" ht="50.25" customHeight="1" x14ac:dyDescent="0.15">
      <c r="A3396" s="138"/>
      <c r="B3396" s="138"/>
      <c r="C3396" s="139"/>
      <c r="D3396" s="139"/>
      <c r="E3396" s="138"/>
      <c r="F3396" s="132"/>
      <c r="G3396" s="132"/>
      <c r="H3396" s="133"/>
      <c r="I3396" s="133"/>
      <c r="J3396" s="133"/>
      <c r="K3396" s="132"/>
      <c r="L3396" s="133"/>
      <c r="M3396" s="133"/>
      <c r="N3396" s="133"/>
      <c r="O3396" s="133"/>
      <c r="P3396" s="133"/>
      <c r="Q3396" s="133"/>
      <c r="R3396" s="66" t="s">
        <v>104</v>
      </c>
      <c r="S3396" s="135"/>
      <c r="T3396" s="133"/>
      <c r="U3396" s="133"/>
      <c r="V3396" s="136"/>
    </row>
    <row r="3397" spans="1:22" s="48" customFormat="1" ht="27.75" customHeight="1" x14ac:dyDescent="0.15">
      <c r="A3397" s="138" t="s">
        <v>632</v>
      </c>
      <c r="B3397" s="138" t="s">
        <v>1406</v>
      </c>
      <c r="C3397" s="139">
        <v>2012</v>
      </c>
      <c r="D3397" s="139">
        <v>2012</v>
      </c>
      <c r="E3397" s="138" t="s">
        <v>111</v>
      </c>
      <c r="F3397" s="132">
        <v>9</v>
      </c>
      <c r="G3397" s="132">
        <v>3</v>
      </c>
      <c r="H3397" s="133">
        <v>5377.7</v>
      </c>
      <c r="I3397" s="133">
        <v>5377.7</v>
      </c>
      <c r="J3397" s="133">
        <v>7630.79</v>
      </c>
      <c r="K3397" s="132">
        <v>113</v>
      </c>
      <c r="L3397" s="133">
        <v>1082481.21</v>
      </c>
      <c r="M3397" s="133">
        <v>0</v>
      </c>
      <c r="N3397" s="133">
        <v>0</v>
      </c>
      <c r="O3397" s="133">
        <v>0</v>
      </c>
      <c r="P3397" s="133">
        <v>1082481.21</v>
      </c>
      <c r="Q3397" s="133">
        <v>0</v>
      </c>
      <c r="R3397" s="66" t="s">
        <v>105</v>
      </c>
      <c r="S3397" s="134">
        <v>2</v>
      </c>
      <c r="T3397" s="133">
        <v>201.29</v>
      </c>
      <c r="U3397" s="133">
        <v>201.29</v>
      </c>
      <c r="V3397" s="136">
        <v>46387</v>
      </c>
    </row>
    <row r="3398" spans="1:22" s="48" customFormat="1" ht="36" customHeight="1" x14ac:dyDescent="0.15">
      <c r="A3398" s="138"/>
      <c r="B3398" s="138"/>
      <c r="C3398" s="139"/>
      <c r="D3398" s="139"/>
      <c r="E3398" s="138"/>
      <c r="F3398" s="132"/>
      <c r="G3398" s="132"/>
      <c r="H3398" s="133"/>
      <c r="I3398" s="133"/>
      <c r="J3398" s="133"/>
      <c r="K3398" s="132"/>
      <c r="L3398" s="133"/>
      <c r="M3398" s="133"/>
      <c r="N3398" s="133"/>
      <c r="O3398" s="133"/>
      <c r="P3398" s="133"/>
      <c r="Q3398" s="133"/>
      <c r="R3398" s="66" t="s">
        <v>107</v>
      </c>
      <c r="S3398" s="135"/>
      <c r="T3398" s="133"/>
      <c r="U3398" s="133"/>
      <c r="V3398" s="136"/>
    </row>
    <row r="3399" spans="1:22" s="48" customFormat="1" ht="37.5" customHeight="1" x14ac:dyDescent="0.15">
      <c r="A3399" s="138" t="s">
        <v>634</v>
      </c>
      <c r="B3399" s="138" t="s">
        <v>1407</v>
      </c>
      <c r="C3399" s="139">
        <v>1979</v>
      </c>
      <c r="D3399" s="139">
        <v>1979</v>
      </c>
      <c r="E3399" s="138" t="s">
        <v>97</v>
      </c>
      <c r="F3399" s="132">
        <v>9</v>
      </c>
      <c r="G3399" s="132">
        <v>5</v>
      </c>
      <c r="H3399" s="133">
        <v>12255.3</v>
      </c>
      <c r="I3399" s="133">
        <v>10292.799999999999</v>
      </c>
      <c r="J3399" s="133">
        <v>9769.84</v>
      </c>
      <c r="K3399" s="132">
        <v>433</v>
      </c>
      <c r="L3399" s="133">
        <v>1504333.58</v>
      </c>
      <c r="M3399" s="133">
        <v>0</v>
      </c>
      <c r="N3399" s="133">
        <v>0</v>
      </c>
      <c r="O3399" s="133">
        <v>0</v>
      </c>
      <c r="P3399" s="133">
        <v>1504333.58</v>
      </c>
      <c r="Q3399" s="133">
        <v>0</v>
      </c>
      <c r="R3399" s="66" t="s">
        <v>102</v>
      </c>
      <c r="S3399" s="134">
        <v>2</v>
      </c>
      <c r="T3399" s="133">
        <v>146.15</v>
      </c>
      <c r="U3399" s="133">
        <v>146.15</v>
      </c>
      <c r="V3399" s="136">
        <v>46387</v>
      </c>
    </row>
    <row r="3400" spans="1:22" s="48" customFormat="1" ht="47.25" customHeight="1" x14ac:dyDescent="0.15">
      <c r="A3400" s="138"/>
      <c r="B3400" s="138"/>
      <c r="C3400" s="139"/>
      <c r="D3400" s="139"/>
      <c r="E3400" s="138"/>
      <c r="F3400" s="132"/>
      <c r="G3400" s="132"/>
      <c r="H3400" s="133"/>
      <c r="I3400" s="133"/>
      <c r="J3400" s="133"/>
      <c r="K3400" s="132"/>
      <c r="L3400" s="133"/>
      <c r="M3400" s="133"/>
      <c r="N3400" s="133"/>
      <c r="O3400" s="133"/>
      <c r="P3400" s="133"/>
      <c r="Q3400" s="133"/>
      <c r="R3400" s="66" t="s">
        <v>104</v>
      </c>
      <c r="S3400" s="135"/>
      <c r="T3400" s="133"/>
      <c r="U3400" s="133"/>
      <c r="V3400" s="136"/>
    </row>
    <row r="3401" spans="1:22" s="48" customFormat="1" ht="26.25" customHeight="1" x14ac:dyDescent="0.15">
      <c r="A3401" s="138" t="s">
        <v>636</v>
      </c>
      <c r="B3401" s="138" t="s">
        <v>1408</v>
      </c>
      <c r="C3401" s="139">
        <v>1972</v>
      </c>
      <c r="D3401" s="139"/>
      <c r="E3401" s="138" t="s">
        <v>97</v>
      </c>
      <c r="F3401" s="132">
        <v>5</v>
      </c>
      <c r="G3401" s="132">
        <v>4</v>
      </c>
      <c r="H3401" s="133">
        <v>2981.2</v>
      </c>
      <c r="I3401" s="133">
        <v>2735.8</v>
      </c>
      <c r="J3401" s="133">
        <v>2485.0300000000002</v>
      </c>
      <c r="K3401" s="132">
        <v>138</v>
      </c>
      <c r="L3401" s="133">
        <v>1742183.38</v>
      </c>
      <c r="M3401" s="133">
        <v>0</v>
      </c>
      <c r="N3401" s="133">
        <v>0</v>
      </c>
      <c r="O3401" s="133">
        <v>0</v>
      </c>
      <c r="P3401" s="133">
        <v>1742183.38</v>
      </c>
      <c r="Q3401" s="133">
        <v>0</v>
      </c>
      <c r="R3401" s="66" t="s">
        <v>105</v>
      </c>
      <c r="S3401" s="134">
        <v>2</v>
      </c>
      <c r="T3401" s="133">
        <v>636.80999999999995</v>
      </c>
      <c r="U3401" s="133">
        <v>636.80999999999995</v>
      </c>
      <c r="V3401" s="136">
        <v>46387</v>
      </c>
    </row>
    <row r="3402" spans="1:22" s="48" customFormat="1" ht="39.75" customHeight="1" x14ac:dyDescent="0.15">
      <c r="A3402" s="138"/>
      <c r="B3402" s="138"/>
      <c r="C3402" s="139"/>
      <c r="D3402" s="139"/>
      <c r="E3402" s="138"/>
      <c r="F3402" s="132"/>
      <c r="G3402" s="132"/>
      <c r="H3402" s="133"/>
      <c r="I3402" s="133"/>
      <c r="J3402" s="133"/>
      <c r="K3402" s="132"/>
      <c r="L3402" s="133"/>
      <c r="M3402" s="133"/>
      <c r="N3402" s="133"/>
      <c r="O3402" s="133"/>
      <c r="P3402" s="133"/>
      <c r="Q3402" s="133"/>
      <c r="R3402" s="66" t="s">
        <v>107</v>
      </c>
      <c r="S3402" s="135"/>
      <c r="T3402" s="133"/>
      <c r="U3402" s="133"/>
      <c r="V3402" s="136"/>
    </row>
    <row r="3403" spans="1:22" s="9" customFormat="1" ht="48" customHeight="1" x14ac:dyDescent="0.15">
      <c r="A3403" s="141" t="s">
        <v>733</v>
      </c>
      <c r="B3403" s="141"/>
      <c r="C3403" s="111" t="s">
        <v>80</v>
      </c>
      <c r="D3403" s="111" t="s">
        <v>80</v>
      </c>
      <c r="E3403" s="111" t="s">
        <v>80</v>
      </c>
      <c r="F3403" s="111" t="s">
        <v>80</v>
      </c>
      <c r="G3403" s="111" t="s">
        <v>80</v>
      </c>
      <c r="H3403" s="102">
        <f>SUM(H3385:H3402)</f>
        <v>86667.8</v>
      </c>
      <c r="I3403" s="102">
        <f t="shared" ref="I3403:S3403" si="315">SUM(I3385:I3402)</f>
        <v>83656.900000000009</v>
      </c>
      <c r="J3403" s="102">
        <f t="shared" si="315"/>
        <v>78082.719999999987</v>
      </c>
      <c r="K3403" s="103">
        <f t="shared" si="315"/>
        <v>3329</v>
      </c>
      <c r="L3403" s="102">
        <f t="shared" si="315"/>
        <v>127666947.97999999</v>
      </c>
      <c r="M3403" s="102">
        <f t="shared" si="315"/>
        <v>0</v>
      </c>
      <c r="N3403" s="102">
        <f t="shared" si="315"/>
        <v>0</v>
      </c>
      <c r="O3403" s="102">
        <f t="shared" si="315"/>
        <v>0</v>
      </c>
      <c r="P3403" s="102">
        <f t="shared" si="315"/>
        <v>127666947.97999999</v>
      </c>
      <c r="Q3403" s="102">
        <f t="shared" si="315"/>
        <v>0</v>
      </c>
      <c r="R3403" s="102" t="s">
        <v>80</v>
      </c>
      <c r="S3403" s="103">
        <f t="shared" si="315"/>
        <v>18</v>
      </c>
      <c r="T3403" s="111" t="s">
        <v>80</v>
      </c>
      <c r="U3403" s="111" t="s">
        <v>80</v>
      </c>
      <c r="V3403" s="111" t="s">
        <v>80</v>
      </c>
    </row>
    <row r="3404" spans="1:22" s="14" customFormat="1" ht="27" customHeight="1" x14ac:dyDescent="0.15">
      <c r="A3404" s="142" t="s">
        <v>95</v>
      </c>
      <c r="B3404" s="142"/>
      <c r="C3404" s="142"/>
      <c r="D3404" s="142"/>
      <c r="E3404" s="142"/>
      <c r="F3404" s="142"/>
      <c r="G3404" s="142"/>
      <c r="H3404" s="142"/>
      <c r="I3404" s="142"/>
      <c r="J3404" s="142"/>
      <c r="K3404" s="142"/>
      <c r="L3404" s="142"/>
      <c r="M3404" s="142"/>
      <c r="N3404" s="142"/>
      <c r="O3404" s="142"/>
      <c r="P3404" s="142"/>
      <c r="Q3404" s="142"/>
      <c r="R3404" s="142"/>
      <c r="S3404" s="142"/>
      <c r="T3404" s="142"/>
      <c r="U3404" s="142"/>
      <c r="V3404" s="142"/>
    </row>
    <row r="3405" spans="1:22" s="48" customFormat="1" ht="33.75" customHeight="1" x14ac:dyDescent="0.15">
      <c r="A3405" s="138" t="s">
        <v>638</v>
      </c>
      <c r="B3405" s="138" t="s">
        <v>1409</v>
      </c>
      <c r="C3405" s="139">
        <v>2013</v>
      </c>
      <c r="D3405" s="139">
        <v>2013</v>
      </c>
      <c r="E3405" s="138" t="s">
        <v>111</v>
      </c>
      <c r="F3405" s="132">
        <v>14</v>
      </c>
      <c r="G3405" s="132">
        <v>3</v>
      </c>
      <c r="H3405" s="133">
        <v>11204.2</v>
      </c>
      <c r="I3405" s="133">
        <v>8204.5</v>
      </c>
      <c r="J3405" s="133">
        <v>8641.81</v>
      </c>
      <c r="K3405" s="132">
        <v>312</v>
      </c>
      <c r="L3405" s="133">
        <v>4698440</v>
      </c>
      <c r="M3405" s="133">
        <v>0</v>
      </c>
      <c r="N3405" s="133">
        <v>0</v>
      </c>
      <c r="O3405" s="133">
        <v>0</v>
      </c>
      <c r="P3405" s="133">
        <v>4698440</v>
      </c>
      <c r="Q3405" s="133">
        <v>0</v>
      </c>
      <c r="R3405" s="66" t="s">
        <v>65</v>
      </c>
      <c r="S3405" s="134">
        <v>4</v>
      </c>
      <c r="T3405" s="133">
        <v>572.66999999999996</v>
      </c>
      <c r="U3405" s="133">
        <v>572.66999999999996</v>
      </c>
      <c r="V3405" s="136">
        <v>46387</v>
      </c>
    </row>
    <row r="3406" spans="1:22" s="48" customFormat="1" ht="45" customHeight="1" x14ac:dyDescent="0.15">
      <c r="A3406" s="138"/>
      <c r="B3406" s="138"/>
      <c r="C3406" s="139"/>
      <c r="D3406" s="139"/>
      <c r="E3406" s="138"/>
      <c r="F3406" s="132"/>
      <c r="G3406" s="132"/>
      <c r="H3406" s="133"/>
      <c r="I3406" s="133"/>
      <c r="J3406" s="133"/>
      <c r="K3406" s="132"/>
      <c r="L3406" s="133"/>
      <c r="M3406" s="133"/>
      <c r="N3406" s="133"/>
      <c r="O3406" s="133"/>
      <c r="P3406" s="133"/>
      <c r="Q3406" s="133"/>
      <c r="R3406" s="66" t="s">
        <v>67</v>
      </c>
      <c r="S3406" s="135"/>
      <c r="T3406" s="133"/>
      <c r="U3406" s="133"/>
      <c r="V3406" s="136"/>
    </row>
    <row r="3407" spans="1:22" s="48" customFormat="1" ht="43.5" customHeight="1" x14ac:dyDescent="0.15">
      <c r="A3407" s="138"/>
      <c r="B3407" s="138"/>
      <c r="C3407" s="139"/>
      <c r="D3407" s="139"/>
      <c r="E3407" s="138"/>
      <c r="F3407" s="132"/>
      <c r="G3407" s="132"/>
      <c r="H3407" s="133"/>
      <c r="I3407" s="133"/>
      <c r="J3407" s="133"/>
      <c r="K3407" s="132"/>
      <c r="L3407" s="133"/>
      <c r="M3407" s="133"/>
      <c r="N3407" s="133"/>
      <c r="O3407" s="133"/>
      <c r="P3407" s="133"/>
      <c r="Q3407" s="133"/>
      <c r="R3407" s="66" t="s">
        <v>71</v>
      </c>
      <c r="S3407" s="135"/>
      <c r="T3407" s="133"/>
      <c r="U3407" s="133"/>
      <c r="V3407" s="136"/>
    </row>
    <row r="3408" spans="1:22" s="48" customFormat="1" ht="48.75" customHeight="1" x14ac:dyDescent="0.15">
      <c r="A3408" s="138"/>
      <c r="B3408" s="138"/>
      <c r="C3408" s="139"/>
      <c r="D3408" s="139"/>
      <c r="E3408" s="138"/>
      <c r="F3408" s="132"/>
      <c r="G3408" s="132"/>
      <c r="H3408" s="133"/>
      <c r="I3408" s="133"/>
      <c r="J3408" s="133"/>
      <c r="K3408" s="132"/>
      <c r="L3408" s="133"/>
      <c r="M3408" s="133"/>
      <c r="N3408" s="133"/>
      <c r="O3408" s="133"/>
      <c r="P3408" s="133"/>
      <c r="Q3408" s="133"/>
      <c r="R3408" s="66" t="s">
        <v>73</v>
      </c>
      <c r="S3408" s="135"/>
      <c r="T3408" s="133"/>
      <c r="U3408" s="133"/>
      <c r="V3408" s="136"/>
    </row>
    <row r="3409" spans="1:22" s="36" customFormat="1" ht="50.25" customHeight="1" x14ac:dyDescent="0.25">
      <c r="A3409" s="111">
        <v>41</v>
      </c>
      <c r="B3409" s="111" t="s">
        <v>569</v>
      </c>
      <c r="C3409" s="112">
        <v>1981</v>
      </c>
      <c r="D3409" s="112">
        <v>1981</v>
      </c>
      <c r="E3409" s="111" t="s">
        <v>97</v>
      </c>
      <c r="F3409" s="113">
        <v>9</v>
      </c>
      <c r="G3409" s="113">
        <v>6</v>
      </c>
      <c r="H3409" s="109">
        <v>11423.3</v>
      </c>
      <c r="I3409" s="109">
        <v>10857.8</v>
      </c>
      <c r="J3409" s="109">
        <v>9840.4500000000007</v>
      </c>
      <c r="K3409" s="113">
        <v>470</v>
      </c>
      <c r="L3409" s="109">
        <v>23070870.600000001</v>
      </c>
      <c r="M3409" s="109">
        <v>0</v>
      </c>
      <c r="N3409" s="109">
        <v>0</v>
      </c>
      <c r="O3409" s="109">
        <v>0</v>
      </c>
      <c r="P3409" s="109">
        <v>23070870.600000001</v>
      </c>
      <c r="Q3409" s="109">
        <v>0</v>
      </c>
      <c r="R3409" s="66" t="s">
        <v>57</v>
      </c>
      <c r="S3409" s="115">
        <v>1</v>
      </c>
      <c r="T3409" s="109">
        <v>2124.8200000000002</v>
      </c>
      <c r="U3409" s="109">
        <v>2124.8200000000002</v>
      </c>
      <c r="V3409" s="110">
        <v>46387</v>
      </c>
    </row>
    <row r="3410" spans="1:22" s="48" customFormat="1" ht="50.25" customHeight="1" x14ac:dyDescent="0.15">
      <c r="A3410" s="111" t="s">
        <v>641</v>
      </c>
      <c r="B3410" s="111" t="s">
        <v>677</v>
      </c>
      <c r="C3410" s="112">
        <v>1968</v>
      </c>
      <c r="D3410" s="112"/>
      <c r="E3410" s="111" t="s">
        <v>97</v>
      </c>
      <c r="F3410" s="113">
        <v>5</v>
      </c>
      <c r="G3410" s="113">
        <v>5</v>
      </c>
      <c r="H3410" s="109">
        <v>4896.6000000000004</v>
      </c>
      <c r="I3410" s="109">
        <v>4600.1000000000004</v>
      </c>
      <c r="J3410" s="109">
        <v>4232.0200000000004</v>
      </c>
      <c r="K3410" s="113">
        <v>188</v>
      </c>
      <c r="L3410" s="109">
        <v>1700000</v>
      </c>
      <c r="M3410" s="109">
        <v>0</v>
      </c>
      <c r="N3410" s="109">
        <v>0</v>
      </c>
      <c r="O3410" s="109">
        <v>0</v>
      </c>
      <c r="P3410" s="109">
        <v>1700000</v>
      </c>
      <c r="Q3410" s="109">
        <v>0</v>
      </c>
      <c r="R3410" s="66" t="s">
        <v>68</v>
      </c>
      <c r="S3410" s="114">
        <v>1</v>
      </c>
      <c r="T3410" s="109">
        <v>369.56</v>
      </c>
      <c r="U3410" s="109">
        <v>369.56</v>
      </c>
      <c r="V3410" s="110">
        <v>46387</v>
      </c>
    </row>
    <row r="3411" spans="1:22" s="48" customFormat="1" ht="48" customHeight="1" x14ac:dyDescent="0.15">
      <c r="A3411" s="111" t="s">
        <v>643</v>
      </c>
      <c r="B3411" s="111" t="s">
        <v>1410</v>
      </c>
      <c r="C3411" s="112">
        <v>2007</v>
      </c>
      <c r="D3411" s="112">
        <v>2007</v>
      </c>
      <c r="E3411" s="111" t="s">
        <v>111</v>
      </c>
      <c r="F3411" s="113">
        <v>9</v>
      </c>
      <c r="G3411" s="113">
        <v>6</v>
      </c>
      <c r="H3411" s="109">
        <v>16059.18</v>
      </c>
      <c r="I3411" s="109">
        <v>16059.18</v>
      </c>
      <c r="J3411" s="109">
        <v>12141.53</v>
      </c>
      <c r="K3411" s="113">
        <v>171</v>
      </c>
      <c r="L3411" s="109">
        <v>321578.07</v>
      </c>
      <c r="M3411" s="109">
        <v>0</v>
      </c>
      <c r="N3411" s="109">
        <v>0</v>
      </c>
      <c r="O3411" s="109">
        <v>0</v>
      </c>
      <c r="P3411" s="109">
        <v>321578.07</v>
      </c>
      <c r="Q3411" s="109">
        <v>0</v>
      </c>
      <c r="R3411" s="66" t="s">
        <v>65</v>
      </c>
      <c r="S3411" s="114">
        <v>1</v>
      </c>
      <c r="T3411" s="109">
        <v>20.02</v>
      </c>
      <c r="U3411" s="109">
        <v>20.02</v>
      </c>
      <c r="V3411" s="110">
        <v>46387</v>
      </c>
    </row>
    <row r="3412" spans="1:22" s="36" customFormat="1" ht="50.25" customHeight="1" x14ac:dyDescent="0.25">
      <c r="A3412" s="111">
        <v>44</v>
      </c>
      <c r="B3412" s="111" t="s">
        <v>571</v>
      </c>
      <c r="C3412" s="112">
        <v>1983</v>
      </c>
      <c r="D3412" s="112">
        <v>1983</v>
      </c>
      <c r="E3412" s="111" t="s">
        <v>97</v>
      </c>
      <c r="F3412" s="113">
        <v>9</v>
      </c>
      <c r="G3412" s="113">
        <v>6</v>
      </c>
      <c r="H3412" s="109">
        <v>11410.4</v>
      </c>
      <c r="I3412" s="109">
        <v>10746</v>
      </c>
      <c r="J3412" s="109">
        <v>9534.83</v>
      </c>
      <c r="K3412" s="113">
        <v>448</v>
      </c>
      <c r="L3412" s="109">
        <v>22833315.719999999</v>
      </c>
      <c r="M3412" s="109">
        <v>0</v>
      </c>
      <c r="N3412" s="109">
        <v>0</v>
      </c>
      <c r="O3412" s="109">
        <v>0</v>
      </c>
      <c r="P3412" s="109">
        <v>22833315.719999999</v>
      </c>
      <c r="Q3412" s="109">
        <v>0</v>
      </c>
      <c r="R3412" s="66" t="s">
        <v>57</v>
      </c>
      <c r="S3412" s="115">
        <v>1</v>
      </c>
      <c r="T3412" s="109">
        <v>2124.8200000000002</v>
      </c>
      <c r="U3412" s="109">
        <v>2124.8200000000002</v>
      </c>
      <c r="V3412" s="110">
        <v>46387</v>
      </c>
    </row>
    <row r="3413" spans="1:22" s="67" customFormat="1" ht="48" customHeight="1" x14ac:dyDescent="0.15">
      <c r="A3413" s="141" t="s">
        <v>1418</v>
      </c>
      <c r="B3413" s="141"/>
      <c r="C3413" s="111" t="s">
        <v>80</v>
      </c>
      <c r="D3413" s="111" t="s">
        <v>80</v>
      </c>
      <c r="E3413" s="111" t="s">
        <v>80</v>
      </c>
      <c r="F3413" s="111" t="s">
        <v>80</v>
      </c>
      <c r="G3413" s="111" t="s">
        <v>80</v>
      </c>
      <c r="H3413" s="102">
        <f>SUM(H3405:H3412)</f>
        <v>54993.68</v>
      </c>
      <c r="I3413" s="102">
        <f t="shared" ref="I3413:S3413" si="316">SUM(I3405:I3412)</f>
        <v>50467.58</v>
      </c>
      <c r="J3413" s="102">
        <f t="shared" si="316"/>
        <v>44390.640000000007</v>
      </c>
      <c r="K3413" s="103">
        <f t="shared" si="316"/>
        <v>1589</v>
      </c>
      <c r="L3413" s="102">
        <f t="shared" si="316"/>
        <v>52624204.390000001</v>
      </c>
      <c r="M3413" s="102">
        <f t="shared" si="316"/>
        <v>0</v>
      </c>
      <c r="N3413" s="102">
        <f t="shared" si="316"/>
        <v>0</v>
      </c>
      <c r="O3413" s="102">
        <f t="shared" si="316"/>
        <v>0</v>
      </c>
      <c r="P3413" s="102">
        <f t="shared" si="316"/>
        <v>52624204.390000001</v>
      </c>
      <c r="Q3413" s="102">
        <f t="shared" si="316"/>
        <v>0</v>
      </c>
      <c r="R3413" s="102" t="s">
        <v>80</v>
      </c>
      <c r="S3413" s="103">
        <f t="shared" si="316"/>
        <v>8</v>
      </c>
      <c r="T3413" s="111" t="s">
        <v>80</v>
      </c>
      <c r="U3413" s="111" t="s">
        <v>80</v>
      </c>
      <c r="V3413" s="111" t="s">
        <v>80</v>
      </c>
    </row>
    <row r="3414" spans="1:22" s="14" customFormat="1" ht="27" customHeight="1" x14ac:dyDescent="0.15">
      <c r="A3414" s="142" t="s">
        <v>317</v>
      </c>
      <c r="B3414" s="142"/>
      <c r="C3414" s="142"/>
      <c r="D3414" s="142"/>
      <c r="E3414" s="142"/>
      <c r="F3414" s="142"/>
      <c r="G3414" s="142"/>
      <c r="H3414" s="142"/>
      <c r="I3414" s="142"/>
      <c r="J3414" s="142"/>
      <c r="K3414" s="142"/>
      <c r="L3414" s="142"/>
      <c r="M3414" s="142"/>
      <c r="N3414" s="142"/>
      <c r="O3414" s="142"/>
      <c r="P3414" s="142"/>
      <c r="Q3414" s="142"/>
      <c r="R3414" s="142"/>
      <c r="S3414" s="142"/>
      <c r="T3414" s="142"/>
      <c r="U3414" s="142"/>
      <c r="V3414" s="142"/>
    </row>
    <row r="3415" spans="1:22" s="36" customFormat="1" ht="48" customHeight="1" x14ac:dyDescent="0.25">
      <c r="A3415" s="111">
        <v>45</v>
      </c>
      <c r="B3415" s="111" t="s">
        <v>573</v>
      </c>
      <c r="C3415" s="112">
        <v>1984</v>
      </c>
      <c r="D3415" s="112">
        <v>1984</v>
      </c>
      <c r="E3415" s="111" t="s">
        <v>97</v>
      </c>
      <c r="F3415" s="113">
        <v>9</v>
      </c>
      <c r="G3415" s="113">
        <v>6</v>
      </c>
      <c r="H3415" s="109">
        <v>12200.1</v>
      </c>
      <c r="I3415" s="109">
        <v>10849.5</v>
      </c>
      <c r="J3415" s="109">
        <v>8861.76</v>
      </c>
      <c r="K3415" s="113">
        <v>538</v>
      </c>
      <c r="L3415" s="109">
        <v>23053234.59</v>
      </c>
      <c r="M3415" s="109">
        <v>0</v>
      </c>
      <c r="N3415" s="109">
        <v>0</v>
      </c>
      <c r="O3415" s="109">
        <v>0</v>
      </c>
      <c r="P3415" s="109">
        <v>23053234.59</v>
      </c>
      <c r="Q3415" s="109">
        <v>0</v>
      </c>
      <c r="R3415" s="66" t="s">
        <v>57</v>
      </c>
      <c r="S3415" s="115">
        <v>1</v>
      </c>
      <c r="T3415" s="109">
        <v>2124.8200000000002</v>
      </c>
      <c r="U3415" s="109">
        <v>2124.8200000000002</v>
      </c>
      <c r="V3415" s="110">
        <v>46387</v>
      </c>
    </row>
    <row r="3416" spans="1:22" s="48" customFormat="1" ht="49.5" customHeight="1" x14ac:dyDescent="0.15">
      <c r="A3416" s="138" t="s">
        <v>647</v>
      </c>
      <c r="B3416" s="138" t="s">
        <v>1411</v>
      </c>
      <c r="C3416" s="139">
        <v>1974</v>
      </c>
      <c r="D3416" s="139"/>
      <c r="E3416" s="138" t="s">
        <v>111</v>
      </c>
      <c r="F3416" s="132">
        <v>5</v>
      </c>
      <c r="G3416" s="132">
        <v>4</v>
      </c>
      <c r="H3416" s="133">
        <v>3530.8</v>
      </c>
      <c r="I3416" s="133">
        <v>3258.8</v>
      </c>
      <c r="J3416" s="133">
        <v>2697.75</v>
      </c>
      <c r="K3416" s="132">
        <v>175</v>
      </c>
      <c r="L3416" s="133">
        <v>140000.45000000001</v>
      </c>
      <c r="M3416" s="133">
        <v>0</v>
      </c>
      <c r="N3416" s="133">
        <v>0</v>
      </c>
      <c r="O3416" s="133">
        <v>0</v>
      </c>
      <c r="P3416" s="133">
        <v>140000.45000000001</v>
      </c>
      <c r="Q3416" s="133">
        <v>0</v>
      </c>
      <c r="R3416" s="66" t="s">
        <v>62</v>
      </c>
      <c r="S3416" s="134">
        <v>2</v>
      </c>
      <c r="T3416" s="133">
        <v>42.96</v>
      </c>
      <c r="U3416" s="133">
        <v>42.96</v>
      </c>
      <c r="V3416" s="136">
        <v>46387</v>
      </c>
    </row>
    <row r="3417" spans="1:22" s="48" customFormat="1" ht="53.25" customHeight="1" x14ac:dyDescent="0.15">
      <c r="A3417" s="138"/>
      <c r="B3417" s="138"/>
      <c r="C3417" s="139"/>
      <c r="D3417" s="139"/>
      <c r="E3417" s="138"/>
      <c r="F3417" s="132"/>
      <c r="G3417" s="132"/>
      <c r="H3417" s="133"/>
      <c r="I3417" s="133"/>
      <c r="J3417" s="133"/>
      <c r="K3417" s="132"/>
      <c r="L3417" s="133"/>
      <c r="M3417" s="133"/>
      <c r="N3417" s="133"/>
      <c r="O3417" s="133"/>
      <c r="P3417" s="133"/>
      <c r="Q3417" s="133"/>
      <c r="R3417" s="66" t="s">
        <v>64</v>
      </c>
      <c r="S3417" s="135"/>
      <c r="T3417" s="133"/>
      <c r="U3417" s="133"/>
      <c r="V3417" s="136"/>
    </row>
    <row r="3418" spans="1:22" s="50" customFormat="1" ht="33.75" customHeight="1" x14ac:dyDescent="0.15">
      <c r="A3418" s="138" t="s">
        <v>649</v>
      </c>
      <c r="B3418" s="138" t="s">
        <v>574</v>
      </c>
      <c r="C3418" s="139">
        <v>1983</v>
      </c>
      <c r="D3418" s="139">
        <v>1983</v>
      </c>
      <c r="E3418" s="138" t="s">
        <v>97</v>
      </c>
      <c r="F3418" s="132">
        <v>9</v>
      </c>
      <c r="G3418" s="132">
        <v>3</v>
      </c>
      <c r="H3418" s="133">
        <v>7137.9</v>
      </c>
      <c r="I3418" s="133">
        <v>5993</v>
      </c>
      <c r="J3418" s="133">
        <v>5486.84</v>
      </c>
      <c r="K3418" s="132">
        <v>291</v>
      </c>
      <c r="L3418" s="133">
        <v>13801719.689999999</v>
      </c>
      <c r="M3418" s="133">
        <v>0</v>
      </c>
      <c r="N3418" s="133">
        <v>0</v>
      </c>
      <c r="O3418" s="133">
        <v>0</v>
      </c>
      <c r="P3418" s="133">
        <v>13801719.689999999</v>
      </c>
      <c r="Q3418" s="133">
        <v>0</v>
      </c>
      <c r="R3418" s="66" t="s">
        <v>65</v>
      </c>
      <c r="S3418" s="134">
        <v>5</v>
      </c>
      <c r="T3418" s="133">
        <v>2302.9699999999998</v>
      </c>
      <c r="U3418" s="133">
        <v>2302.9699999999998</v>
      </c>
      <c r="V3418" s="136">
        <v>46387</v>
      </c>
    </row>
    <row r="3419" spans="1:22" s="50" customFormat="1" ht="48" customHeight="1" x14ac:dyDescent="0.15">
      <c r="A3419" s="138"/>
      <c r="B3419" s="138"/>
      <c r="C3419" s="139"/>
      <c r="D3419" s="139"/>
      <c r="E3419" s="138"/>
      <c r="F3419" s="132"/>
      <c r="G3419" s="132"/>
      <c r="H3419" s="133"/>
      <c r="I3419" s="133"/>
      <c r="J3419" s="133"/>
      <c r="K3419" s="132"/>
      <c r="L3419" s="133"/>
      <c r="M3419" s="133"/>
      <c r="N3419" s="133"/>
      <c r="O3419" s="133"/>
      <c r="P3419" s="133"/>
      <c r="Q3419" s="133"/>
      <c r="R3419" s="66" t="s">
        <v>67</v>
      </c>
      <c r="S3419" s="135"/>
      <c r="T3419" s="133"/>
      <c r="U3419" s="133"/>
      <c r="V3419" s="136"/>
    </row>
    <row r="3420" spans="1:22" s="50" customFormat="1" ht="36" customHeight="1" x14ac:dyDescent="0.15">
      <c r="A3420" s="138"/>
      <c r="B3420" s="138"/>
      <c r="C3420" s="139"/>
      <c r="D3420" s="139"/>
      <c r="E3420" s="138"/>
      <c r="F3420" s="132"/>
      <c r="G3420" s="132"/>
      <c r="H3420" s="133"/>
      <c r="I3420" s="133"/>
      <c r="J3420" s="133"/>
      <c r="K3420" s="132"/>
      <c r="L3420" s="133"/>
      <c r="M3420" s="133"/>
      <c r="N3420" s="133"/>
      <c r="O3420" s="133"/>
      <c r="P3420" s="133"/>
      <c r="Q3420" s="133"/>
      <c r="R3420" s="66" t="s">
        <v>71</v>
      </c>
      <c r="S3420" s="135"/>
      <c r="T3420" s="133"/>
      <c r="U3420" s="133"/>
      <c r="V3420" s="136"/>
    </row>
    <row r="3421" spans="1:22" s="50" customFormat="1" ht="44.25" customHeight="1" x14ac:dyDescent="0.15">
      <c r="A3421" s="138"/>
      <c r="B3421" s="138"/>
      <c r="C3421" s="139"/>
      <c r="D3421" s="139"/>
      <c r="E3421" s="138"/>
      <c r="F3421" s="132"/>
      <c r="G3421" s="132"/>
      <c r="H3421" s="133"/>
      <c r="I3421" s="133"/>
      <c r="J3421" s="133"/>
      <c r="K3421" s="132"/>
      <c r="L3421" s="133"/>
      <c r="M3421" s="133"/>
      <c r="N3421" s="133"/>
      <c r="O3421" s="133"/>
      <c r="P3421" s="133"/>
      <c r="Q3421" s="133"/>
      <c r="R3421" s="66" t="s">
        <v>73</v>
      </c>
      <c r="S3421" s="135"/>
      <c r="T3421" s="133"/>
      <c r="U3421" s="133"/>
      <c r="V3421" s="136"/>
    </row>
    <row r="3422" spans="1:22" s="50" customFormat="1" ht="55.5" customHeight="1" x14ac:dyDescent="0.15">
      <c r="A3422" s="138"/>
      <c r="B3422" s="138"/>
      <c r="C3422" s="139"/>
      <c r="D3422" s="139"/>
      <c r="E3422" s="138"/>
      <c r="F3422" s="132"/>
      <c r="G3422" s="132"/>
      <c r="H3422" s="133"/>
      <c r="I3422" s="133"/>
      <c r="J3422" s="133"/>
      <c r="K3422" s="132"/>
      <c r="L3422" s="133"/>
      <c r="M3422" s="133"/>
      <c r="N3422" s="133"/>
      <c r="O3422" s="133"/>
      <c r="P3422" s="133"/>
      <c r="Q3422" s="133"/>
      <c r="R3422" s="66" t="s">
        <v>57</v>
      </c>
      <c r="S3422" s="135"/>
      <c r="T3422" s="133"/>
      <c r="U3422" s="133"/>
      <c r="V3422" s="136"/>
    </row>
    <row r="3423" spans="1:22" s="36" customFormat="1" ht="48" customHeight="1" x14ac:dyDescent="0.25">
      <c r="A3423" s="141" t="s">
        <v>1412</v>
      </c>
      <c r="B3423" s="141"/>
      <c r="C3423" s="111" t="s">
        <v>80</v>
      </c>
      <c r="D3423" s="111" t="s">
        <v>80</v>
      </c>
      <c r="E3423" s="111" t="s">
        <v>80</v>
      </c>
      <c r="F3423" s="111" t="s">
        <v>80</v>
      </c>
      <c r="G3423" s="111" t="s">
        <v>80</v>
      </c>
      <c r="H3423" s="102">
        <f t="shared" ref="H3423:Q3423" si="317">SUM(H3415:H3422)</f>
        <v>22868.800000000003</v>
      </c>
      <c r="I3423" s="102">
        <f t="shared" si="317"/>
        <v>20101.3</v>
      </c>
      <c r="J3423" s="102">
        <f t="shared" si="317"/>
        <v>17046.349999999999</v>
      </c>
      <c r="K3423" s="103">
        <f t="shared" si="317"/>
        <v>1004</v>
      </c>
      <c r="L3423" s="102">
        <f t="shared" si="317"/>
        <v>36994954.729999997</v>
      </c>
      <c r="M3423" s="102">
        <f t="shared" si="317"/>
        <v>0</v>
      </c>
      <c r="N3423" s="102">
        <f t="shared" si="317"/>
        <v>0</v>
      </c>
      <c r="O3423" s="102">
        <f t="shared" si="317"/>
        <v>0</v>
      </c>
      <c r="P3423" s="102">
        <f t="shared" si="317"/>
        <v>36994954.729999997</v>
      </c>
      <c r="Q3423" s="102">
        <f t="shared" si="317"/>
        <v>0</v>
      </c>
      <c r="R3423" s="111" t="s">
        <v>80</v>
      </c>
      <c r="S3423" s="123">
        <f>SUM(S3415:S3422)</f>
        <v>8</v>
      </c>
      <c r="T3423" s="111" t="s">
        <v>80</v>
      </c>
      <c r="U3423" s="111" t="s">
        <v>80</v>
      </c>
      <c r="V3423" s="111" t="s">
        <v>80</v>
      </c>
    </row>
    <row r="3424" spans="1:22" s="14" customFormat="1" ht="28.5" customHeight="1" x14ac:dyDescent="0.15">
      <c r="A3424" s="142" t="s">
        <v>108</v>
      </c>
      <c r="B3424" s="142"/>
      <c r="C3424" s="142"/>
      <c r="D3424" s="142"/>
      <c r="E3424" s="142"/>
      <c r="F3424" s="142"/>
      <c r="G3424" s="142"/>
      <c r="H3424" s="142"/>
      <c r="I3424" s="142"/>
      <c r="J3424" s="142"/>
      <c r="K3424" s="142"/>
      <c r="L3424" s="142"/>
      <c r="M3424" s="142"/>
      <c r="N3424" s="142"/>
      <c r="O3424" s="142"/>
      <c r="P3424" s="142"/>
      <c r="Q3424" s="142"/>
      <c r="R3424" s="142"/>
      <c r="S3424" s="142"/>
      <c r="T3424" s="142"/>
      <c r="U3424" s="142"/>
      <c r="V3424" s="142"/>
    </row>
    <row r="3425" spans="1:22" s="48" customFormat="1" ht="36.75" customHeight="1" x14ac:dyDescent="0.15">
      <c r="A3425" s="138" t="s">
        <v>651</v>
      </c>
      <c r="B3425" s="138" t="s">
        <v>1413</v>
      </c>
      <c r="C3425" s="139">
        <v>1971</v>
      </c>
      <c r="D3425" s="139"/>
      <c r="E3425" s="138" t="s">
        <v>97</v>
      </c>
      <c r="F3425" s="132">
        <v>5</v>
      </c>
      <c r="G3425" s="132">
        <v>4</v>
      </c>
      <c r="H3425" s="133">
        <v>2965.7</v>
      </c>
      <c r="I3425" s="133">
        <v>2690.2</v>
      </c>
      <c r="J3425" s="133">
        <v>2511.4899999999998</v>
      </c>
      <c r="K3425" s="132">
        <v>118</v>
      </c>
      <c r="L3425" s="133">
        <v>1068517.3600000001</v>
      </c>
      <c r="M3425" s="133">
        <v>0</v>
      </c>
      <c r="N3425" s="133">
        <v>0</v>
      </c>
      <c r="O3425" s="133">
        <v>0</v>
      </c>
      <c r="P3425" s="133">
        <v>1068517.3600000001</v>
      </c>
      <c r="Q3425" s="133">
        <v>0</v>
      </c>
      <c r="R3425" s="66" t="s">
        <v>102</v>
      </c>
      <c r="S3425" s="134">
        <v>2</v>
      </c>
      <c r="T3425" s="133">
        <v>397.19</v>
      </c>
      <c r="U3425" s="133">
        <v>397.19</v>
      </c>
      <c r="V3425" s="136">
        <v>46387</v>
      </c>
    </row>
    <row r="3426" spans="1:22" s="48" customFormat="1" ht="51.75" customHeight="1" x14ac:dyDescent="0.15">
      <c r="A3426" s="138"/>
      <c r="B3426" s="138"/>
      <c r="C3426" s="139"/>
      <c r="D3426" s="139"/>
      <c r="E3426" s="138"/>
      <c r="F3426" s="132"/>
      <c r="G3426" s="132"/>
      <c r="H3426" s="133"/>
      <c r="I3426" s="133"/>
      <c r="J3426" s="133"/>
      <c r="K3426" s="132"/>
      <c r="L3426" s="133"/>
      <c r="M3426" s="133"/>
      <c r="N3426" s="133"/>
      <c r="O3426" s="133"/>
      <c r="P3426" s="133"/>
      <c r="Q3426" s="133"/>
      <c r="R3426" s="66" t="s">
        <v>104</v>
      </c>
      <c r="S3426" s="135"/>
      <c r="T3426" s="133"/>
      <c r="U3426" s="133"/>
      <c r="V3426" s="136"/>
    </row>
    <row r="3427" spans="1:22" s="48" customFormat="1" ht="25.5" customHeight="1" x14ac:dyDescent="0.15">
      <c r="A3427" s="138" t="s">
        <v>653</v>
      </c>
      <c r="B3427" s="138" t="s">
        <v>1414</v>
      </c>
      <c r="C3427" s="139">
        <v>1978</v>
      </c>
      <c r="D3427" s="139"/>
      <c r="E3427" s="138" t="s">
        <v>97</v>
      </c>
      <c r="F3427" s="132">
        <v>5</v>
      </c>
      <c r="G3427" s="132">
        <v>5</v>
      </c>
      <c r="H3427" s="133">
        <v>3961.9</v>
      </c>
      <c r="I3427" s="133">
        <v>3480.3</v>
      </c>
      <c r="J3427" s="133">
        <v>3351.51</v>
      </c>
      <c r="K3427" s="132">
        <v>164</v>
      </c>
      <c r="L3427" s="133">
        <v>636978.12</v>
      </c>
      <c r="M3427" s="133">
        <v>0</v>
      </c>
      <c r="N3427" s="133">
        <v>0</v>
      </c>
      <c r="O3427" s="133">
        <v>0</v>
      </c>
      <c r="P3427" s="133">
        <v>636978.12</v>
      </c>
      <c r="Q3427" s="133">
        <v>0</v>
      </c>
      <c r="R3427" s="66" t="s">
        <v>105</v>
      </c>
      <c r="S3427" s="134">
        <v>2</v>
      </c>
      <c r="T3427" s="133">
        <v>183.02</v>
      </c>
      <c r="U3427" s="133">
        <v>183.02</v>
      </c>
      <c r="V3427" s="136">
        <v>46387</v>
      </c>
    </row>
    <row r="3428" spans="1:22" s="48" customFormat="1" ht="36.75" customHeight="1" x14ac:dyDescent="0.15">
      <c r="A3428" s="138"/>
      <c r="B3428" s="138"/>
      <c r="C3428" s="139"/>
      <c r="D3428" s="139"/>
      <c r="E3428" s="138"/>
      <c r="F3428" s="132"/>
      <c r="G3428" s="132"/>
      <c r="H3428" s="133"/>
      <c r="I3428" s="133"/>
      <c r="J3428" s="133"/>
      <c r="K3428" s="132"/>
      <c r="L3428" s="133"/>
      <c r="M3428" s="133"/>
      <c r="N3428" s="133"/>
      <c r="O3428" s="133"/>
      <c r="P3428" s="133"/>
      <c r="Q3428" s="133"/>
      <c r="R3428" s="66" t="s">
        <v>107</v>
      </c>
      <c r="S3428" s="135"/>
      <c r="T3428" s="133"/>
      <c r="U3428" s="133"/>
      <c r="V3428" s="136"/>
    </row>
    <row r="3429" spans="1:22" s="48" customFormat="1" ht="38.25" customHeight="1" x14ac:dyDescent="0.15">
      <c r="A3429" s="138" t="s">
        <v>655</v>
      </c>
      <c r="B3429" s="138" t="s">
        <v>1415</v>
      </c>
      <c r="C3429" s="139">
        <v>2015</v>
      </c>
      <c r="D3429" s="139">
        <v>2015</v>
      </c>
      <c r="E3429" s="138" t="s">
        <v>111</v>
      </c>
      <c r="F3429" s="132">
        <v>14</v>
      </c>
      <c r="G3429" s="132">
        <v>1</v>
      </c>
      <c r="H3429" s="133">
        <v>4733.3</v>
      </c>
      <c r="I3429" s="133">
        <v>4733.3</v>
      </c>
      <c r="J3429" s="133">
        <v>3875.7</v>
      </c>
      <c r="K3429" s="132">
        <v>216</v>
      </c>
      <c r="L3429" s="133">
        <v>143637.15</v>
      </c>
      <c r="M3429" s="133">
        <v>0</v>
      </c>
      <c r="N3429" s="133">
        <v>0</v>
      </c>
      <c r="O3429" s="133">
        <v>0</v>
      </c>
      <c r="P3429" s="133">
        <v>143637.15</v>
      </c>
      <c r="Q3429" s="133">
        <v>0</v>
      </c>
      <c r="R3429" s="66" t="s">
        <v>105</v>
      </c>
      <c r="S3429" s="134">
        <v>2</v>
      </c>
      <c r="T3429" s="133">
        <v>30.35</v>
      </c>
      <c r="U3429" s="133">
        <v>30.35</v>
      </c>
      <c r="V3429" s="136">
        <v>46387</v>
      </c>
    </row>
    <row r="3430" spans="1:22" s="48" customFormat="1" ht="34.5" customHeight="1" x14ac:dyDescent="0.15">
      <c r="A3430" s="138"/>
      <c r="B3430" s="138"/>
      <c r="C3430" s="139"/>
      <c r="D3430" s="139"/>
      <c r="E3430" s="138"/>
      <c r="F3430" s="132"/>
      <c r="G3430" s="132"/>
      <c r="H3430" s="133"/>
      <c r="I3430" s="133"/>
      <c r="J3430" s="133"/>
      <c r="K3430" s="132"/>
      <c r="L3430" s="133"/>
      <c r="M3430" s="133"/>
      <c r="N3430" s="133"/>
      <c r="O3430" s="133"/>
      <c r="P3430" s="133"/>
      <c r="Q3430" s="133"/>
      <c r="R3430" s="66" t="s">
        <v>107</v>
      </c>
      <c r="S3430" s="135"/>
      <c r="T3430" s="133"/>
      <c r="U3430" s="133"/>
      <c r="V3430" s="136"/>
    </row>
    <row r="3431" spans="1:22" s="48" customFormat="1" ht="45.75" customHeight="1" x14ac:dyDescent="0.15">
      <c r="A3431" s="138" t="s">
        <v>657</v>
      </c>
      <c r="B3431" s="138" t="s">
        <v>1416</v>
      </c>
      <c r="C3431" s="139">
        <v>1992</v>
      </c>
      <c r="D3431" s="139"/>
      <c r="E3431" s="138" t="s">
        <v>111</v>
      </c>
      <c r="F3431" s="132">
        <v>5</v>
      </c>
      <c r="G3431" s="132">
        <v>4</v>
      </c>
      <c r="H3431" s="133">
        <v>3532</v>
      </c>
      <c r="I3431" s="133">
        <v>3159.8</v>
      </c>
      <c r="J3431" s="133">
        <v>2330.4</v>
      </c>
      <c r="K3431" s="132">
        <v>121</v>
      </c>
      <c r="L3431" s="133">
        <v>520400.86</v>
      </c>
      <c r="M3431" s="133">
        <v>0</v>
      </c>
      <c r="N3431" s="133">
        <v>0</v>
      </c>
      <c r="O3431" s="133">
        <v>0</v>
      </c>
      <c r="P3431" s="133">
        <v>520400.86</v>
      </c>
      <c r="Q3431" s="133">
        <v>0</v>
      </c>
      <c r="R3431" s="66" t="s">
        <v>62</v>
      </c>
      <c r="S3431" s="134">
        <v>2</v>
      </c>
      <c r="T3431" s="133">
        <v>164.69</v>
      </c>
      <c r="U3431" s="133">
        <v>164.69</v>
      </c>
      <c r="V3431" s="136">
        <v>46387</v>
      </c>
    </row>
    <row r="3432" spans="1:22" s="48" customFormat="1" ht="57.75" customHeight="1" x14ac:dyDescent="0.15">
      <c r="A3432" s="138"/>
      <c r="B3432" s="138"/>
      <c r="C3432" s="139"/>
      <c r="D3432" s="139"/>
      <c r="E3432" s="138"/>
      <c r="F3432" s="132"/>
      <c r="G3432" s="132"/>
      <c r="H3432" s="133"/>
      <c r="I3432" s="133"/>
      <c r="J3432" s="133"/>
      <c r="K3432" s="132"/>
      <c r="L3432" s="133"/>
      <c r="M3432" s="133"/>
      <c r="N3432" s="133"/>
      <c r="O3432" s="133"/>
      <c r="P3432" s="133"/>
      <c r="Q3432" s="133"/>
      <c r="R3432" s="66" t="s">
        <v>64</v>
      </c>
      <c r="S3432" s="135"/>
      <c r="T3432" s="133"/>
      <c r="U3432" s="133"/>
      <c r="V3432" s="136"/>
    </row>
    <row r="3433" spans="1:22" s="48" customFormat="1" ht="38.25" customHeight="1" x14ac:dyDescent="0.15">
      <c r="A3433" s="138" t="s">
        <v>659</v>
      </c>
      <c r="B3433" s="138" t="s">
        <v>1417</v>
      </c>
      <c r="C3433" s="139">
        <v>1970</v>
      </c>
      <c r="D3433" s="139"/>
      <c r="E3433" s="138" t="s">
        <v>97</v>
      </c>
      <c r="F3433" s="132">
        <v>5</v>
      </c>
      <c r="G3433" s="132">
        <v>4</v>
      </c>
      <c r="H3433" s="133">
        <v>2703.7</v>
      </c>
      <c r="I3433" s="133">
        <v>1827.4</v>
      </c>
      <c r="J3433" s="133">
        <v>2475.5100000000002</v>
      </c>
      <c r="K3433" s="132">
        <v>123</v>
      </c>
      <c r="L3433" s="133">
        <v>1402851.21</v>
      </c>
      <c r="M3433" s="133">
        <v>0</v>
      </c>
      <c r="N3433" s="133">
        <v>0</v>
      </c>
      <c r="O3433" s="133">
        <v>0</v>
      </c>
      <c r="P3433" s="133">
        <v>1402851.21</v>
      </c>
      <c r="Q3433" s="133">
        <v>0</v>
      </c>
      <c r="R3433" s="66" t="s">
        <v>74</v>
      </c>
      <c r="S3433" s="134">
        <v>2</v>
      </c>
      <c r="T3433" s="133">
        <v>767.68</v>
      </c>
      <c r="U3433" s="133">
        <v>767.68</v>
      </c>
      <c r="V3433" s="136">
        <v>46387</v>
      </c>
    </row>
    <row r="3434" spans="1:22" s="48" customFormat="1" ht="42" customHeight="1" x14ac:dyDescent="0.15">
      <c r="A3434" s="138"/>
      <c r="B3434" s="138"/>
      <c r="C3434" s="139"/>
      <c r="D3434" s="139"/>
      <c r="E3434" s="138"/>
      <c r="F3434" s="132"/>
      <c r="G3434" s="132"/>
      <c r="H3434" s="133"/>
      <c r="I3434" s="133"/>
      <c r="J3434" s="133"/>
      <c r="K3434" s="132"/>
      <c r="L3434" s="133"/>
      <c r="M3434" s="133"/>
      <c r="N3434" s="133"/>
      <c r="O3434" s="133"/>
      <c r="P3434" s="133"/>
      <c r="Q3434" s="133"/>
      <c r="R3434" s="66" t="s">
        <v>76</v>
      </c>
      <c r="S3434" s="135"/>
      <c r="T3434" s="133"/>
      <c r="U3434" s="133"/>
      <c r="V3434" s="136"/>
    </row>
    <row r="3435" spans="1:22" s="35" customFormat="1" ht="51.75" customHeight="1" x14ac:dyDescent="0.15">
      <c r="A3435" s="111">
        <v>53</v>
      </c>
      <c r="B3435" s="66" t="s">
        <v>575</v>
      </c>
      <c r="C3435" s="112">
        <v>1980</v>
      </c>
      <c r="D3435" s="112">
        <v>2011</v>
      </c>
      <c r="E3435" s="111" t="s">
        <v>97</v>
      </c>
      <c r="F3435" s="113">
        <v>9</v>
      </c>
      <c r="G3435" s="113">
        <v>9</v>
      </c>
      <c r="H3435" s="109">
        <v>23135.200000000001</v>
      </c>
      <c r="I3435" s="109">
        <v>19597.3</v>
      </c>
      <c r="J3435" s="109">
        <v>16992.68</v>
      </c>
      <c r="K3435" s="113">
        <v>820</v>
      </c>
      <c r="L3435" s="109">
        <v>38575620</v>
      </c>
      <c r="M3435" s="109">
        <v>0</v>
      </c>
      <c r="N3435" s="109">
        <v>0</v>
      </c>
      <c r="O3435" s="109">
        <v>0</v>
      </c>
      <c r="P3435" s="109">
        <v>38575620</v>
      </c>
      <c r="Q3435" s="109">
        <v>0</v>
      </c>
      <c r="R3435" s="66" t="s">
        <v>57</v>
      </c>
      <c r="S3435" s="115">
        <v>1</v>
      </c>
      <c r="T3435" s="109">
        <v>1968.42</v>
      </c>
      <c r="U3435" s="109">
        <v>1968.42</v>
      </c>
      <c r="V3435" s="110">
        <v>46387</v>
      </c>
    </row>
    <row r="3436" spans="1:22" s="48" customFormat="1" ht="34.5" customHeight="1" x14ac:dyDescent="0.15">
      <c r="A3436" s="138" t="s">
        <v>664</v>
      </c>
      <c r="B3436" s="138" t="s">
        <v>654</v>
      </c>
      <c r="C3436" s="139">
        <v>1987</v>
      </c>
      <c r="D3436" s="139">
        <v>1987</v>
      </c>
      <c r="E3436" s="138" t="s">
        <v>97</v>
      </c>
      <c r="F3436" s="132">
        <v>9</v>
      </c>
      <c r="G3436" s="132">
        <v>6</v>
      </c>
      <c r="H3436" s="133">
        <v>12184.4</v>
      </c>
      <c r="I3436" s="133">
        <v>10816.3</v>
      </c>
      <c r="J3436" s="133">
        <v>9341.2900000000009</v>
      </c>
      <c r="K3436" s="132">
        <v>635</v>
      </c>
      <c r="L3436" s="133">
        <v>276509.15000000002</v>
      </c>
      <c r="M3436" s="133">
        <v>0</v>
      </c>
      <c r="N3436" s="133">
        <v>0</v>
      </c>
      <c r="O3436" s="133">
        <v>0</v>
      </c>
      <c r="P3436" s="133">
        <v>276509.15000000002</v>
      </c>
      <c r="Q3436" s="133">
        <v>0</v>
      </c>
      <c r="R3436" s="66" t="s">
        <v>65</v>
      </c>
      <c r="S3436" s="134">
        <v>2</v>
      </c>
      <c r="T3436" s="133">
        <v>25.56</v>
      </c>
      <c r="U3436" s="133">
        <v>25.56</v>
      </c>
      <c r="V3436" s="136">
        <v>46387</v>
      </c>
    </row>
    <row r="3437" spans="1:22" s="48" customFormat="1" ht="54" customHeight="1" x14ac:dyDescent="0.15">
      <c r="A3437" s="138"/>
      <c r="B3437" s="138"/>
      <c r="C3437" s="139"/>
      <c r="D3437" s="139"/>
      <c r="E3437" s="138"/>
      <c r="F3437" s="132"/>
      <c r="G3437" s="132"/>
      <c r="H3437" s="133"/>
      <c r="I3437" s="133"/>
      <c r="J3437" s="133"/>
      <c r="K3437" s="132"/>
      <c r="L3437" s="133"/>
      <c r="M3437" s="133"/>
      <c r="N3437" s="133"/>
      <c r="O3437" s="133"/>
      <c r="P3437" s="133"/>
      <c r="Q3437" s="133"/>
      <c r="R3437" s="66" t="s">
        <v>67</v>
      </c>
      <c r="S3437" s="135"/>
      <c r="T3437" s="133"/>
      <c r="U3437" s="133"/>
      <c r="V3437" s="136"/>
    </row>
    <row r="3438" spans="1:22" s="48" customFormat="1" ht="34.5" customHeight="1" x14ac:dyDescent="0.15">
      <c r="A3438" s="138" t="s">
        <v>813</v>
      </c>
      <c r="B3438" s="138" t="s">
        <v>656</v>
      </c>
      <c r="C3438" s="139">
        <v>1989</v>
      </c>
      <c r="D3438" s="139">
        <v>1989</v>
      </c>
      <c r="E3438" s="138" t="s">
        <v>97</v>
      </c>
      <c r="F3438" s="132">
        <v>9</v>
      </c>
      <c r="G3438" s="132">
        <v>5</v>
      </c>
      <c r="H3438" s="133">
        <v>10198.5</v>
      </c>
      <c r="I3438" s="133">
        <v>9102.9</v>
      </c>
      <c r="J3438" s="133">
        <v>8260.11</v>
      </c>
      <c r="K3438" s="132">
        <v>471</v>
      </c>
      <c r="L3438" s="133">
        <v>1982316.66</v>
      </c>
      <c r="M3438" s="133">
        <v>0</v>
      </c>
      <c r="N3438" s="133">
        <v>0</v>
      </c>
      <c r="O3438" s="133">
        <v>0</v>
      </c>
      <c r="P3438" s="133">
        <v>1982316.66</v>
      </c>
      <c r="Q3438" s="133">
        <v>0</v>
      </c>
      <c r="R3438" s="66" t="s">
        <v>62</v>
      </c>
      <c r="S3438" s="134">
        <v>6</v>
      </c>
      <c r="T3438" s="133">
        <v>217.77</v>
      </c>
      <c r="U3438" s="133">
        <v>217.77</v>
      </c>
      <c r="V3438" s="136">
        <v>46387</v>
      </c>
    </row>
    <row r="3439" spans="1:22" s="48" customFormat="1" ht="51.75" customHeight="1" x14ac:dyDescent="0.15">
      <c r="A3439" s="138"/>
      <c r="B3439" s="138"/>
      <c r="C3439" s="139"/>
      <c r="D3439" s="139"/>
      <c r="E3439" s="138"/>
      <c r="F3439" s="132"/>
      <c r="G3439" s="132"/>
      <c r="H3439" s="133"/>
      <c r="I3439" s="133"/>
      <c r="J3439" s="133"/>
      <c r="K3439" s="132"/>
      <c r="L3439" s="133"/>
      <c r="M3439" s="133"/>
      <c r="N3439" s="133"/>
      <c r="O3439" s="133"/>
      <c r="P3439" s="133"/>
      <c r="Q3439" s="133"/>
      <c r="R3439" s="66" t="s">
        <v>64</v>
      </c>
      <c r="S3439" s="135"/>
      <c r="T3439" s="133"/>
      <c r="U3439" s="133"/>
      <c r="V3439" s="136"/>
    </row>
    <row r="3440" spans="1:22" s="48" customFormat="1" ht="33" customHeight="1" x14ac:dyDescent="0.15">
      <c r="A3440" s="138"/>
      <c r="B3440" s="138"/>
      <c r="C3440" s="139"/>
      <c r="D3440" s="139"/>
      <c r="E3440" s="138"/>
      <c r="F3440" s="132"/>
      <c r="G3440" s="132"/>
      <c r="H3440" s="133"/>
      <c r="I3440" s="133"/>
      <c r="J3440" s="133"/>
      <c r="K3440" s="132"/>
      <c r="L3440" s="133"/>
      <c r="M3440" s="133"/>
      <c r="N3440" s="133"/>
      <c r="O3440" s="133"/>
      <c r="P3440" s="133"/>
      <c r="Q3440" s="133"/>
      <c r="R3440" s="66" t="s">
        <v>65</v>
      </c>
      <c r="S3440" s="135"/>
      <c r="T3440" s="133"/>
      <c r="U3440" s="133"/>
      <c r="V3440" s="136"/>
    </row>
    <row r="3441" spans="1:22" s="48" customFormat="1" ht="51" customHeight="1" x14ac:dyDescent="0.15">
      <c r="A3441" s="138"/>
      <c r="B3441" s="138"/>
      <c r="C3441" s="139"/>
      <c r="D3441" s="139"/>
      <c r="E3441" s="138"/>
      <c r="F3441" s="132"/>
      <c r="G3441" s="132"/>
      <c r="H3441" s="133"/>
      <c r="I3441" s="133"/>
      <c r="J3441" s="133"/>
      <c r="K3441" s="132"/>
      <c r="L3441" s="133"/>
      <c r="M3441" s="133"/>
      <c r="N3441" s="133"/>
      <c r="O3441" s="133"/>
      <c r="P3441" s="133"/>
      <c r="Q3441" s="133"/>
      <c r="R3441" s="66" t="s">
        <v>67</v>
      </c>
      <c r="S3441" s="135"/>
      <c r="T3441" s="133"/>
      <c r="U3441" s="133"/>
      <c r="V3441" s="136"/>
    </row>
    <row r="3442" spans="1:22" s="48" customFormat="1" ht="35.25" customHeight="1" x14ac:dyDescent="0.15">
      <c r="A3442" s="138"/>
      <c r="B3442" s="138"/>
      <c r="C3442" s="139"/>
      <c r="D3442" s="139"/>
      <c r="E3442" s="138"/>
      <c r="F3442" s="132"/>
      <c r="G3442" s="132"/>
      <c r="H3442" s="133"/>
      <c r="I3442" s="133"/>
      <c r="J3442" s="133"/>
      <c r="K3442" s="132"/>
      <c r="L3442" s="133"/>
      <c r="M3442" s="133"/>
      <c r="N3442" s="133"/>
      <c r="O3442" s="133"/>
      <c r="P3442" s="133"/>
      <c r="Q3442" s="133"/>
      <c r="R3442" s="66" t="s">
        <v>71</v>
      </c>
      <c r="S3442" s="135"/>
      <c r="T3442" s="133"/>
      <c r="U3442" s="133"/>
      <c r="V3442" s="136"/>
    </row>
    <row r="3443" spans="1:22" s="48" customFormat="1" ht="53.25" customHeight="1" x14ac:dyDescent="0.15">
      <c r="A3443" s="138"/>
      <c r="B3443" s="138"/>
      <c r="C3443" s="139"/>
      <c r="D3443" s="139"/>
      <c r="E3443" s="138"/>
      <c r="F3443" s="132"/>
      <c r="G3443" s="132"/>
      <c r="H3443" s="133"/>
      <c r="I3443" s="133"/>
      <c r="J3443" s="133"/>
      <c r="K3443" s="132"/>
      <c r="L3443" s="133"/>
      <c r="M3443" s="133"/>
      <c r="N3443" s="133"/>
      <c r="O3443" s="133"/>
      <c r="P3443" s="133"/>
      <c r="Q3443" s="133"/>
      <c r="R3443" s="66" t="s">
        <v>73</v>
      </c>
      <c r="S3443" s="135"/>
      <c r="T3443" s="133"/>
      <c r="U3443" s="133"/>
      <c r="V3443" s="136"/>
    </row>
    <row r="3444" spans="1:22" s="48" customFormat="1" ht="37.5" customHeight="1" x14ac:dyDescent="0.15">
      <c r="A3444" s="138" t="s">
        <v>1037</v>
      </c>
      <c r="B3444" s="138" t="s">
        <v>658</v>
      </c>
      <c r="C3444" s="139">
        <v>1987</v>
      </c>
      <c r="D3444" s="139">
        <v>1987</v>
      </c>
      <c r="E3444" s="138" t="s">
        <v>97</v>
      </c>
      <c r="F3444" s="132">
        <v>10</v>
      </c>
      <c r="G3444" s="132">
        <v>5</v>
      </c>
      <c r="H3444" s="133">
        <v>14496.1</v>
      </c>
      <c r="I3444" s="133">
        <v>12902.5</v>
      </c>
      <c r="J3444" s="133">
        <v>11156.99</v>
      </c>
      <c r="K3444" s="132">
        <v>623</v>
      </c>
      <c r="L3444" s="133">
        <v>2688112.2</v>
      </c>
      <c r="M3444" s="133">
        <v>0</v>
      </c>
      <c r="N3444" s="133">
        <v>0</v>
      </c>
      <c r="O3444" s="133">
        <v>0</v>
      </c>
      <c r="P3444" s="133">
        <v>2688112.2</v>
      </c>
      <c r="Q3444" s="133">
        <v>0</v>
      </c>
      <c r="R3444" s="66" t="s">
        <v>102</v>
      </c>
      <c r="S3444" s="134">
        <v>2</v>
      </c>
      <c r="T3444" s="133">
        <v>208.34</v>
      </c>
      <c r="U3444" s="133">
        <v>208.34</v>
      </c>
      <c r="V3444" s="136">
        <v>46387</v>
      </c>
    </row>
    <row r="3445" spans="1:22" s="48" customFormat="1" ht="68.25" customHeight="1" x14ac:dyDescent="0.15">
      <c r="A3445" s="138"/>
      <c r="B3445" s="138"/>
      <c r="C3445" s="139"/>
      <c r="D3445" s="139"/>
      <c r="E3445" s="138"/>
      <c r="F3445" s="132"/>
      <c r="G3445" s="132"/>
      <c r="H3445" s="133"/>
      <c r="I3445" s="133"/>
      <c r="J3445" s="133"/>
      <c r="K3445" s="132"/>
      <c r="L3445" s="133"/>
      <c r="M3445" s="133"/>
      <c r="N3445" s="133"/>
      <c r="O3445" s="133"/>
      <c r="P3445" s="133"/>
      <c r="Q3445" s="133"/>
      <c r="R3445" s="66" t="s">
        <v>104</v>
      </c>
      <c r="S3445" s="135"/>
      <c r="T3445" s="133"/>
      <c r="U3445" s="133"/>
      <c r="V3445" s="136"/>
    </row>
    <row r="3446" spans="1:22" s="35" customFormat="1" ht="51.75" customHeight="1" x14ac:dyDescent="0.15">
      <c r="A3446" s="111">
        <v>57</v>
      </c>
      <c r="B3446" s="111" t="s">
        <v>576</v>
      </c>
      <c r="C3446" s="112">
        <v>1984</v>
      </c>
      <c r="D3446" s="112">
        <v>1984</v>
      </c>
      <c r="E3446" s="111" t="s">
        <v>97</v>
      </c>
      <c r="F3446" s="113">
        <v>9</v>
      </c>
      <c r="G3446" s="113">
        <v>3</v>
      </c>
      <c r="H3446" s="109">
        <v>7151.7</v>
      </c>
      <c r="I3446" s="109">
        <v>6032.9</v>
      </c>
      <c r="J3446" s="109">
        <v>5694.45</v>
      </c>
      <c r="K3446" s="113">
        <v>302</v>
      </c>
      <c r="L3446" s="109">
        <v>12818826.58</v>
      </c>
      <c r="M3446" s="109">
        <v>0</v>
      </c>
      <c r="N3446" s="109">
        <v>0</v>
      </c>
      <c r="O3446" s="109">
        <v>0</v>
      </c>
      <c r="P3446" s="109">
        <v>12818826.58</v>
      </c>
      <c r="Q3446" s="109">
        <v>0</v>
      </c>
      <c r="R3446" s="66" t="s">
        <v>57</v>
      </c>
      <c r="S3446" s="115">
        <v>1</v>
      </c>
      <c r="T3446" s="109">
        <v>2124.8200000000002</v>
      </c>
      <c r="U3446" s="109">
        <v>2124.8200000000002</v>
      </c>
      <c r="V3446" s="110">
        <v>46387</v>
      </c>
    </row>
    <row r="3447" spans="1:22" s="35" customFormat="1" ht="51.75" customHeight="1" x14ac:dyDescent="0.15">
      <c r="A3447" s="111">
        <v>58</v>
      </c>
      <c r="B3447" s="111" t="s">
        <v>577</v>
      </c>
      <c r="C3447" s="112">
        <v>1983</v>
      </c>
      <c r="D3447" s="112">
        <v>1983</v>
      </c>
      <c r="E3447" s="111" t="s">
        <v>97</v>
      </c>
      <c r="F3447" s="113">
        <v>9</v>
      </c>
      <c r="G3447" s="113">
        <v>4</v>
      </c>
      <c r="H3447" s="109">
        <v>8231.7999999999993</v>
      </c>
      <c r="I3447" s="109">
        <v>7300.2</v>
      </c>
      <c r="J3447" s="109">
        <v>6869.62</v>
      </c>
      <c r="K3447" s="113">
        <v>328</v>
      </c>
      <c r="L3447" s="109">
        <v>15511610.960000001</v>
      </c>
      <c r="M3447" s="109">
        <v>0</v>
      </c>
      <c r="N3447" s="109">
        <v>0</v>
      </c>
      <c r="O3447" s="109">
        <v>0</v>
      </c>
      <c r="P3447" s="109">
        <v>15511610.960000001</v>
      </c>
      <c r="Q3447" s="109">
        <v>0</v>
      </c>
      <c r="R3447" s="66" t="s">
        <v>57</v>
      </c>
      <c r="S3447" s="115">
        <v>1</v>
      </c>
      <c r="T3447" s="109">
        <v>2124.8200000000002</v>
      </c>
      <c r="U3447" s="109">
        <v>2124.8200000000002</v>
      </c>
      <c r="V3447" s="110">
        <v>46387</v>
      </c>
    </row>
    <row r="3448" spans="1:22" s="35" customFormat="1" ht="51.75" customHeight="1" x14ac:dyDescent="0.15">
      <c r="A3448" s="111">
        <v>59</v>
      </c>
      <c r="B3448" s="111" t="s">
        <v>578</v>
      </c>
      <c r="C3448" s="112">
        <v>1984</v>
      </c>
      <c r="D3448" s="112">
        <v>1984</v>
      </c>
      <c r="E3448" s="111" t="s">
        <v>97</v>
      </c>
      <c r="F3448" s="113">
        <v>9</v>
      </c>
      <c r="G3448" s="113">
        <v>3</v>
      </c>
      <c r="H3448" s="109">
        <v>7277.7</v>
      </c>
      <c r="I3448" s="109">
        <v>6097.3</v>
      </c>
      <c r="J3448" s="109">
        <v>5848.03</v>
      </c>
      <c r="K3448" s="113">
        <v>292</v>
      </c>
      <c r="L3448" s="109">
        <v>12858540</v>
      </c>
      <c r="M3448" s="109">
        <v>0</v>
      </c>
      <c r="N3448" s="109">
        <v>0</v>
      </c>
      <c r="O3448" s="109">
        <v>0</v>
      </c>
      <c r="P3448" s="109">
        <v>12858540</v>
      </c>
      <c r="Q3448" s="109">
        <v>0</v>
      </c>
      <c r="R3448" s="66" t="s">
        <v>57</v>
      </c>
      <c r="S3448" s="115">
        <v>1</v>
      </c>
      <c r="T3448" s="109">
        <v>2108.89</v>
      </c>
      <c r="U3448" s="109">
        <v>2108.89</v>
      </c>
      <c r="V3448" s="110">
        <v>46387</v>
      </c>
    </row>
    <row r="3449" spans="1:22" s="35" customFormat="1" ht="51.75" customHeight="1" x14ac:dyDescent="0.15">
      <c r="A3449" s="111">
        <v>60</v>
      </c>
      <c r="B3449" s="111" t="s">
        <v>579</v>
      </c>
      <c r="C3449" s="112">
        <v>1977</v>
      </c>
      <c r="D3449" s="112">
        <v>1977</v>
      </c>
      <c r="E3449" s="111" t="s">
        <v>97</v>
      </c>
      <c r="F3449" s="113">
        <v>9</v>
      </c>
      <c r="G3449" s="113">
        <v>4</v>
      </c>
      <c r="H3449" s="109">
        <v>9740.7000000000007</v>
      </c>
      <c r="I3449" s="109">
        <v>8079</v>
      </c>
      <c r="J3449" s="109">
        <v>7812.64</v>
      </c>
      <c r="K3449" s="113">
        <v>307</v>
      </c>
      <c r="L3449" s="109">
        <v>4286180</v>
      </c>
      <c r="M3449" s="109">
        <v>0</v>
      </c>
      <c r="N3449" s="109">
        <v>0</v>
      </c>
      <c r="O3449" s="109">
        <v>0</v>
      </c>
      <c r="P3449" s="109">
        <v>4286180</v>
      </c>
      <c r="Q3449" s="109">
        <v>0</v>
      </c>
      <c r="R3449" s="66" t="s">
        <v>57</v>
      </c>
      <c r="S3449" s="115">
        <v>1</v>
      </c>
      <c r="T3449" s="109">
        <v>530.53</v>
      </c>
      <c r="U3449" s="109">
        <v>530.53</v>
      </c>
      <c r="V3449" s="110">
        <v>46387</v>
      </c>
    </row>
    <row r="3450" spans="1:22" s="36" customFormat="1" ht="48" customHeight="1" x14ac:dyDescent="0.25">
      <c r="A3450" s="141" t="s">
        <v>663</v>
      </c>
      <c r="B3450" s="141"/>
      <c r="C3450" s="111" t="s">
        <v>80</v>
      </c>
      <c r="D3450" s="111" t="s">
        <v>80</v>
      </c>
      <c r="E3450" s="111" t="s">
        <v>80</v>
      </c>
      <c r="F3450" s="111" t="s">
        <v>80</v>
      </c>
      <c r="G3450" s="111" t="s">
        <v>80</v>
      </c>
      <c r="H3450" s="102">
        <f>SUM(H3425:H3449)</f>
        <v>110312.7</v>
      </c>
      <c r="I3450" s="102">
        <f t="shared" ref="I3450:S3450" si="318">SUM(I3425:I3449)</f>
        <v>95819.4</v>
      </c>
      <c r="J3450" s="102">
        <f t="shared" si="318"/>
        <v>86520.42</v>
      </c>
      <c r="K3450" s="103">
        <f t="shared" si="318"/>
        <v>4520</v>
      </c>
      <c r="L3450" s="102">
        <f t="shared" si="318"/>
        <v>92770100.25</v>
      </c>
      <c r="M3450" s="102">
        <f t="shared" si="318"/>
        <v>0</v>
      </c>
      <c r="N3450" s="102">
        <f t="shared" si="318"/>
        <v>0</v>
      </c>
      <c r="O3450" s="102">
        <f t="shared" si="318"/>
        <v>0</v>
      </c>
      <c r="P3450" s="102">
        <f t="shared" si="318"/>
        <v>92770100.25</v>
      </c>
      <c r="Q3450" s="102">
        <f t="shared" si="318"/>
        <v>0</v>
      </c>
      <c r="R3450" s="102" t="s">
        <v>80</v>
      </c>
      <c r="S3450" s="103">
        <f t="shared" si="318"/>
        <v>25</v>
      </c>
      <c r="T3450" s="111" t="s">
        <v>80</v>
      </c>
      <c r="U3450" s="111" t="s">
        <v>80</v>
      </c>
      <c r="V3450" s="111" t="s">
        <v>80</v>
      </c>
    </row>
    <row r="3451" spans="1:22" s="14" customFormat="1" ht="27" customHeight="1" x14ac:dyDescent="0.15">
      <c r="A3451" s="142" t="s">
        <v>115</v>
      </c>
      <c r="B3451" s="142"/>
      <c r="C3451" s="142"/>
      <c r="D3451" s="142"/>
      <c r="E3451" s="142"/>
      <c r="F3451" s="142"/>
      <c r="G3451" s="142"/>
      <c r="H3451" s="142"/>
      <c r="I3451" s="142"/>
      <c r="J3451" s="142"/>
      <c r="K3451" s="142"/>
      <c r="L3451" s="142"/>
      <c r="M3451" s="142"/>
      <c r="N3451" s="142"/>
      <c r="O3451" s="142"/>
      <c r="P3451" s="142"/>
      <c r="Q3451" s="142"/>
      <c r="R3451" s="142"/>
      <c r="S3451" s="142"/>
      <c r="T3451" s="142"/>
      <c r="U3451" s="142"/>
      <c r="V3451" s="142"/>
    </row>
    <row r="3452" spans="1:22" s="35" customFormat="1" ht="51" customHeight="1" x14ac:dyDescent="0.15">
      <c r="A3452" s="111">
        <v>61</v>
      </c>
      <c r="B3452" s="111" t="s">
        <v>581</v>
      </c>
      <c r="C3452" s="112">
        <v>1981</v>
      </c>
      <c r="D3452" s="112">
        <v>1981</v>
      </c>
      <c r="E3452" s="111" t="s">
        <v>97</v>
      </c>
      <c r="F3452" s="113">
        <v>9</v>
      </c>
      <c r="G3452" s="113">
        <v>6</v>
      </c>
      <c r="H3452" s="109">
        <v>12245.2</v>
      </c>
      <c r="I3452" s="109">
        <v>10852.8</v>
      </c>
      <c r="J3452" s="109">
        <v>9095.84</v>
      </c>
      <c r="K3452" s="113">
        <v>683</v>
      </c>
      <c r="L3452" s="109">
        <v>23060246.5</v>
      </c>
      <c r="M3452" s="109">
        <v>0</v>
      </c>
      <c r="N3452" s="109">
        <v>0</v>
      </c>
      <c r="O3452" s="109">
        <v>0</v>
      </c>
      <c r="P3452" s="109">
        <v>23060246.5</v>
      </c>
      <c r="Q3452" s="109">
        <v>0</v>
      </c>
      <c r="R3452" s="66" t="s">
        <v>57</v>
      </c>
      <c r="S3452" s="115">
        <v>1</v>
      </c>
      <c r="T3452" s="109">
        <v>2124.8200000000002</v>
      </c>
      <c r="U3452" s="109">
        <v>2124.8200000000002</v>
      </c>
      <c r="V3452" s="110">
        <v>46387</v>
      </c>
    </row>
    <row r="3453" spans="1:22" s="48" customFormat="1" ht="32.25" customHeight="1" x14ac:dyDescent="0.15">
      <c r="A3453" s="138" t="s">
        <v>1232</v>
      </c>
      <c r="B3453" s="138" t="s">
        <v>665</v>
      </c>
      <c r="C3453" s="139">
        <v>1985</v>
      </c>
      <c r="D3453" s="139">
        <v>1985</v>
      </c>
      <c r="E3453" s="138" t="s">
        <v>97</v>
      </c>
      <c r="F3453" s="132">
        <v>9</v>
      </c>
      <c r="G3453" s="132">
        <v>8</v>
      </c>
      <c r="H3453" s="133">
        <v>19753.099999999999</v>
      </c>
      <c r="I3453" s="133">
        <v>16623.2</v>
      </c>
      <c r="J3453" s="133">
        <v>14547.23</v>
      </c>
      <c r="K3453" s="132">
        <v>905</v>
      </c>
      <c r="L3453" s="133">
        <v>2229927.62</v>
      </c>
      <c r="M3453" s="133">
        <v>0</v>
      </c>
      <c r="N3453" s="133">
        <v>0</v>
      </c>
      <c r="O3453" s="133">
        <v>0</v>
      </c>
      <c r="P3453" s="133">
        <v>2229927.62</v>
      </c>
      <c r="Q3453" s="133">
        <v>0</v>
      </c>
      <c r="R3453" s="66" t="s">
        <v>62</v>
      </c>
      <c r="S3453" s="134">
        <v>3</v>
      </c>
      <c r="T3453" s="133">
        <v>134.15</v>
      </c>
      <c r="U3453" s="133">
        <v>134.15</v>
      </c>
      <c r="V3453" s="136">
        <v>46387</v>
      </c>
    </row>
    <row r="3454" spans="1:22" s="48" customFormat="1" ht="42" customHeight="1" x14ac:dyDescent="0.15">
      <c r="A3454" s="138"/>
      <c r="B3454" s="138"/>
      <c r="C3454" s="139"/>
      <c r="D3454" s="139"/>
      <c r="E3454" s="138"/>
      <c r="F3454" s="132"/>
      <c r="G3454" s="132"/>
      <c r="H3454" s="133"/>
      <c r="I3454" s="133"/>
      <c r="J3454" s="133"/>
      <c r="K3454" s="132"/>
      <c r="L3454" s="133"/>
      <c r="M3454" s="133"/>
      <c r="N3454" s="133"/>
      <c r="O3454" s="133"/>
      <c r="P3454" s="133"/>
      <c r="Q3454" s="133"/>
      <c r="R3454" s="66" t="s">
        <v>65</v>
      </c>
      <c r="S3454" s="135"/>
      <c r="T3454" s="133"/>
      <c r="U3454" s="133"/>
      <c r="V3454" s="136"/>
    </row>
    <row r="3455" spans="1:22" s="48" customFormat="1" ht="39" customHeight="1" x14ac:dyDescent="0.15">
      <c r="A3455" s="138"/>
      <c r="B3455" s="138"/>
      <c r="C3455" s="139"/>
      <c r="D3455" s="139"/>
      <c r="E3455" s="138"/>
      <c r="F3455" s="132"/>
      <c r="G3455" s="132"/>
      <c r="H3455" s="133"/>
      <c r="I3455" s="133"/>
      <c r="J3455" s="133"/>
      <c r="K3455" s="132"/>
      <c r="L3455" s="133"/>
      <c r="M3455" s="133"/>
      <c r="N3455" s="133"/>
      <c r="O3455" s="133"/>
      <c r="P3455" s="133"/>
      <c r="Q3455" s="133"/>
      <c r="R3455" s="66" t="s">
        <v>71</v>
      </c>
      <c r="S3455" s="135"/>
      <c r="T3455" s="133"/>
      <c r="U3455" s="133"/>
      <c r="V3455" s="136"/>
    </row>
    <row r="3456" spans="1:22" s="36" customFormat="1" ht="45.75" customHeight="1" x14ac:dyDescent="0.25">
      <c r="A3456" s="141" t="s">
        <v>1419</v>
      </c>
      <c r="B3456" s="141"/>
      <c r="C3456" s="111" t="s">
        <v>80</v>
      </c>
      <c r="D3456" s="111" t="s">
        <v>80</v>
      </c>
      <c r="E3456" s="111" t="s">
        <v>80</v>
      </c>
      <c r="F3456" s="111" t="s">
        <v>80</v>
      </c>
      <c r="G3456" s="111" t="s">
        <v>80</v>
      </c>
      <c r="H3456" s="102">
        <f>SUM(H3452:H3455)</f>
        <v>31998.3</v>
      </c>
      <c r="I3456" s="102">
        <f t="shared" ref="I3456:S3456" si="319">SUM(I3452:I3455)</f>
        <v>27476</v>
      </c>
      <c r="J3456" s="102">
        <f t="shared" si="319"/>
        <v>23643.07</v>
      </c>
      <c r="K3456" s="103">
        <f t="shared" si="319"/>
        <v>1588</v>
      </c>
      <c r="L3456" s="102">
        <f t="shared" si="319"/>
        <v>25290174.120000001</v>
      </c>
      <c r="M3456" s="102">
        <f t="shared" si="319"/>
        <v>0</v>
      </c>
      <c r="N3456" s="102">
        <f t="shared" si="319"/>
        <v>0</v>
      </c>
      <c r="O3456" s="102">
        <f t="shared" si="319"/>
        <v>0</v>
      </c>
      <c r="P3456" s="102">
        <f t="shared" si="319"/>
        <v>25290174.120000001</v>
      </c>
      <c r="Q3456" s="102">
        <f t="shared" si="319"/>
        <v>0</v>
      </c>
      <c r="R3456" s="102" t="s">
        <v>80</v>
      </c>
      <c r="S3456" s="103">
        <f t="shared" si="319"/>
        <v>4</v>
      </c>
      <c r="T3456" s="111" t="s">
        <v>80</v>
      </c>
      <c r="U3456" s="111" t="s">
        <v>80</v>
      </c>
      <c r="V3456" s="111" t="s">
        <v>80</v>
      </c>
    </row>
    <row r="3457" spans="1:22" s="14" customFormat="1" ht="27" customHeight="1" x14ac:dyDescent="0.15">
      <c r="A3457" s="142" t="s">
        <v>121</v>
      </c>
      <c r="B3457" s="142"/>
      <c r="C3457" s="142"/>
      <c r="D3457" s="142"/>
      <c r="E3457" s="142"/>
      <c r="F3457" s="142"/>
      <c r="G3457" s="142"/>
      <c r="H3457" s="142"/>
      <c r="I3457" s="142"/>
      <c r="J3457" s="142"/>
      <c r="K3457" s="142"/>
      <c r="L3457" s="142"/>
      <c r="M3457" s="142"/>
      <c r="N3457" s="142"/>
      <c r="O3457" s="142"/>
      <c r="P3457" s="142"/>
      <c r="Q3457" s="142"/>
      <c r="R3457" s="142"/>
      <c r="S3457" s="142"/>
      <c r="T3457" s="142"/>
      <c r="U3457" s="142"/>
      <c r="V3457" s="142"/>
    </row>
    <row r="3458" spans="1:22" s="48" customFormat="1" ht="34.5" customHeight="1" x14ac:dyDescent="0.15">
      <c r="A3458" s="138" t="s">
        <v>1042</v>
      </c>
      <c r="B3458" s="138" t="s">
        <v>1420</v>
      </c>
      <c r="C3458" s="139">
        <v>2009</v>
      </c>
      <c r="D3458" s="139"/>
      <c r="E3458" s="138" t="s">
        <v>97</v>
      </c>
      <c r="F3458" s="132">
        <v>5</v>
      </c>
      <c r="G3458" s="132">
        <v>6</v>
      </c>
      <c r="H3458" s="133">
        <v>7086.5</v>
      </c>
      <c r="I3458" s="133">
        <v>6239.2</v>
      </c>
      <c r="J3458" s="133">
        <v>4054.71</v>
      </c>
      <c r="K3458" s="132">
        <v>290</v>
      </c>
      <c r="L3458" s="133">
        <v>4417195.13</v>
      </c>
      <c r="M3458" s="133">
        <v>0</v>
      </c>
      <c r="N3458" s="133">
        <v>0</v>
      </c>
      <c r="O3458" s="133">
        <v>0</v>
      </c>
      <c r="P3458" s="133">
        <v>4417195.13</v>
      </c>
      <c r="Q3458" s="133">
        <v>0</v>
      </c>
      <c r="R3458" s="66" t="s">
        <v>62</v>
      </c>
      <c r="S3458" s="134">
        <v>6</v>
      </c>
      <c r="T3458" s="133">
        <v>707.97</v>
      </c>
      <c r="U3458" s="133">
        <v>707.97</v>
      </c>
      <c r="V3458" s="136">
        <v>46387</v>
      </c>
    </row>
    <row r="3459" spans="1:22" s="48" customFormat="1" ht="51.75" customHeight="1" x14ac:dyDescent="0.15">
      <c r="A3459" s="138"/>
      <c r="B3459" s="138"/>
      <c r="C3459" s="139"/>
      <c r="D3459" s="139"/>
      <c r="E3459" s="138"/>
      <c r="F3459" s="132"/>
      <c r="G3459" s="132"/>
      <c r="H3459" s="133"/>
      <c r="I3459" s="133"/>
      <c r="J3459" s="133"/>
      <c r="K3459" s="132"/>
      <c r="L3459" s="133"/>
      <c r="M3459" s="133"/>
      <c r="N3459" s="133"/>
      <c r="O3459" s="133"/>
      <c r="P3459" s="133"/>
      <c r="Q3459" s="133"/>
      <c r="R3459" s="66" t="s">
        <v>64</v>
      </c>
      <c r="S3459" s="135"/>
      <c r="T3459" s="133"/>
      <c r="U3459" s="133"/>
      <c r="V3459" s="136"/>
    </row>
    <row r="3460" spans="1:22" s="48" customFormat="1" ht="37.5" customHeight="1" x14ac:dyDescent="0.15">
      <c r="A3460" s="138"/>
      <c r="B3460" s="138"/>
      <c r="C3460" s="139"/>
      <c r="D3460" s="139"/>
      <c r="E3460" s="138"/>
      <c r="F3460" s="132"/>
      <c r="G3460" s="132"/>
      <c r="H3460" s="133"/>
      <c r="I3460" s="133"/>
      <c r="J3460" s="133"/>
      <c r="K3460" s="132"/>
      <c r="L3460" s="133"/>
      <c r="M3460" s="133"/>
      <c r="N3460" s="133"/>
      <c r="O3460" s="133"/>
      <c r="P3460" s="133"/>
      <c r="Q3460" s="133"/>
      <c r="R3460" s="66" t="s">
        <v>65</v>
      </c>
      <c r="S3460" s="135"/>
      <c r="T3460" s="133"/>
      <c r="U3460" s="133"/>
      <c r="V3460" s="136"/>
    </row>
    <row r="3461" spans="1:22" s="48" customFormat="1" ht="63" customHeight="1" x14ac:dyDescent="0.15">
      <c r="A3461" s="138"/>
      <c r="B3461" s="138"/>
      <c r="C3461" s="139"/>
      <c r="D3461" s="139"/>
      <c r="E3461" s="138"/>
      <c r="F3461" s="132"/>
      <c r="G3461" s="132"/>
      <c r="H3461" s="133"/>
      <c r="I3461" s="133"/>
      <c r="J3461" s="133"/>
      <c r="K3461" s="132"/>
      <c r="L3461" s="133"/>
      <c r="M3461" s="133"/>
      <c r="N3461" s="133"/>
      <c r="O3461" s="133"/>
      <c r="P3461" s="133"/>
      <c r="Q3461" s="133"/>
      <c r="R3461" s="66" t="s">
        <v>67</v>
      </c>
      <c r="S3461" s="135"/>
      <c r="T3461" s="133"/>
      <c r="U3461" s="133"/>
      <c r="V3461" s="136"/>
    </row>
    <row r="3462" spans="1:22" s="48" customFormat="1" ht="40.5" customHeight="1" x14ac:dyDescent="0.15">
      <c r="A3462" s="138"/>
      <c r="B3462" s="138"/>
      <c r="C3462" s="139"/>
      <c r="D3462" s="139"/>
      <c r="E3462" s="138"/>
      <c r="F3462" s="132"/>
      <c r="G3462" s="132"/>
      <c r="H3462" s="133"/>
      <c r="I3462" s="133"/>
      <c r="J3462" s="133"/>
      <c r="K3462" s="132"/>
      <c r="L3462" s="133"/>
      <c r="M3462" s="133"/>
      <c r="N3462" s="133"/>
      <c r="O3462" s="133"/>
      <c r="P3462" s="133"/>
      <c r="Q3462" s="133"/>
      <c r="R3462" s="66" t="s">
        <v>71</v>
      </c>
      <c r="S3462" s="135"/>
      <c r="T3462" s="133"/>
      <c r="U3462" s="133"/>
      <c r="V3462" s="136"/>
    </row>
    <row r="3463" spans="1:22" s="48" customFormat="1" ht="49.5" customHeight="1" x14ac:dyDescent="0.15">
      <c r="A3463" s="138"/>
      <c r="B3463" s="138"/>
      <c r="C3463" s="139"/>
      <c r="D3463" s="139"/>
      <c r="E3463" s="138"/>
      <c r="F3463" s="132"/>
      <c r="G3463" s="132"/>
      <c r="H3463" s="133"/>
      <c r="I3463" s="133"/>
      <c r="J3463" s="133"/>
      <c r="K3463" s="132"/>
      <c r="L3463" s="133"/>
      <c r="M3463" s="133"/>
      <c r="N3463" s="133"/>
      <c r="O3463" s="133"/>
      <c r="P3463" s="133"/>
      <c r="Q3463" s="133"/>
      <c r="R3463" s="66" t="s">
        <v>73</v>
      </c>
      <c r="S3463" s="135"/>
      <c r="T3463" s="133"/>
      <c r="U3463" s="133"/>
      <c r="V3463" s="136"/>
    </row>
    <row r="3464" spans="1:22" s="48" customFormat="1" ht="33" customHeight="1" x14ac:dyDescent="0.15">
      <c r="A3464" s="138" t="s">
        <v>1235</v>
      </c>
      <c r="B3464" s="138" t="s">
        <v>1421</v>
      </c>
      <c r="C3464" s="139">
        <v>1977</v>
      </c>
      <c r="D3464" s="139">
        <v>2011</v>
      </c>
      <c r="E3464" s="138" t="s">
        <v>97</v>
      </c>
      <c r="F3464" s="132">
        <v>5</v>
      </c>
      <c r="G3464" s="132">
        <v>4</v>
      </c>
      <c r="H3464" s="133">
        <v>3011.3</v>
      </c>
      <c r="I3464" s="133">
        <v>2733.4</v>
      </c>
      <c r="J3464" s="133">
        <v>2370.7199999999998</v>
      </c>
      <c r="K3464" s="132">
        <v>124</v>
      </c>
      <c r="L3464" s="133">
        <v>1536840.1</v>
      </c>
      <c r="M3464" s="133">
        <v>0</v>
      </c>
      <c r="N3464" s="133">
        <v>0</v>
      </c>
      <c r="O3464" s="133">
        <v>0</v>
      </c>
      <c r="P3464" s="133">
        <v>1536840.1</v>
      </c>
      <c r="Q3464" s="133">
        <v>0</v>
      </c>
      <c r="R3464" s="66" t="s">
        <v>62</v>
      </c>
      <c r="S3464" s="134">
        <v>6</v>
      </c>
      <c r="T3464" s="133">
        <v>562.24</v>
      </c>
      <c r="U3464" s="133">
        <v>562.24</v>
      </c>
      <c r="V3464" s="136">
        <v>46387</v>
      </c>
    </row>
    <row r="3465" spans="1:22" s="48" customFormat="1" ht="45.75" customHeight="1" x14ac:dyDescent="0.15">
      <c r="A3465" s="138"/>
      <c r="B3465" s="138"/>
      <c r="C3465" s="139"/>
      <c r="D3465" s="139"/>
      <c r="E3465" s="138"/>
      <c r="F3465" s="132"/>
      <c r="G3465" s="132"/>
      <c r="H3465" s="133"/>
      <c r="I3465" s="133"/>
      <c r="J3465" s="133"/>
      <c r="K3465" s="132"/>
      <c r="L3465" s="133"/>
      <c r="M3465" s="133"/>
      <c r="N3465" s="133"/>
      <c r="O3465" s="133"/>
      <c r="P3465" s="133"/>
      <c r="Q3465" s="133"/>
      <c r="R3465" s="66" t="s">
        <v>64</v>
      </c>
      <c r="S3465" s="135"/>
      <c r="T3465" s="133"/>
      <c r="U3465" s="133"/>
      <c r="V3465" s="136"/>
    </row>
    <row r="3466" spans="1:22" s="48" customFormat="1" ht="38.25" customHeight="1" x14ac:dyDescent="0.15">
      <c r="A3466" s="138"/>
      <c r="B3466" s="138"/>
      <c r="C3466" s="139"/>
      <c r="D3466" s="139"/>
      <c r="E3466" s="138"/>
      <c r="F3466" s="132"/>
      <c r="G3466" s="132"/>
      <c r="H3466" s="133"/>
      <c r="I3466" s="133"/>
      <c r="J3466" s="133"/>
      <c r="K3466" s="132"/>
      <c r="L3466" s="133"/>
      <c r="M3466" s="133"/>
      <c r="N3466" s="133"/>
      <c r="O3466" s="133"/>
      <c r="P3466" s="133"/>
      <c r="Q3466" s="133"/>
      <c r="R3466" s="66" t="s">
        <v>65</v>
      </c>
      <c r="S3466" s="135"/>
      <c r="T3466" s="133"/>
      <c r="U3466" s="133"/>
      <c r="V3466" s="136"/>
    </row>
    <row r="3467" spans="1:22" s="48" customFormat="1" ht="46.5" customHeight="1" x14ac:dyDescent="0.15">
      <c r="A3467" s="138"/>
      <c r="B3467" s="138"/>
      <c r="C3467" s="139"/>
      <c r="D3467" s="139"/>
      <c r="E3467" s="138"/>
      <c r="F3467" s="132"/>
      <c r="G3467" s="132"/>
      <c r="H3467" s="133"/>
      <c r="I3467" s="133"/>
      <c r="J3467" s="133"/>
      <c r="K3467" s="132"/>
      <c r="L3467" s="133"/>
      <c r="M3467" s="133"/>
      <c r="N3467" s="133"/>
      <c r="O3467" s="133"/>
      <c r="P3467" s="133"/>
      <c r="Q3467" s="133"/>
      <c r="R3467" s="66" t="s">
        <v>67</v>
      </c>
      <c r="S3467" s="135"/>
      <c r="T3467" s="133"/>
      <c r="U3467" s="133"/>
      <c r="V3467" s="136"/>
    </row>
    <row r="3468" spans="1:22" s="48" customFormat="1" ht="40.5" customHeight="1" x14ac:dyDescent="0.15">
      <c r="A3468" s="138"/>
      <c r="B3468" s="138"/>
      <c r="C3468" s="139"/>
      <c r="D3468" s="139"/>
      <c r="E3468" s="138"/>
      <c r="F3468" s="132"/>
      <c r="G3468" s="132"/>
      <c r="H3468" s="133"/>
      <c r="I3468" s="133"/>
      <c r="J3468" s="133"/>
      <c r="K3468" s="132"/>
      <c r="L3468" s="133"/>
      <c r="M3468" s="133"/>
      <c r="N3468" s="133"/>
      <c r="O3468" s="133"/>
      <c r="P3468" s="133"/>
      <c r="Q3468" s="133"/>
      <c r="R3468" s="66" t="s">
        <v>71</v>
      </c>
      <c r="S3468" s="135"/>
      <c r="T3468" s="133"/>
      <c r="U3468" s="133"/>
      <c r="V3468" s="136"/>
    </row>
    <row r="3469" spans="1:22" s="48" customFormat="1" ht="50.25" customHeight="1" x14ac:dyDescent="0.15">
      <c r="A3469" s="138"/>
      <c r="B3469" s="138"/>
      <c r="C3469" s="139"/>
      <c r="D3469" s="139"/>
      <c r="E3469" s="138"/>
      <c r="F3469" s="132"/>
      <c r="G3469" s="132"/>
      <c r="H3469" s="133"/>
      <c r="I3469" s="133"/>
      <c r="J3469" s="133"/>
      <c r="K3469" s="132"/>
      <c r="L3469" s="133"/>
      <c r="M3469" s="133"/>
      <c r="N3469" s="133"/>
      <c r="O3469" s="133"/>
      <c r="P3469" s="133"/>
      <c r="Q3469" s="133"/>
      <c r="R3469" s="66" t="s">
        <v>73</v>
      </c>
      <c r="S3469" s="135"/>
      <c r="T3469" s="133"/>
      <c r="U3469" s="133"/>
      <c r="V3469" s="136"/>
    </row>
    <row r="3470" spans="1:22" s="48" customFormat="1" ht="49.5" customHeight="1" x14ac:dyDescent="0.15">
      <c r="A3470" s="111" t="s">
        <v>1044</v>
      </c>
      <c r="B3470" s="111" t="s">
        <v>1422</v>
      </c>
      <c r="C3470" s="112">
        <v>2009</v>
      </c>
      <c r="D3470" s="112"/>
      <c r="E3470" s="111" t="s">
        <v>84</v>
      </c>
      <c r="F3470" s="113">
        <v>2</v>
      </c>
      <c r="G3470" s="113">
        <v>1</v>
      </c>
      <c r="H3470" s="109">
        <v>654.9</v>
      </c>
      <c r="I3470" s="109">
        <v>563.6</v>
      </c>
      <c r="J3470" s="109">
        <v>411.8</v>
      </c>
      <c r="K3470" s="113">
        <v>31</v>
      </c>
      <c r="L3470" s="109">
        <v>629181.89</v>
      </c>
      <c r="M3470" s="109">
        <v>0</v>
      </c>
      <c r="N3470" s="109">
        <v>0</v>
      </c>
      <c r="O3470" s="109">
        <v>0</v>
      </c>
      <c r="P3470" s="109">
        <v>629181.89</v>
      </c>
      <c r="Q3470" s="109">
        <v>0</v>
      </c>
      <c r="R3470" s="66" t="s">
        <v>65</v>
      </c>
      <c r="S3470" s="114">
        <v>1</v>
      </c>
      <c r="T3470" s="109">
        <v>1116.3599999999999</v>
      </c>
      <c r="U3470" s="109">
        <v>1116.3599999999999</v>
      </c>
      <c r="V3470" s="110">
        <v>46387</v>
      </c>
    </row>
    <row r="3471" spans="1:22" s="36" customFormat="1" ht="45.75" customHeight="1" x14ac:dyDescent="0.25">
      <c r="A3471" s="141" t="s">
        <v>1423</v>
      </c>
      <c r="B3471" s="141"/>
      <c r="C3471" s="111" t="s">
        <v>80</v>
      </c>
      <c r="D3471" s="111" t="s">
        <v>80</v>
      </c>
      <c r="E3471" s="111" t="s">
        <v>80</v>
      </c>
      <c r="F3471" s="111" t="s">
        <v>80</v>
      </c>
      <c r="G3471" s="111" t="s">
        <v>80</v>
      </c>
      <c r="H3471" s="102">
        <f>SUM(H3458:H3470)</f>
        <v>10752.699999999999</v>
      </c>
      <c r="I3471" s="102">
        <f t="shared" ref="I3471:S3471" si="320">SUM(I3458:I3470)</f>
        <v>9536.2000000000007</v>
      </c>
      <c r="J3471" s="102">
        <f t="shared" si="320"/>
        <v>6837.2300000000005</v>
      </c>
      <c r="K3471" s="103">
        <f t="shared" si="320"/>
        <v>445</v>
      </c>
      <c r="L3471" s="102">
        <f t="shared" si="320"/>
        <v>6583217.1200000001</v>
      </c>
      <c r="M3471" s="102">
        <f t="shared" si="320"/>
        <v>0</v>
      </c>
      <c r="N3471" s="102">
        <f t="shared" si="320"/>
        <v>0</v>
      </c>
      <c r="O3471" s="102">
        <f t="shared" si="320"/>
        <v>0</v>
      </c>
      <c r="P3471" s="102">
        <f t="shared" si="320"/>
        <v>6583217.1200000001</v>
      </c>
      <c r="Q3471" s="102">
        <f t="shared" si="320"/>
        <v>0</v>
      </c>
      <c r="R3471" s="102" t="s">
        <v>80</v>
      </c>
      <c r="S3471" s="103">
        <f t="shared" si="320"/>
        <v>13</v>
      </c>
      <c r="T3471" s="111" t="s">
        <v>80</v>
      </c>
      <c r="U3471" s="111" t="s">
        <v>80</v>
      </c>
      <c r="V3471" s="111" t="s">
        <v>80</v>
      </c>
    </row>
    <row r="3472" spans="1:22" s="52" customFormat="1" ht="40.5" customHeight="1" x14ac:dyDescent="0.2">
      <c r="A3472" s="137" t="s">
        <v>1424</v>
      </c>
      <c r="B3472" s="137"/>
      <c r="C3472" s="124" t="s">
        <v>80</v>
      </c>
      <c r="D3472" s="124" t="s">
        <v>80</v>
      </c>
      <c r="E3472" s="124" t="s">
        <v>80</v>
      </c>
      <c r="F3472" s="124" t="s">
        <v>80</v>
      </c>
      <c r="G3472" s="124" t="s">
        <v>80</v>
      </c>
      <c r="H3472" s="60">
        <f>H3383+H3403+H3413+H3423+H3450+H3456+H3471</f>
        <v>469808.88</v>
      </c>
      <c r="I3472" s="60">
        <f t="shared" ref="I3472:S3472" si="321">I3383+I3403+I3413+I3423+I3450+I3456+I3471</f>
        <v>425183.3</v>
      </c>
      <c r="J3472" s="60">
        <f t="shared" si="321"/>
        <v>380697.32999999996</v>
      </c>
      <c r="K3472" s="61">
        <f t="shared" si="321"/>
        <v>17504</v>
      </c>
      <c r="L3472" s="60">
        <f t="shared" si="321"/>
        <v>429668289.17000002</v>
      </c>
      <c r="M3472" s="60">
        <f t="shared" si="321"/>
        <v>0</v>
      </c>
      <c r="N3472" s="60">
        <f t="shared" si="321"/>
        <v>0</v>
      </c>
      <c r="O3472" s="60">
        <f t="shared" si="321"/>
        <v>0</v>
      </c>
      <c r="P3472" s="60">
        <f t="shared" si="321"/>
        <v>429668289.17000002</v>
      </c>
      <c r="Q3472" s="60">
        <f t="shared" si="321"/>
        <v>0</v>
      </c>
      <c r="R3472" s="60" t="s">
        <v>80</v>
      </c>
      <c r="S3472" s="61">
        <f t="shared" si="321"/>
        <v>124</v>
      </c>
      <c r="T3472" s="62" t="s">
        <v>80</v>
      </c>
      <c r="U3472" s="62" t="s">
        <v>80</v>
      </c>
      <c r="V3472" s="62" t="s">
        <v>80</v>
      </c>
    </row>
    <row r="3473" spans="1:22" s="14" customFormat="1" ht="27" customHeight="1" x14ac:dyDescent="0.15">
      <c r="A3473" s="140" t="s">
        <v>144</v>
      </c>
      <c r="B3473" s="140"/>
      <c r="C3473" s="140"/>
      <c r="D3473" s="140"/>
      <c r="E3473" s="140"/>
      <c r="F3473" s="140"/>
      <c r="G3473" s="140"/>
      <c r="H3473" s="140"/>
      <c r="I3473" s="140"/>
      <c r="J3473" s="140"/>
      <c r="K3473" s="140"/>
      <c r="L3473" s="140"/>
      <c r="M3473" s="140"/>
      <c r="N3473" s="140"/>
      <c r="O3473" s="140"/>
      <c r="P3473" s="140"/>
      <c r="Q3473" s="140"/>
      <c r="R3473" s="140"/>
      <c r="S3473" s="140"/>
      <c r="T3473" s="140"/>
      <c r="U3473" s="140"/>
      <c r="V3473" s="140"/>
    </row>
    <row r="3474" spans="1:22" s="48" customFormat="1" ht="32.25" customHeight="1" x14ac:dyDescent="0.15">
      <c r="A3474" s="138" t="s">
        <v>30</v>
      </c>
      <c r="B3474" s="138" t="s">
        <v>1425</v>
      </c>
      <c r="C3474" s="139">
        <v>2010</v>
      </c>
      <c r="D3474" s="139"/>
      <c r="E3474" s="138" t="s">
        <v>111</v>
      </c>
      <c r="F3474" s="132">
        <v>5</v>
      </c>
      <c r="G3474" s="132">
        <v>9</v>
      </c>
      <c r="H3474" s="133">
        <v>6584.7</v>
      </c>
      <c r="I3474" s="133">
        <v>5693.4</v>
      </c>
      <c r="J3474" s="133">
        <v>5584.9</v>
      </c>
      <c r="K3474" s="132">
        <v>166</v>
      </c>
      <c r="L3474" s="133">
        <v>6434820</v>
      </c>
      <c r="M3474" s="133">
        <v>0</v>
      </c>
      <c r="N3474" s="133">
        <v>0</v>
      </c>
      <c r="O3474" s="133">
        <v>0</v>
      </c>
      <c r="P3474" s="133">
        <v>6434820</v>
      </c>
      <c r="Q3474" s="133">
        <v>0</v>
      </c>
      <c r="R3474" s="66" t="s">
        <v>105</v>
      </c>
      <c r="S3474" s="134">
        <v>2</v>
      </c>
      <c r="T3474" s="133">
        <v>1130.22</v>
      </c>
      <c r="U3474" s="133">
        <v>1130.22</v>
      </c>
      <c r="V3474" s="136">
        <v>46387</v>
      </c>
    </row>
    <row r="3475" spans="1:22" s="48" customFormat="1" ht="39.75" customHeight="1" x14ac:dyDescent="0.15">
      <c r="A3475" s="138"/>
      <c r="B3475" s="138"/>
      <c r="C3475" s="139"/>
      <c r="D3475" s="139"/>
      <c r="E3475" s="138"/>
      <c r="F3475" s="132"/>
      <c r="G3475" s="132"/>
      <c r="H3475" s="133"/>
      <c r="I3475" s="133"/>
      <c r="J3475" s="133"/>
      <c r="K3475" s="132"/>
      <c r="L3475" s="133"/>
      <c r="M3475" s="133"/>
      <c r="N3475" s="133"/>
      <c r="O3475" s="133"/>
      <c r="P3475" s="133"/>
      <c r="Q3475" s="133"/>
      <c r="R3475" s="66" t="s">
        <v>107</v>
      </c>
      <c r="S3475" s="135"/>
      <c r="T3475" s="133"/>
      <c r="U3475" s="133"/>
      <c r="V3475" s="136"/>
    </row>
    <row r="3476" spans="1:22" s="48" customFormat="1" ht="28.5" customHeight="1" x14ac:dyDescent="0.15">
      <c r="A3476" s="138" t="s">
        <v>31</v>
      </c>
      <c r="B3476" s="138" t="s">
        <v>1426</v>
      </c>
      <c r="C3476" s="139">
        <v>2009</v>
      </c>
      <c r="D3476" s="139"/>
      <c r="E3476" s="138" t="s">
        <v>111</v>
      </c>
      <c r="F3476" s="132">
        <v>5</v>
      </c>
      <c r="G3476" s="132">
        <v>11</v>
      </c>
      <c r="H3476" s="133">
        <v>7940.6</v>
      </c>
      <c r="I3476" s="133">
        <v>6863.6</v>
      </c>
      <c r="J3476" s="133">
        <v>6437.6</v>
      </c>
      <c r="K3476" s="132">
        <v>228</v>
      </c>
      <c r="L3476" s="133">
        <v>6719353.79</v>
      </c>
      <c r="M3476" s="133">
        <v>0</v>
      </c>
      <c r="N3476" s="133">
        <v>0</v>
      </c>
      <c r="O3476" s="133">
        <v>0</v>
      </c>
      <c r="P3476" s="133">
        <v>6719353.79</v>
      </c>
      <c r="Q3476" s="133">
        <v>0</v>
      </c>
      <c r="R3476" s="66" t="s">
        <v>105</v>
      </c>
      <c r="S3476" s="134">
        <v>2</v>
      </c>
      <c r="T3476" s="133">
        <v>978.98</v>
      </c>
      <c r="U3476" s="133">
        <v>978.98</v>
      </c>
      <c r="V3476" s="136">
        <v>46387</v>
      </c>
    </row>
    <row r="3477" spans="1:22" s="48" customFormat="1" ht="39.75" customHeight="1" x14ac:dyDescent="0.15">
      <c r="A3477" s="138"/>
      <c r="B3477" s="138"/>
      <c r="C3477" s="139"/>
      <c r="D3477" s="139"/>
      <c r="E3477" s="138"/>
      <c r="F3477" s="132"/>
      <c r="G3477" s="132"/>
      <c r="H3477" s="133"/>
      <c r="I3477" s="133"/>
      <c r="J3477" s="133"/>
      <c r="K3477" s="132"/>
      <c r="L3477" s="133"/>
      <c r="M3477" s="133"/>
      <c r="N3477" s="133"/>
      <c r="O3477" s="133"/>
      <c r="P3477" s="133"/>
      <c r="Q3477" s="133"/>
      <c r="R3477" s="66" t="s">
        <v>107</v>
      </c>
      <c r="S3477" s="135"/>
      <c r="T3477" s="133"/>
      <c r="U3477" s="133"/>
      <c r="V3477" s="136"/>
    </row>
    <row r="3478" spans="1:22" s="48" customFormat="1" ht="39.75" customHeight="1" x14ac:dyDescent="0.15">
      <c r="A3478" s="111" t="s">
        <v>32</v>
      </c>
      <c r="B3478" s="111" t="s">
        <v>1427</v>
      </c>
      <c r="C3478" s="112">
        <v>1985</v>
      </c>
      <c r="D3478" s="112"/>
      <c r="E3478" s="111" t="s">
        <v>97</v>
      </c>
      <c r="F3478" s="113">
        <v>5</v>
      </c>
      <c r="G3478" s="113">
        <v>6</v>
      </c>
      <c r="H3478" s="109">
        <v>3862.7</v>
      </c>
      <c r="I3478" s="109">
        <v>3330.1</v>
      </c>
      <c r="J3478" s="109">
        <v>3331.7</v>
      </c>
      <c r="K3478" s="113">
        <v>189</v>
      </c>
      <c r="L3478" s="109">
        <v>543077</v>
      </c>
      <c r="M3478" s="109">
        <v>0</v>
      </c>
      <c r="N3478" s="109">
        <v>0</v>
      </c>
      <c r="O3478" s="109">
        <v>0</v>
      </c>
      <c r="P3478" s="109">
        <v>543077</v>
      </c>
      <c r="Q3478" s="109">
        <v>0</v>
      </c>
      <c r="R3478" s="66" t="s">
        <v>105</v>
      </c>
      <c r="S3478" s="114">
        <v>1</v>
      </c>
      <c r="T3478" s="109">
        <v>163.08000000000001</v>
      </c>
      <c r="U3478" s="109">
        <v>163.08000000000001</v>
      </c>
      <c r="V3478" s="110">
        <v>46387</v>
      </c>
    </row>
    <row r="3479" spans="1:22" s="48" customFormat="1" ht="45" customHeight="1" x14ac:dyDescent="0.15">
      <c r="A3479" s="138" t="s">
        <v>33</v>
      </c>
      <c r="B3479" s="138" t="s">
        <v>1428</v>
      </c>
      <c r="C3479" s="139">
        <v>1964</v>
      </c>
      <c r="D3479" s="139"/>
      <c r="E3479" s="138" t="s">
        <v>111</v>
      </c>
      <c r="F3479" s="132">
        <v>4</v>
      </c>
      <c r="G3479" s="132">
        <v>3</v>
      </c>
      <c r="H3479" s="133">
        <v>2215.6</v>
      </c>
      <c r="I3479" s="133">
        <v>2064.3000000000002</v>
      </c>
      <c r="J3479" s="133">
        <v>2019.7</v>
      </c>
      <c r="K3479" s="132">
        <v>76</v>
      </c>
      <c r="L3479" s="133">
        <v>371359.77</v>
      </c>
      <c r="M3479" s="133">
        <v>0</v>
      </c>
      <c r="N3479" s="133">
        <v>0</v>
      </c>
      <c r="O3479" s="133">
        <v>0</v>
      </c>
      <c r="P3479" s="133">
        <v>371359.77</v>
      </c>
      <c r="Q3479" s="133">
        <v>0</v>
      </c>
      <c r="R3479" s="66" t="s">
        <v>71</v>
      </c>
      <c r="S3479" s="134">
        <v>2</v>
      </c>
      <c r="T3479" s="133">
        <v>179.9</v>
      </c>
      <c r="U3479" s="133">
        <v>179.9</v>
      </c>
      <c r="V3479" s="136">
        <v>46387</v>
      </c>
    </row>
    <row r="3480" spans="1:22" s="48" customFormat="1" ht="51" customHeight="1" x14ac:dyDescent="0.15">
      <c r="A3480" s="138"/>
      <c r="B3480" s="138"/>
      <c r="C3480" s="139"/>
      <c r="D3480" s="139"/>
      <c r="E3480" s="138"/>
      <c r="F3480" s="132"/>
      <c r="G3480" s="132"/>
      <c r="H3480" s="133"/>
      <c r="I3480" s="133"/>
      <c r="J3480" s="133"/>
      <c r="K3480" s="132"/>
      <c r="L3480" s="133"/>
      <c r="M3480" s="133"/>
      <c r="N3480" s="133"/>
      <c r="O3480" s="133"/>
      <c r="P3480" s="133"/>
      <c r="Q3480" s="133"/>
      <c r="R3480" s="66" t="s">
        <v>73</v>
      </c>
      <c r="S3480" s="135"/>
      <c r="T3480" s="133"/>
      <c r="U3480" s="133"/>
      <c r="V3480" s="136"/>
    </row>
    <row r="3481" spans="1:22" s="48" customFormat="1" ht="39.75" customHeight="1" x14ac:dyDescent="0.15">
      <c r="A3481" s="111" t="s">
        <v>34</v>
      </c>
      <c r="B3481" s="111" t="s">
        <v>1429</v>
      </c>
      <c r="C3481" s="112">
        <v>1965</v>
      </c>
      <c r="D3481" s="112"/>
      <c r="E3481" s="111" t="s">
        <v>111</v>
      </c>
      <c r="F3481" s="113">
        <v>4</v>
      </c>
      <c r="G3481" s="113">
        <v>4</v>
      </c>
      <c r="H3481" s="109">
        <v>2800.4</v>
      </c>
      <c r="I3481" s="109">
        <v>2604.1999999999998</v>
      </c>
      <c r="J3481" s="109">
        <v>2570.1</v>
      </c>
      <c r="K3481" s="113">
        <v>96</v>
      </c>
      <c r="L3481" s="109">
        <v>85143.9</v>
      </c>
      <c r="M3481" s="109">
        <v>0</v>
      </c>
      <c r="N3481" s="109">
        <v>0</v>
      </c>
      <c r="O3481" s="109">
        <v>0</v>
      </c>
      <c r="P3481" s="109">
        <v>85143.9</v>
      </c>
      <c r="Q3481" s="109">
        <v>0</v>
      </c>
      <c r="R3481" s="66" t="s">
        <v>99</v>
      </c>
      <c r="S3481" s="114">
        <v>1</v>
      </c>
      <c r="T3481" s="109">
        <v>32.69</v>
      </c>
      <c r="U3481" s="109">
        <v>32.69</v>
      </c>
      <c r="V3481" s="110">
        <v>46387</v>
      </c>
    </row>
    <row r="3482" spans="1:22" s="48" customFormat="1" ht="39.75" customHeight="1" x14ac:dyDescent="0.15">
      <c r="A3482" s="138" t="s">
        <v>35</v>
      </c>
      <c r="B3482" s="138" t="s">
        <v>1430</v>
      </c>
      <c r="C3482" s="139">
        <v>1984</v>
      </c>
      <c r="D3482" s="139"/>
      <c r="E3482" s="138" t="s">
        <v>97</v>
      </c>
      <c r="F3482" s="132">
        <v>5</v>
      </c>
      <c r="G3482" s="132">
        <v>6</v>
      </c>
      <c r="H3482" s="133">
        <v>4943.8999999999996</v>
      </c>
      <c r="I3482" s="133">
        <v>4463.8999999999996</v>
      </c>
      <c r="J3482" s="133">
        <v>4081.1</v>
      </c>
      <c r="K3482" s="132">
        <v>161</v>
      </c>
      <c r="L3482" s="133">
        <v>275778</v>
      </c>
      <c r="M3482" s="133">
        <v>0</v>
      </c>
      <c r="N3482" s="133">
        <v>0</v>
      </c>
      <c r="O3482" s="133">
        <v>0</v>
      </c>
      <c r="P3482" s="133">
        <v>275778</v>
      </c>
      <c r="Q3482" s="133">
        <v>0</v>
      </c>
      <c r="R3482" s="66" t="s">
        <v>99</v>
      </c>
      <c r="S3482" s="134">
        <v>2</v>
      </c>
      <c r="T3482" s="133">
        <v>61.78</v>
      </c>
      <c r="U3482" s="133">
        <v>61.78</v>
      </c>
      <c r="V3482" s="136">
        <v>46387</v>
      </c>
    </row>
    <row r="3483" spans="1:22" s="48" customFormat="1" ht="58.5" customHeight="1" x14ac:dyDescent="0.15">
      <c r="A3483" s="138"/>
      <c r="B3483" s="138"/>
      <c r="C3483" s="139"/>
      <c r="D3483" s="139"/>
      <c r="E3483" s="138"/>
      <c r="F3483" s="132"/>
      <c r="G3483" s="132"/>
      <c r="H3483" s="133"/>
      <c r="I3483" s="133"/>
      <c r="J3483" s="133"/>
      <c r="K3483" s="132"/>
      <c r="L3483" s="133"/>
      <c r="M3483" s="133"/>
      <c r="N3483" s="133"/>
      <c r="O3483" s="133"/>
      <c r="P3483" s="133"/>
      <c r="Q3483" s="133"/>
      <c r="R3483" s="66" t="s">
        <v>101</v>
      </c>
      <c r="S3483" s="135"/>
      <c r="T3483" s="133"/>
      <c r="U3483" s="133"/>
      <c r="V3483" s="136"/>
    </row>
    <row r="3484" spans="1:22" s="48" customFormat="1" ht="39.75" customHeight="1" x14ac:dyDescent="0.15">
      <c r="A3484" s="138" t="s">
        <v>36</v>
      </c>
      <c r="B3484" s="138" t="s">
        <v>1431</v>
      </c>
      <c r="C3484" s="139">
        <v>1990</v>
      </c>
      <c r="D3484" s="139"/>
      <c r="E3484" s="138" t="s">
        <v>111</v>
      </c>
      <c r="F3484" s="132">
        <v>5</v>
      </c>
      <c r="G3484" s="132">
        <v>8</v>
      </c>
      <c r="H3484" s="133">
        <v>5937.2</v>
      </c>
      <c r="I3484" s="133">
        <v>5408.1</v>
      </c>
      <c r="J3484" s="133">
        <v>5008.7</v>
      </c>
      <c r="K3484" s="132">
        <v>199</v>
      </c>
      <c r="L3484" s="133">
        <v>1658529.24</v>
      </c>
      <c r="M3484" s="133">
        <v>0</v>
      </c>
      <c r="N3484" s="133">
        <v>0</v>
      </c>
      <c r="O3484" s="133">
        <v>0</v>
      </c>
      <c r="P3484" s="133">
        <v>1658529.24</v>
      </c>
      <c r="Q3484" s="133">
        <v>0</v>
      </c>
      <c r="R3484" s="66" t="s">
        <v>62</v>
      </c>
      <c r="S3484" s="134">
        <v>2</v>
      </c>
      <c r="T3484" s="133">
        <v>306.68</v>
      </c>
      <c r="U3484" s="133">
        <v>306.68</v>
      </c>
      <c r="V3484" s="136">
        <v>46387</v>
      </c>
    </row>
    <row r="3485" spans="1:22" s="48" customFormat="1" ht="39.75" customHeight="1" x14ac:dyDescent="0.15">
      <c r="A3485" s="138"/>
      <c r="B3485" s="138"/>
      <c r="C3485" s="139"/>
      <c r="D3485" s="139"/>
      <c r="E3485" s="138"/>
      <c r="F3485" s="132"/>
      <c r="G3485" s="132"/>
      <c r="H3485" s="133"/>
      <c r="I3485" s="133"/>
      <c r="J3485" s="133"/>
      <c r="K3485" s="132"/>
      <c r="L3485" s="133"/>
      <c r="M3485" s="133"/>
      <c r="N3485" s="133"/>
      <c r="O3485" s="133"/>
      <c r="P3485" s="133"/>
      <c r="Q3485" s="133"/>
      <c r="R3485" s="66" t="s">
        <v>99</v>
      </c>
      <c r="S3485" s="135"/>
      <c r="T3485" s="133"/>
      <c r="U3485" s="133"/>
      <c r="V3485" s="136"/>
    </row>
    <row r="3486" spans="1:22" s="48" customFormat="1" ht="39.75" customHeight="1" x14ac:dyDescent="0.15">
      <c r="A3486" s="138" t="s">
        <v>37</v>
      </c>
      <c r="B3486" s="138" t="s">
        <v>1432</v>
      </c>
      <c r="C3486" s="139">
        <v>1977</v>
      </c>
      <c r="D3486" s="139"/>
      <c r="E3486" s="138" t="s">
        <v>111</v>
      </c>
      <c r="F3486" s="132">
        <v>5</v>
      </c>
      <c r="G3486" s="132">
        <v>8</v>
      </c>
      <c r="H3486" s="133">
        <v>6565.8</v>
      </c>
      <c r="I3486" s="133">
        <v>6033.9</v>
      </c>
      <c r="J3486" s="133">
        <v>5813.41</v>
      </c>
      <c r="K3486" s="132">
        <v>255</v>
      </c>
      <c r="L3486" s="133">
        <v>68751.460000000006</v>
      </c>
      <c r="M3486" s="133">
        <v>0</v>
      </c>
      <c r="N3486" s="133">
        <v>0</v>
      </c>
      <c r="O3486" s="133">
        <v>0</v>
      </c>
      <c r="P3486" s="133">
        <v>68751.460000000006</v>
      </c>
      <c r="Q3486" s="133">
        <v>0</v>
      </c>
      <c r="R3486" s="66" t="s">
        <v>99</v>
      </c>
      <c r="S3486" s="134">
        <v>2</v>
      </c>
      <c r="T3486" s="133">
        <v>11.39</v>
      </c>
      <c r="U3486" s="133">
        <v>11.39</v>
      </c>
      <c r="V3486" s="136">
        <v>46387</v>
      </c>
    </row>
    <row r="3487" spans="1:22" s="48" customFormat="1" ht="57.75" customHeight="1" x14ac:dyDescent="0.15">
      <c r="A3487" s="138"/>
      <c r="B3487" s="138"/>
      <c r="C3487" s="139"/>
      <c r="D3487" s="139"/>
      <c r="E3487" s="138"/>
      <c r="F3487" s="132"/>
      <c r="G3487" s="132"/>
      <c r="H3487" s="133"/>
      <c r="I3487" s="133"/>
      <c r="J3487" s="133"/>
      <c r="K3487" s="132"/>
      <c r="L3487" s="133"/>
      <c r="M3487" s="133"/>
      <c r="N3487" s="133"/>
      <c r="O3487" s="133"/>
      <c r="P3487" s="133"/>
      <c r="Q3487" s="133"/>
      <c r="R3487" s="66" t="s">
        <v>101</v>
      </c>
      <c r="S3487" s="135"/>
      <c r="T3487" s="133"/>
      <c r="U3487" s="133"/>
      <c r="V3487" s="136"/>
    </row>
    <row r="3488" spans="1:22" s="48" customFormat="1" ht="39.75" customHeight="1" x14ac:dyDescent="0.15">
      <c r="A3488" s="138" t="s">
        <v>38</v>
      </c>
      <c r="B3488" s="138" t="s">
        <v>1433</v>
      </c>
      <c r="C3488" s="139">
        <v>1983</v>
      </c>
      <c r="D3488" s="139"/>
      <c r="E3488" s="138" t="s">
        <v>97</v>
      </c>
      <c r="F3488" s="132">
        <v>5</v>
      </c>
      <c r="G3488" s="132">
        <v>4</v>
      </c>
      <c r="H3488" s="133">
        <v>6508</v>
      </c>
      <c r="I3488" s="133">
        <v>5836</v>
      </c>
      <c r="J3488" s="133">
        <v>5587.1</v>
      </c>
      <c r="K3488" s="132">
        <v>230</v>
      </c>
      <c r="L3488" s="133">
        <v>409387.33</v>
      </c>
      <c r="M3488" s="133">
        <v>0</v>
      </c>
      <c r="N3488" s="133">
        <v>0</v>
      </c>
      <c r="O3488" s="133">
        <v>0</v>
      </c>
      <c r="P3488" s="133">
        <v>409387.33</v>
      </c>
      <c r="Q3488" s="133">
        <v>0</v>
      </c>
      <c r="R3488" s="66" t="s">
        <v>99</v>
      </c>
      <c r="S3488" s="134">
        <v>2</v>
      </c>
      <c r="T3488" s="133">
        <v>70.150000000000006</v>
      </c>
      <c r="U3488" s="133">
        <v>70.150000000000006</v>
      </c>
      <c r="V3488" s="136">
        <v>46387</v>
      </c>
    </row>
    <row r="3489" spans="1:22" s="48" customFormat="1" ht="54.75" customHeight="1" x14ac:dyDescent="0.15">
      <c r="A3489" s="138"/>
      <c r="B3489" s="138"/>
      <c r="C3489" s="139"/>
      <c r="D3489" s="139"/>
      <c r="E3489" s="138"/>
      <c r="F3489" s="132"/>
      <c r="G3489" s="132"/>
      <c r="H3489" s="133"/>
      <c r="I3489" s="133"/>
      <c r="J3489" s="133"/>
      <c r="K3489" s="132"/>
      <c r="L3489" s="133"/>
      <c r="M3489" s="133"/>
      <c r="N3489" s="133"/>
      <c r="O3489" s="133"/>
      <c r="P3489" s="133"/>
      <c r="Q3489" s="133"/>
      <c r="R3489" s="66" t="s">
        <v>101</v>
      </c>
      <c r="S3489" s="135"/>
      <c r="T3489" s="133"/>
      <c r="U3489" s="133"/>
      <c r="V3489" s="136"/>
    </row>
    <row r="3490" spans="1:22" s="48" customFormat="1" ht="22.5" customHeight="1" x14ac:dyDescent="0.15">
      <c r="A3490" s="138" t="s">
        <v>39</v>
      </c>
      <c r="B3490" s="138" t="s">
        <v>1434</v>
      </c>
      <c r="C3490" s="139">
        <v>1986</v>
      </c>
      <c r="D3490" s="139"/>
      <c r="E3490" s="138" t="s">
        <v>111</v>
      </c>
      <c r="F3490" s="132">
        <v>5</v>
      </c>
      <c r="G3490" s="132">
        <v>10</v>
      </c>
      <c r="H3490" s="133">
        <v>6970.1</v>
      </c>
      <c r="I3490" s="133">
        <v>6215.9</v>
      </c>
      <c r="J3490" s="133">
        <v>6117</v>
      </c>
      <c r="K3490" s="132">
        <v>233</v>
      </c>
      <c r="L3490" s="133">
        <v>781400.01</v>
      </c>
      <c r="M3490" s="133">
        <v>0</v>
      </c>
      <c r="N3490" s="133">
        <v>0</v>
      </c>
      <c r="O3490" s="133">
        <v>0</v>
      </c>
      <c r="P3490" s="133">
        <v>781400.01</v>
      </c>
      <c r="Q3490" s="133">
        <v>0</v>
      </c>
      <c r="R3490" s="66" t="s">
        <v>74</v>
      </c>
      <c r="S3490" s="134">
        <v>2</v>
      </c>
      <c r="T3490" s="133">
        <v>125.71</v>
      </c>
      <c r="U3490" s="133">
        <v>125.71</v>
      </c>
      <c r="V3490" s="136">
        <v>46387</v>
      </c>
    </row>
    <row r="3491" spans="1:22" s="48" customFormat="1" ht="39.75" customHeight="1" x14ac:dyDescent="0.15">
      <c r="A3491" s="138"/>
      <c r="B3491" s="138"/>
      <c r="C3491" s="139"/>
      <c r="D3491" s="139"/>
      <c r="E3491" s="138"/>
      <c r="F3491" s="132"/>
      <c r="G3491" s="132"/>
      <c r="H3491" s="133"/>
      <c r="I3491" s="133"/>
      <c r="J3491" s="133"/>
      <c r="K3491" s="132"/>
      <c r="L3491" s="133"/>
      <c r="M3491" s="133"/>
      <c r="N3491" s="133"/>
      <c r="O3491" s="133"/>
      <c r="P3491" s="133"/>
      <c r="Q3491" s="133"/>
      <c r="R3491" s="66" t="s">
        <v>76</v>
      </c>
      <c r="S3491" s="135"/>
      <c r="T3491" s="133"/>
      <c r="U3491" s="133"/>
      <c r="V3491" s="136"/>
    </row>
    <row r="3492" spans="1:22" s="48" customFormat="1" ht="39.75" customHeight="1" x14ac:dyDescent="0.15">
      <c r="A3492" s="138" t="s">
        <v>40</v>
      </c>
      <c r="B3492" s="138" t="s">
        <v>1435</v>
      </c>
      <c r="C3492" s="139">
        <v>1995</v>
      </c>
      <c r="D3492" s="139"/>
      <c r="E3492" s="138" t="s">
        <v>111</v>
      </c>
      <c r="F3492" s="132">
        <v>5</v>
      </c>
      <c r="G3492" s="132">
        <v>5</v>
      </c>
      <c r="H3492" s="133">
        <v>3639.2</v>
      </c>
      <c r="I3492" s="133">
        <v>3253.6</v>
      </c>
      <c r="J3492" s="133">
        <v>3085</v>
      </c>
      <c r="K3492" s="132">
        <v>116</v>
      </c>
      <c r="L3492" s="133">
        <v>321367.17</v>
      </c>
      <c r="M3492" s="133">
        <v>0</v>
      </c>
      <c r="N3492" s="133">
        <v>0</v>
      </c>
      <c r="O3492" s="133">
        <v>0</v>
      </c>
      <c r="P3492" s="133">
        <v>321367.17</v>
      </c>
      <c r="Q3492" s="133">
        <v>0</v>
      </c>
      <c r="R3492" s="66" t="s">
        <v>99</v>
      </c>
      <c r="S3492" s="134">
        <v>2</v>
      </c>
      <c r="T3492" s="133">
        <v>98.77</v>
      </c>
      <c r="U3492" s="133">
        <v>98.77</v>
      </c>
      <c r="V3492" s="136">
        <v>46387</v>
      </c>
    </row>
    <row r="3493" spans="1:22" s="48" customFormat="1" ht="49.5" customHeight="1" x14ac:dyDescent="0.15">
      <c r="A3493" s="138"/>
      <c r="B3493" s="138"/>
      <c r="C3493" s="139"/>
      <c r="D3493" s="139"/>
      <c r="E3493" s="138"/>
      <c r="F3493" s="132"/>
      <c r="G3493" s="132"/>
      <c r="H3493" s="133"/>
      <c r="I3493" s="133"/>
      <c r="J3493" s="133"/>
      <c r="K3493" s="132"/>
      <c r="L3493" s="133"/>
      <c r="M3493" s="133"/>
      <c r="N3493" s="133"/>
      <c r="O3493" s="133"/>
      <c r="P3493" s="133"/>
      <c r="Q3493" s="133"/>
      <c r="R3493" s="66" t="s">
        <v>101</v>
      </c>
      <c r="S3493" s="135"/>
      <c r="T3493" s="133"/>
      <c r="U3493" s="133"/>
      <c r="V3493" s="136"/>
    </row>
    <row r="3494" spans="1:22" s="48" customFormat="1" ht="39.75" customHeight="1" x14ac:dyDescent="0.15">
      <c r="A3494" s="111" t="s">
        <v>41</v>
      </c>
      <c r="B3494" s="111" t="s">
        <v>1436</v>
      </c>
      <c r="C3494" s="112">
        <v>2013</v>
      </c>
      <c r="D3494" s="112"/>
      <c r="E3494" s="111" t="s">
        <v>111</v>
      </c>
      <c r="F3494" s="113">
        <v>5</v>
      </c>
      <c r="G3494" s="113">
        <v>9</v>
      </c>
      <c r="H3494" s="109">
        <v>6997.3</v>
      </c>
      <c r="I3494" s="109">
        <v>6704.6</v>
      </c>
      <c r="J3494" s="109">
        <v>6688.31</v>
      </c>
      <c r="K3494" s="113">
        <v>129</v>
      </c>
      <c r="L3494" s="109">
        <v>4949419.42</v>
      </c>
      <c r="M3494" s="109">
        <v>0</v>
      </c>
      <c r="N3494" s="109">
        <v>0</v>
      </c>
      <c r="O3494" s="109">
        <v>0</v>
      </c>
      <c r="P3494" s="109">
        <v>4949419.42</v>
      </c>
      <c r="Q3494" s="109">
        <v>0</v>
      </c>
      <c r="R3494" s="66" t="s">
        <v>105</v>
      </c>
      <c r="S3494" s="114">
        <v>1</v>
      </c>
      <c r="T3494" s="109">
        <v>738.21</v>
      </c>
      <c r="U3494" s="109">
        <v>738.21</v>
      </c>
      <c r="V3494" s="110">
        <v>46387</v>
      </c>
    </row>
    <row r="3495" spans="1:22" s="48" customFormat="1" ht="33.75" customHeight="1" x14ac:dyDescent="0.15">
      <c r="A3495" s="138" t="s">
        <v>42</v>
      </c>
      <c r="B3495" s="138" t="s">
        <v>1437</v>
      </c>
      <c r="C3495" s="139">
        <v>1972</v>
      </c>
      <c r="D3495" s="139"/>
      <c r="E3495" s="138" t="s">
        <v>111</v>
      </c>
      <c r="F3495" s="132">
        <v>5</v>
      </c>
      <c r="G3495" s="132">
        <v>4</v>
      </c>
      <c r="H3495" s="133">
        <v>3472.12</v>
      </c>
      <c r="I3495" s="133">
        <v>3191</v>
      </c>
      <c r="J3495" s="133">
        <v>3089.41</v>
      </c>
      <c r="K3495" s="132">
        <v>140</v>
      </c>
      <c r="L3495" s="133">
        <v>792297.87</v>
      </c>
      <c r="M3495" s="133">
        <v>0</v>
      </c>
      <c r="N3495" s="133">
        <v>0</v>
      </c>
      <c r="O3495" s="133">
        <v>0</v>
      </c>
      <c r="P3495" s="133">
        <v>792297.87</v>
      </c>
      <c r="Q3495" s="133">
        <v>0</v>
      </c>
      <c r="R3495" s="66" t="s">
        <v>99</v>
      </c>
      <c r="S3495" s="134">
        <v>2</v>
      </c>
      <c r="T3495" s="133">
        <v>248.29</v>
      </c>
      <c r="U3495" s="133">
        <v>248.29</v>
      </c>
      <c r="V3495" s="136">
        <v>46387</v>
      </c>
    </row>
    <row r="3496" spans="1:22" s="48" customFormat="1" ht="46.5" customHeight="1" x14ac:dyDescent="0.15">
      <c r="A3496" s="138"/>
      <c r="B3496" s="138"/>
      <c r="C3496" s="139"/>
      <c r="D3496" s="139"/>
      <c r="E3496" s="138"/>
      <c r="F3496" s="132"/>
      <c r="G3496" s="132"/>
      <c r="H3496" s="133"/>
      <c r="I3496" s="133"/>
      <c r="J3496" s="133"/>
      <c r="K3496" s="132"/>
      <c r="L3496" s="133"/>
      <c r="M3496" s="133"/>
      <c r="N3496" s="133"/>
      <c r="O3496" s="133"/>
      <c r="P3496" s="133"/>
      <c r="Q3496" s="133"/>
      <c r="R3496" s="66" t="s">
        <v>101</v>
      </c>
      <c r="S3496" s="135"/>
      <c r="T3496" s="133"/>
      <c r="U3496" s="133"/>
      <c r="V3496" s="136"/>
    </row>
    <row r="3497" spans="1:22" s="48" customFormat="1" ht="27" customHeight="1" x14ac:dyDescent="0.15">
      <c r="A3497" s="138" t="s">
        <v>43</v>
      </c>
      <c r="B3497" s="138" t="s">
        <v>1438</v>
      </c>
      <c r="C3497" s="139">
        <v>1962</v>
      </c>
      <c r="D3497" s="139">
        <v>2008</v>
      </c>
      <c r="E3497" s="138" t="s">
        <v>111</v>
      </c>
      <c r="F3497" s="132">
        <v>4</v>
      </c>
      <c r="G3497" s="132">
        <v>2</v>
      </c>
      <c r="H3497" s="133">
        <v>1857</v>
      </c>
      <c r="I3497" s="133">
        <v>1758.4</v>
      </c>
      <c r="J3497" s="133">
        <v>1599.88</v>
      </c>
      <c r="K3497" s="132">
        <v>69</v>
      </c>
      <c r="L3497" s="133">
        <v>637762.16</v>
      </c>
      <c r="M3497" s="133">
        <v>0</v>
      </c>
      <c r="N3497" s="133">
        <v>0</v>
      </c>
      <c r="O3497" s="133">
        <v>0</v>
      </c>
      <c r="P3497" s="133">
        <v>0</v>
      </c>
      <c r="Q3497" s="133">
        <v>637762.16</v>
      </c>
      <c r="R3497" s="66" t="s">
        <v>105</v>
      </c>
      <c r="S3497" s="134">
        <v>2</v>
      </c>
      <c r="T3497" s="133">
        <v>362.69</v>
      </c>
      <c r="U3497" s="133">
        <v>362.69</v>
      </c>
      <c r="V3497" s="136">
        <v>46387</v>
      </c>
    </row>
    <row r="3498" spans="1:22" s="48" customFormat="1" ht="39.75" customHeight="1" x14ac:dyDescent="0.15">
      <c r="A3498" s="138"/>
      <c r="B3498" s="138"/>
      <c r="C3498" s="139"/>
      <c r="D3498" s="139"/>
      <c r="E3498" s="138"/>
      <c r="F3498" s="132"/>
      <c r="G3498" s="132"/>
      <c r="H3498" s="133"/>
      <c r="I3498" s="133"/>
      <c r="J3498" s="133"/>
      <c r="K3498" s="132"/>
      <c r="L3498" s="133"/>
      <c r="M3498" s="133"/>
      <c r="N3498" s="133"/>
      <c r="O3498" s="133"/>
      <c r="P3498" s="133"/>
      <c r="Q3498" s="133"/>
      <c r="R3498" s="66" t="s">
        <v>107</v>
      </c>
      <c r="S3498" s="135"/>
      <c r="T3498" s="133"/>
      <c r="U3498" s="133"/>
      <c r="V3498" s="136"/>
    </row>
    <row r="3499" spans="1:22" s="48" customFormat="1" ht="36.75" customHeight="1" x14ac:dyDescent="0.15">
      <c r="A3499" s="138" t="s">
        <v>44</v>
      </c>
      <c r="B3499" s="138" t="s">
        <v>1439</v>
      </c>
      <c r="C3499" s="139">
        <v>1970</v>
      </c>
      <c r="D3499" s="139">
        <v>2008</v>
      </c>
      <c r="E3499" s="138" t="s">
        <v>111</v>
      </c>
      <c r="F3499" s="132">
        <v>5</v>
      </c>
      <c r="G3499" s="132">
        <v>4</v>
      </c>
      <c r="H3499" s="133">
        <v>3664.4</v>
      </c>
      <c r="I3499" s="133">
        <v>3418.9</v>
      </c>
      <c r="J3499" s="133">
        <v>2569.8000000000002</v>
      </c>
      <c r="K3499" s="132">
        <v>116</v>
      </c>
      <c r="L3499" s="133">
        <v>2727138</v>
      </c>
      <c r="M3499" s="133">
        <v>0</v>
      </c>
      <c r="N3499" s="133">
        <v>0</v>
      </c>
      <c r="O3499" s="133">
        <v>0</v>
      </c>
      <c r="P3499" s="133">
        <v>2727138</v>
      </c>
      <c r="Q3499" s="133">
        <v>0</v>
      </c>
      <c r="R3499" s="66" t="s">
        <v>102</v>
      </c>
      <c r="S3499" s="134">
        <v>2</v>
      </c>
      <c r="T3499" s="133">
        <v>797.67</v>
      </c>
      <c r="U3499" s="133">
        <v>797.67</v>
      </c>
      <c r="V3499" s="136">
        <v>46387</v>
      </c>
    </row>
    <row r="3500" spans="1:22" s="48" customFormat="1" ht="49.5" customHeight="1" x14ac:dyDescent="0.15">
      <c r="A3500" s="138"/>
      <c r="B3500" s="138"/>
      <c r="C3500" s="139"/>
      <c r="D3500" s="139"/>
      <c r="E3500" s="138"/>
      <c r="F3500" s="132"/>
      <c r="G3500" s="132"/>
      <c r="H3500" s="133"/>
      <c r="I3500" s="133"/>
      <c r="J3500" s="133"/>
      <c r="K3500" s="132"/>
      <c r="L3500" s="133"/>
      <c r="M3500" s="133"/>
      <c r="N3500" s="133"/>
      <c r="O3500" s="133"/>
      <c r="P3500" s="133"/>
      <c r="Q3500" s="133"/>
      <c r="R3500" s="66" t="s">
        <v>104</v>
      </c>
      <c r="S3500" s="135"/>
      <c r="T3500" s="133"/>
      <c r="U3500" s="133"/>
      <c r="V3500" s="136"/>
    </row>
    <row r="3501" spans="1:22" s="48" customFormat="1" ht="36.75" customHeight="1" x14ac:dyDescent="0.15">
      <c r="A3501" s="138" t="s">
        <v>45</v>
      </c>
      <c r="B3501" s="138" t="s">
        <v>1440</v>
      </c>
      <c r="C3501" s="139">
        <v>1973</v>
      </c>
      <c r="D3501" s="139">
        <v>2008</v>
      </c>
      <c r="E3501" s="138" t="s">
        <v>111</v>
      </c>
      <c r="F3501" s="132">
        <v>5</v>
      </c>
      <c r="G3501" s="132">
        <v>4</v>
      </c>
      <c r="H3501" s="133">
        <v>2846.73</v>
      </c>
      <c r="I3501" s="133">
        <v>2575.5</v>
      </c>
      <c r="J3501" s="133">
        <v>2580.3000000000002</v>
      </c>
      <c r="K3501" s="132">
        <v>104</v>
      </c>
      <c r="L3501" s="133">
        <v>453249.23</v>
      </c>
      <c r="M3501" s="133">
        <v>0</v>
      </c>
      <c r="N3501" s="133">
        <v>0</v>
      </c>
      <c r="O3501" s="133">
        <v>0</v>
      </c>
      <c r="P3501" s="133">
        <v>453249.23</v>
      </c>
      <c r="Q3501" s="133">
        <v>0</v>
      </c>
      <c r="R3501" s="66" t="s">
        <v>68</v>
      </c>
      <c r="S3501" s="134">
        <v>2</v>
      </c>
      <c r="T3501" s="133">
        <v>175.98</v>
      </c>
      <c r="U3501" s="133">
        <v>175.98</v>
      </c>
      <c r="V3501" s="136">
        <v>46387</v>
      </c>
    </row>
    <row r="3502" spans="1:22" s="48" customFormat="1" ht="54" customHeight="1" x14ac:dyDescent="0.15">
      <c r="A3502" s="138"/>
      <c r="B3502" s="138"/>
      <c r="C3502" s="139"/>
      <c r="D3502" s="139"/>
      <c r="E3502" s="138"/>
      <c r="F3502" s="132"/>
      <c r="G3502" s="132"/>
      <c r="H3502" s="133"/>
      <c r="I3502" s="133"/>
      <c r="J3502" s="133"/>
      <c r="K3502" s="132"/>
      <c r="L3502" s="133"/>
      <c r="M3502" s="133"/>
      <c r="N3502" s="133"/>
      <c r="O3502" s="133"/>
      <c r="P3502" s="133"/>
      <c r="Q3502" s="133"/>
      <c r="R3502" s="66" t="s">
        <v>70</v>
      </c>
      <c r="S3502" s="135"/>
      <c r="T3502" s="133"/>
      <c r="U3502" s="133"/>
      <c r="V3502" s="136"/>
    </row>
    <row r="3503" spans="1:22" s="48" customFormat="1" ht="28.5" customHeight="1" x14ac:dyDescent="0.15">
      <c r="A3503" s="138" t="s">
        <v>46</v>
      </c>
      <c r="B3503" s="138" t="s">
        <v>1441</v>
      </c>
      <c r="C3503" s="139">
        <v>1976</v>
      </c>
      <c r="D3503" s="139"/>
      <c r="E3503" s="138" t="s">
        <v>111</v>
      </c>
      <c r="F3503" s="132">
        <v>5</v>
      </c>
      <c r="G3503" s="132">
        <v>4</v>
      </c>
      <c r="H3503" s="133">
        <v>3819.2</v>
      </c>
      <c r="I3503" s="133">
        <v>3472.4</v>
      </c>
      <c r="J3503" s="133">
        <v>2773.99</v>
      </c>
      <c r="K3503" s="132">
        <v>113</v>
      </c>
      <c r="L3503" s="133">
        <v>3595328</v>
      </c>
      <c r="M3503" s="133">
        <v>0</v>
      </c>
      <c r="N3503" s="133">
        <v>0</v>
      </c>
      <c r="O3503" s="133">
        <v>0</v>
      </c>
      <c r="P3503" s="133">
        <v>3595328</v>
      </c>
      <c r="Q3503" s="133">
        <v>0</v>
      </c>
      <c r="R3503" s="66" t="s">
        <v>74</v>
      </c>
      <c r="S3503" s="134">
        <v>2</v>
      </c>
      <c r="T3503" s="133">
        <v>1035.4000000000001</v>
      </c>
      <c r="U3503" s="133">
        <v>1035.4000000000001</v>
      </c>
      <c r="V3503" s="136">
        <v>46387</v>
      </c>
    </row>
    <row r="3504" spans="1:22" s="48" customFormat="1" ht="39.75" customHeight="1" x14ac:dyDescent="0.15">
      <c r="A3504" s="138"/>
      <c r="B3504" s="138"/>
      <c r="C3504" s="139"/>
      <c r="D3504" s="139"/>
      <c r="E3504" s="138"/>
      <c r="F3504" s="132"/>
      <c r="G3504" s="132"/>
      <c r="H3504" s="133"/>
      <c r="I3504" s="133"/>
      <c r="J3504" s="133"/>
      <c r="K3504" s="132"/>
      <c r="L3504" s="133"/>
      <c r="M3504" s="133"/>
      <c r="N3504" s="133"/>
      <c r="O3504" s="133"/>
      <c r="P3504" s="133"/>
      <c r="Q3504" s="133"/>
      <c r="R3504" s="66" t="s">
        <v>76</v>
      </c>
      <c r="S3504" s="135"/>
      <c r="T3504" s="133"/>
      <c r="U3504" s="133"/>
      <c r="V3504" s="136"/>
    </row>
    <row r="3505" spans="1:22" s="48" customFormat="1" ht="39.75" customHeight="1" x14ac:dyDescent="0.15">
      <c r="A3505" s="111" t="s">
        <v>47</v>
      </c>
      <c r="B3505" s="111" t="s">
        <v>1442</v>
      </c>
      <c r="C3505" s="112">
        <v>2007</v>
      </c>
      <c r="D3505" s="112"/>
      <c r="E3505" s="111" t="s">
        <v>111</v>
      </c>
      <c r="F3505" s="113">
        <v>5</v>
      </c>
      <c r="G3505" s="113">
        <v>4</v>
      </c>
      <c r="H3505" s="109">
        <v>3754</v>
      </c>
      <c r="I3505" s="109">
        <v>3276.5</v>
      </c>
      <c r="J3505" s="109">
        <v>3276.5</v>
      </c>
      <c r="K3505" s="113">
        <v>62</v>
      </c>
      <c r="L3505" s="109">
        <v>780000</v>
      </c>
      <c r="M3505" s="109">
        <v>0</v>
      </c>
      <c r="N3505" s="109">
        <v>0</v>
      </c>
      <c r="O3505" s="109">
        <v>0</v>
      </c>
      <c r="P3505" s="109">
        <v>780000</v>
      </c>
      <c r="Q3505" s="109">
        <v>0</v>
      </c>
      <c r="R3505" s="66" t="s">
        <v>105</v>
      </c>
      <c r="S3505" s="114">
        <v>1</v>
      </c>
      <c r="T3505" s="109">
        <v>238.06</v>
      </c>
      <c r="U3505" s="109">
        <v>238.06</v>
      </c>
      <c r="V3505" s="110">
        <v>46387</v>
      </c>
    </row>
    <row r="3506" spans="1:22" s="48" customFormat="1" ht="26.25" customHeight="1" x14ac:dyDescent="0.15">
      <c r="A3506" s="138" t="s">
        <v>48</v>
      </c>
      <c r="B3506" s="138" t="s">
        <v>1443</v>
      </c>
      <c r="C3506" s="139">
        <v>2019</v>
      </c>
      <c r="D3506" s="139">
        <v>2019</v>
      </c>
      <c r="E3506" s="138" t="s">
        <v>111</v>
      </c>
      <c r="F3506" s="132">
        <v>5</v>
      </c>
      <c r="G3506" s="132">
        <v>6</v>
      </c>
      <c r="H3506" s="133">
        <v>8397.2999999999993</v>
      </c>
      <c r="I3506" s="133">
        <v>7317.7</v>
      </c>
      <c r="J3506" s="133">
        <v>7320.46</v>
      </c>
      <c r="K3506" s="132">
        <v>308</v>
      </c>
      <c r="L3506" s="133">
        <v>357490</v>
      </c>
      <c r="M3506" s="133">
        <v>0</v>
      </c>
      <c r="N3506" s="133">
        <v>0</v>
      </c>
      <c r="O3506" s="133">
        <v>0</v>
      </c>
      <c r="P3506" s="133">
        <v>357490</v>
      </c>
      <c r="Q3506" s="133">
        <v>0</v>
      </c>
      <c r="R3506" s="66" t="s">
        <v>105</v>
      </c>
      <c r="S3506" s="134">
        <v>2</v>
      </c>
      <c r="T3506" s="133">
        <v>48.85</v>
      </c>
      <c r="U3506" s="133">
        <v>48.85</v>
      </c>
      <c r="V3506" s="136">
        <v>46387</v>
      </c>
    </row>
    <row r="3507" spans="1:22" s="48" customFormat="1" ht="39.75" customHeight="1" x14ac:dyDescent="0.15">
      <c r="A3507" s="138"/>
      <c r="B3507" s="138"/>
      <c r="C3507" s="139"/>
      <c r="D3507" s="139"/>
      <c r="E3507" s="138"/>
      <c r="F3507" s="132"/>
      <c r="G3507" s="132"/>
      <c r="H3507" s="133"/>
      <c r="I3507" s="133"/>
      <c r="J3507" s="133"/>
      <c r="K3507" s="132"/>
      <c r="L3507" s="133"/>
      <c r="M3507" s="133"/>
      <c r="N3507" s="133"/>
      <c r="O3507" s="133"/>
      <c r="P3507" s="133"/>
      <c r="Q3507" s="133"/>
      <c r="R3507" s="66" t="s">
        <v>107</v>
      </c>
      <c r="S3507" s="135"/>
      <c r="T3507" s="133"/>
      <c r="U3507" s="133"/>
      <c r="V3507" s="136"/>
    </row>
    <row r="3508" spans="1:22" s="52" customFormat="1" ht="40.5" customHeight="1" x14ac:dyDescent="0.2">
      <c r="A3508" s="137" t="s">
        <v>1444</v>
      </c>
      <c r="B3508" s="137"/>
      <c r="C3508" s="124" t="s">
        <v>80</v>
      </c>
      <c r="D3508" s="124" t="s">
        <v>80</v>
      </c>
      <c r="E3508" s="124" t="s">
        <v>80</v>
      </c>
      <c r="F3508" s="124" t="s">
        <v>80</v>
      </c>
      <c r="G3508" s="124" t="s">
        <v>80</v>
      </c>
      <c r="H3508" s="60">
        <f>SUM(H3474:H3507)</f>
        <v>92776.249999999985</v>
      </c>
      <c r="I3508" s="60">
        <f t="shared" ref="I3508:S3508" si="322">SUM(I3474:I3507)</f>
        <v>83481.999999999985</v>
      </c>
      <c r="J3508" s="60">
        <f t="shared" si="322"/>
        <v>79534.960000000006</v>
      </c>
      <c r="K3508" s="61">
        <f t="shared" si="322"/>
        <v>2990</v>
      </c>
      <c r="L3508" s="60">
        <f t="shared" si="322"/>
        <v>31961652.350000005</v>
      </c>
      <c r="M3508" s="60">
        <f t="shared" si="322"/>
        <v>0</v>
      </c>
      <c r="N3508" s="60">
        <f t="shared" si="322"/>
        <v>0</v>
      </c>
      <c r="O3508" s="60">
        <f t="shared" si="322"/>
        <v>0</v>
      </c>
      <c r="P3508" s="60">
        <f t="shared" si="322"/>
        <v>31323890.190000005</v>
      </c>
      <c r="Q3508" s="60">
        <f t="shared" si="322"/>
        <v>637762.16</v>
      </c>
      <c r="R3508" s="60" t="s">
        <v>80</v>
      </c>
      <c r="S3508" s="61">
        <f t="shared" si="322"/>
        <v>34</v>
      </c>
      <c r="T3508" s="62" t="s">
        <v>80</v>
      </c>
      <c r="U3508" s="62" t="s">
        <v>80</v>
      </c>
      <c r="V3508" s="62" t="s">
        <v>80</v>
      </c>
    </row>
    <row r="3509" spans="1:22" s="14" customFormat="1" ht="27" customHeight="1" x14ac:dyDescent="0.15">
      <c r="A3509" s="140" t="s">
        <v>817</v>
      </c>
      <c r="B3509" s="140"/>
      <c r="C3509" s="140"/>
      <c r="D3509" s="140"/>
      <c r="E3509" s="140"/>
      <c r="F3509" s="140"/>
      <c r="G3509" s="140"/>
      <c r="H3509" s="140"/>
      <c r="I3509" s="140"/>
      <c r="J3509" s="140"/>
      <c r="K3509" s="140"/>
      <c r="L3509" s="140"/>
      <c r="M3509" s="140"/>
      <c r="N3509" s="140"/>
      <c r="O3509" s="140"/>
      <c r="P3509" s="140"/>
      <c r="Q3509" s="140"/>
      <c r="R3509" s="140"/>
      <c r="S3509" s="140"/>
      <c r="T3509" s="140"/>
      <c r="U3509" s="140"/>
      <c r="V3509" s="140"/>
    </row>
    <row r="3510" spans="1:22" s="48" customFormat="1" ht="32.25" customHeight="1" x14ac:dyDescent="0.15">
      <c r="A3510" s="138" t="s">
        <v>30</v>
      </c>
      <c r="B3510" s="138" t="s">
        <v>1445</v>
      </c>
      <c r="C3510" s="139">
        <v>1973</v>
      </c>
      <c r="D3510" s="139"/>
      <c r="E3510" s="138" t="s">
        <v>97</v>
      </c>
      <c r="F3510" s="132">
        <v>5</v>
      </c>
      <c r="G3510" s="132">
        <v>8</v>
      </c>
      <c r="H3510" s="133">
        <v>7307.7</v>
      </c>
      <c r="I3510" s="133">
        <v>5561.9</v>
      </c>
      <c r="J3510" s="133">
        <v>5560.6</v>
      </c>
      <c r="K3510" s="132">
        <v>237</v>
      </c>
      <c r="L3510" s="133">
        <v>1831176.13</v>
      </c>
      <c r="M3510" s="133">
        <v>0</v>
      </c>
      <c r="N3510" s="133">
        <v>0</v>
      </c>
      <c r="O3510" s="133">
        <v>0</v>
      </c>
      <c r="P3510" s="133">
        <v>1831176.13</v>
      </c>
      <c r="Q3510" s="133">
        <v>0</v>
      </c>
      <c r="R3510" s="66" t="s">
        <v>105</v>
      </c>
      <c r="S3510" s="134">
        <v>2</v>
      </c>
      <c r="T3510" s="133">
        <v>329.24</v>
      </c>
      <c r="U3510" s="133">
        <v>329.24</v>
      </c>
      <c r="V3510" s="136">
        <v>46387</v>
      </c>
    </row>
    <row r="3511" spans="1:22" s="48" customFormat="1" ht="45" customHeight="1" x14ac:dyDescent="0.15">
      <c r="A3511" s="138"/>
      <c r="B3511" s="138"/>
      <c r="C3511" s="139"/>
      <c r="D3511" s="139"/>
      <c r="E3511" s="138"/>
      <c r="F3511" s="132"/>
      <c r="G3511" s="132"/>
      <c r="H3511" s="133"/>
      <c r="I3511" s="133"/>
      <c r="J3511" s="133"/>
      <c r="K3511" s="132"/>
      <c r="L3511" s="133"/>
      <c r="M3511" s="133"/>
      <c r="N3511" s="133"/>
      <c r="O3511" s="133"/>
      <c r="P3511" s="133"/>
      <c r="Q3511" s="133"/>
      <c r="R3511" s="66" t="s">
        <v>107</v>
      </c>
      <c r="S3511" s="135"/>
      <c r="T3511" s="133"/>
      <c r="U3511" s="133"/>
      <c r="V3511" s="136"/>
    </row>
    <row r="3512" spans="1:22" s="52" customFormat="1" ht="45.75" customHeight="1" x14ac:dyDescent="0.2">
      <c r="A3512" s="137" t="s">
        <v>819</v>
      </c>
      <c r="B3512" s="137"/>
      <c r="C3512" s="124" t="s">
        <v>80</v>
      </c>
      <c r="D3512" s="124" t="s">
        <v>80</v>
      </c>
      <c r="E3512" s="124" t="s">
        <v>80</v>
      </c>
      <c r="F3512" s="124" t="s">
        <v>80</v>
      </c>
      <c r="G3512" s="124" t="s">
        <v>80</v>
      </c>
      <c r="H3512" s="60">
        <f>SUM(H3510)</f>
        <v>7307.7</v>
      </c>
      <c r="I3512" s="60">
        <f t="shared" ref="I3512:S3512" si="323">SUM(I3510)</f>
        <v>5561.9</v>
      </c>
      <c r="J3512" s="60">
        <f t="shared" si="323"/>
        <v>5560.6</v>
      </c>
      <c r="K3512" s="61">
        <f t="shared" si="323"/>
        <v>237</v>
      </c>
      <c r="L3512" s="60">
        <f t="shared" si="323"/>
        <v>1831176.13</v>
      </c>
      <c r="M3512" s="60">
        <f t="shared" si="323"/>
        <v>0</v>
      </c>
      <c r="N3512" s="60">
        <f t="shared" si="323"/>
        <v>0</v>
      </c>
      <c r="O3512" s="60">
        <f t="shared" si="323"/>
        <v>0</v>
      </c>
      <c r="P3512" s="60">
        <f t="shared" si="323"/>
        <v>1831176.13</v>
      </c>
      <c r="Q3512" s="60">
        <f t="shared" si="323"/>
        <v>0</v>
      </c>
      <c r="R3512" s="60" t="s">
        <v>80</v>
      </c>
      <c r="S3512" s="61">
        <f t="shared" si="323"/>
        <v>2</v>
      </c>
      <c r="T3512" s="62" t="s">
        <v>80</v>
      </c>
      <c r="U3512" s="62" t="s">
        <v>80</v>
      </c>
      <c r="V3512" s="62" t="s">
        <v>80</v>
      </c>
    </row>
    <row r="3513" spans="1:22" s="14" customFormat="1" ht="27" customHeight="1" x14ac:dyDescent="0.15">
      <c r="A3513" s="140" t="s">
        <v>246</v>
      </c>
      <c r="B3513" s="140"/>
      <c r="C3513" s="140"/>
      <c r="D3513" s="140"/>
      <c r="E3513" s="140"/>
      <c r="F3513" s="140"/>
      <c r="G3513" s="140"/>
      <c r="H3513" s="140"/>
      <c r="I3513" s="140"/>
      <c r="J3513" s="140"/>
      <c r="K3513" s="140"/>
      <c r="L3513" s="140"/>
      <c r="M3513" s="140"/>
      <c r="N3513" s="140"/>
      <c r="O3513" s="140"/>
      <c r="P3513" s="140"/>
      <c r="Q3513" s="140"/>
      <c r="R3513" s="140"/>
      <c r="S3513" s="140"/>
      <c r="T3513" s="140"/>
      <c r="U3513" s="140"/>
      <c r="V3513" s="140"/>
    </row>
    <row r="3514" spans="1:22" s="48" customFormat="1" ht="33" customHeight="1" x14ac:dyDescent="0.15">
      <c r="A3514" s="138" t="s">
        <v>30</v>
      </c>
      <c r="B3514" s="138" t="s">
        <v>1446</v>
      </c>
      <c r="C3514" s="139">
        <v>1990</v>
      </c>
      <c r="D3514" s="139"/>
      <c r="E3514" s="138" t="s">
        <v>97</v>
      </c>
      <c r="F3514" s="132">
        <v>3</v>
      </c>
      <c r="G3514" s="132">
        <v>3</v>
      </c>
      <c r="H3514" s="133">
        <v>1208.3</v>
      </c>
      <c r="I3514" s="133">
        <v>788.5</v>
      </c>
      <c r="J3514" s="133">
        <v>1208.31</v>
      </c>
      <c r="K3514" s="132">
        <v>34</v>
      </c>
      <c r="L3514" s="133">
        <v>1532100</v>
      </c>
      <c r="M3514" s="133">
        <v>0</v>
      </c>
      <c r="N3514" s="133">
        <v>0</v>
      </c>
      <c r="O3514" s="133">
        <v>0</v>
      </c>
      <c r="P3514" s="133">
        <v>1532100</v>
      </c>
      <c r="Q3514" s="133">
        <v>0</v>
      </c>
      <c r="R3514" s="66" t="s">
        <v>74</v>
      </c>
      <c r="S3514" s="134">
        <v>2</v>
      </c>
      <c r="T3514" s="133">
        <v>1943.06</v>
      </c>
      <c r="U3514" s="133">
        <v>1943.06</v>
      </c>
      <c r="V3514" s="136">
        <v>46387</v>
      </c>
    </row>
    <row r="3515" spans="1:22" s="48" customFormat="1" ht="35.25" customHeight="1" x14ac:dyDescent="0.15">
      <c r="A3515" s="138"/>
      <c r="B3515" s="138"/>
      <c r="C3515" s="139"/>
      <c r="D3515" s="139"/>
      <c r="E3515" s="138"/>
      <c r="F3515" s="132"/>
      <c r="G3515" s="132"/>
      <c r="H3515" s="133"/>
      <c r="I3515" s="133"/>
      <c r="J3515" s="133"/>
      <c r="K3515" s="132"/>
      <c r="L3515" s="133"/>
      <c r="M3515" s="133"/>
      <c r="N3515" s="133"/>
      <c r="O3515" s="133"/>
      <c r="P3515" s="133"/>
      <c r="Q3515" s="133"/>
      <c r="R3515" s="66" t="s">
        <v>76</v>
      </c>
      <c r="S3515" s="135"/>
      <c r="T3515" s="133"/>
      <c r="U3515" s="133"/>
      <c r="V3515" s="136"/>
    </row>
    <row r="3516" spans="1:22" s="48" customFormat="1" ht="25.5" customHeight="1" x14ac:dyDescent="0.15">
      <c r="A3516" s="138" t="s">
        <v>31</v>
      </c>
      <c r="B3516" s="138" t="s">
        <v>1447</v>
      </c>
      <c r="C3516" s="139">
        <v>1993</v>
      </c>
      <c r="D3516" s="139">
        <v>1994</v>
      </c>
      <c r="E3516" s="138" t="s">
        <v>111</v>
      </c>
      <c r="F3516" s="132">
        <v>2</v>
      </c>
      <c r="G3516" s="132">
        <v>2</v>
      </c>
      <c r="H3516" s="133">
        <v>1344.7</v>
      </c>
      <c r="I3516" s="133">
        <v>1114</v>
      </c>
      <c r="J3516" s="133">
        <v>1049.5999999999999</v>
      </c>
      <c r="K3516" s="132">
        <v>38</v>
      </c>
      <c r="L3516" s="133">
        <v>1154999.1200000001</v>
      </c>
      <c r="M3516" s="133">
        <v>0</v>
      </c>
      <c r="N3516" s="133">
        <v>0</v>
      </c>
      <c r="O3516" s="133">
        <v>0</v>
      </c>
      <c r="P3516" s="133">
        <v>1154999.1200000001</v>
      </c>
      <c r="Q3516" s="133">
        <v>0</v>
      </c>
      <c r="R3516" s="66" t="s">
        <v>74</v>
      </c>
      <c r="S3516" s="134">
        <v>2</v>
      </c>
      <c r="T3516" s="133">
        <v>1036.8</v>
      </c>
      <c r="U3516" s="133">
        <v>1036.8</v>
      </c>
      <c r="V3516" s="136">
        <v>46387</v>
      </c>
    </row>
    <row r="3517" spans="1:22" s="48" customFormat="1" ht="28.5" customHeight="1" x14ac:dyDescent="0.15">
      <c r="A3517" s="138"/>
      <c r="B3517" s="138"/>
      <c r="C3517" s="139"/>
      <c r="D3517" s="139"/>
      <c r="E3517" s="138"/>
      <c r="F3517" s="132"/>
      <c r="G3517" s="132"/>
      <c r="H3517" s="133"/>
      <c r="I3517" s="133"/>
      <c r="J3517" s="133"/>
      <c r="K3517" s="132"/>
      <c r="L3517" s="133"/>
      <c r="M3517" s="133"/>
      <c r="N3517" s="133"/>
      <c r="O3517" s="133"/>
      <c r="P3517" s="133"/>
      <c r="Q3517" s="133"/>
      <c r="R3517" s="66" t="s">
        <v>76</v>
      </c>
      <c r="S3517" s="135"/>
      <c r="T3517" s="133"/>
      <c r="U3517" s="133"/>
      <c r="V3517" s="136"/>
    </row>
    <row r="3518" spans="1:22" s="52" customFormat="1" ht="33" customHeight="1" x14ac:dyDescent="0.2">
      <c r="A3518" s="137" t="s">
        <v>704</v>
      </c>
      <c r="B3518" s="137"/>
      <c r="C3518" s="124" t="s">
        <v>80</v>
      </c>
      <c r="D3518" s="124" t="s">
        <v>80</v>
      </c>
      <c r="E3518" s="124" t="s">
        <v>80</v>
      </c>
      <c r="F3518" s="124" t="s">
        <v>80</v>
      </c>
      <c r="G3518" s="124" t="s">
        <v>80</v>
      </c>
      <c r="H3518" s="60">
        <f>SUM(H3514:H3517)</f>
        <v>2553</v>
      </c>
      <c r="I3518" s="60">
        <f t="shared" ref="I3518:S3518" si="324">SUM(I3514:I3517)</f>
        <v>1902.5</v>
      </c>
      <c r="J3518" s="60">
        <f t="shared" si="324"/>
        <v>2257.91</v>
      </c>
      <c r="K3518" s="61">
        <f t="shared" si="324"/>
        <v>72</v>
      </c>
      <c r="L3518" s="60">
        <f t="shared" si="324"/>
        <v>2687099.12</v>
      </c>
      <c r="M3518" s="60">
        <f t="shared" si="324"/>
        <v>0</v>
      </c>
      <c r="N3518" s="60">
        <f t="shared" si="324"/>
        <v>0</v>
      </c>
      <c r="O3518" s="60">
        <f t="shared" si="324"/>
        <v>0</v>
      </c>
      <c r="P3518" s="60">
        <f t="shared" si="324"/>
        <v>2687099.12</v>
      </c>
      <c r="Q3518" s="60">
        <f t="shared" si="324"/>
        <v>0</v>
      </c>
      <c r="R3518" s="60" t="s">
        <v>80</v>
      </c>
      <c r="S3518" s="61">
        <f t="shared" si="324"/>
        <v>4</v>
      </c>
      <c r="T3518" s="62" t="s">
        <v>80</v>
      </c>
      <c r="U3518" s="62" t="s">
        <v>80</v>
      </c>
      <c r="V3518" s="62" t="s">
        <v>80</v>
      </c>
    </row>
    <row r="3519" spans="1:22" s="14" customFormat="1" ht="27" customHeight="1" x14ac:dyDescent="0.15">
      <c r="A3519" s="140" t="s">
        <v>264</v>
      </c>
      <c r="B3519" s="140"/>
      <c r="C3519" s="140"/>
      <c r="D3519" s="140"/>
      <c r="E3519" s="140"/>
      <c r="F3519" s="140"/>
      <c r="G3519" s="140"/>
      <c r="H3519" s="140"/>
      <c r="I3519" s="140"/>
      <c r="J3519" s="140"/>
      <c r="K3519" s="140"/>
      <c r="L3519" s="140"/>
      <c r="M3519" s="140"/>
      <c r="N3519" s="140"/>
      <c r="O3519" s="140"/>
      <c r="P3519" s="140"/>
      <c r="Q3519" s="140"/>
      <c r="R3519" s="140"/>
      <c r="S3519" s="140"/>
      <c r="T3519" s="140"/>
      <c r="U3519" s="140"/>
      <c r="V3519" s="140"/>
    </row>
    <row r="3520" spans="1:22" s="48" customFormat="1" ht="33.75" customHeight="1" x14ac:dyDescent="0.15">
      <c r="A3520" s="138" t="s">
        <v>30</v>
      </c>
      <c r="B3520" s="138" t="s">
        <v>1448</v>
      </c>
      <c r="C3520" s="139">
        <v>1928</v>
      </c>
      <c r="D3520" s="139">
        <v>1928</v>
      </c>
      <c r="E3520" s="138" t="s">
        <v>84</v>
      </c>
      <c r="F3520" s="132">
        <v>2</v>
      </c>
      <c r="G3520" s="132">
        <v>3</v>
      </c>
      <c r="H3520" s="133">
        <v>459.7</v>
      </c>
      <c r="I3520" s="133">
        <v>423.6</v>
      </c>
      <c r="J3520" s="133">
        <v>345</v>
      </c>
      <c r="K3520" s="132">
        <v>7</v>
      </c>
      <c r="L3520" s="133">
        <v>1838520</v>
      </c>
      <c r="M3520" s="133">
        <v>0</v>
      </c>
      <c r="N3520" s="133">
        <v>0</v>
      </c>
      <c r="O3520" s="133">
        <v>0</v>
      </c>
      <c r="P3520" s="133">
        <v>1838520</v>
      </c>
      <c r="Q3520" s="133">
        <v>0</v>
      </c>
      <c r="R3520" s="66" t="s">
        <v>85</v>
      </c>
      <c r="S3520" s="134">
        <v>2</v>
      </c>
      <c r="T3520" s="133">
        <v>4340.2299999999996</v>
      </c>
      <c r="U3520" s="133">
        <v>4340.2299999999996</v>
      </c>
      <c r="V3520" s="136">
        <v>46387</v>
      </c>
    </row>
    <row r="3521" spans="1:22" s="48" customFormat="1" ht="36.75" customHeight="1" x14ac:dyDescent="0.15">
      <c r="A3521" s="138"/>
      <c r="B3521" s="138"/>
      <c r="C3521" s="139"/>
      <c r="D3521" s="139"/>
      <c r="E3521" s="138"/>
      <c r="F3521" s="132"/>
      <c r="G3521" s="132"/>
      <c r="H3521" s="133"/>
      <c r="I3521" s="133"/>
      <c r="J3521" s="133"/>
      <c r="K3521" s="132"/>
      <c r="L3521" s="133"/>
      <c r="M3521" s="133"/>
      <c r="N3521" s="133"/>
      <c r="O3521" s="133"/>
      <c r="P3521" s="133"/>
      <c r="Q3521" s="133"/>
      <c r="R3521" s="66" t="s">
        <v>86</v>
      </c>
      <c r="S3521" s="135"/>
      <c r="T3521" s="133"/>
      <c r="U3521" s="133"/>
      <c r="V3521" s="136"/>
    </row>
    <row r="3522" spans="1:22" s="52" customFormat="1" ht="33" customHeight="1" x14ac:dyDescent="0.2">
      <c r="A3522" s="137" t="s">
        <v>412</v>
      </c>
      <c r="B3522" s="137"/>
      <c r="C3522" s="124" t="s">
        <v>80</v>
      </c>
      <c r="D3522" s="124" t="s">
        <v>80</v>
      </c>
      <c r="E3522" s="124" t="s">
        <v>80</v>
      </c>
      <c r="F3522" s="124" t="s">
        <v>80</v>
      </c>
      <c r="G3522" s="124" t="s">
        <v>80</v>
      </c>
      <c r="H3522" s="60">
        <f>SUM(H3520)</f>
        <v>459.7</v>
      </c>
      <c r="I3522" s="60">
        <f t="shared" ref="I3522:S3522" si="325">SUM(I3520)</f>
        <v>423.6</v>
      </c>
      <c r="J3522" s="60">
        <f t="shared" si="325"/>
        <v>345</v>
      </c>
      <c r="K3522" s="61">
        <f t="shared" si="325"/>
        <v>7</v>
      </c>
      <c r="L3522" s="60">
        <f t="shared" si="325"/>
        <v>1838520</v>
      </c>
      <c r="M3522" s="60">
        <f t="shared" si="325"/>
        <v>0</v>
      </c>
      <c r="N3522" s="60">
        <f t="shared" si="325"/>
        <v>0</v>
      </c>
      <c r="O3522" s="60">
        <f t="shared" si="325"/>
        <v>0</v>
      </c>
      <c r="P3522" s="60">
        <f t="shared" si="325"/>
        <v>1838520</v>
      </c>
      <c r="Q3522" s="60">
        <f t="shared" si="325"/>
        <v>0</v>
      </c>
      <c r="R3522" s="60" t="s">
        <v>80</v>
      </c>
      <c r="S3522" s="61">
        <f t="shared" si="325"/>
        <v>2</v>
      </c>
      <c r="T3522" s="62" t="s">
        <v>80</v>
      </c>
      <c r="U3522" s="62" t="s">
        <v>80</v>
      </c>
      <c r="V3522" s="62" t="s">
        <v>80</v>
      </c>
    </row>
    <row r="3523" spans="1:22" s="14" customFormat="1" ht="27" customHeight="1" x14ac:dyDescent="0.15">
      <c r="A3523" s="140" t="s">
        <v>270</v>
      </c>
      <c r="B3523" s="140"/>
      <c r="C3523" s="140"/>
      <c r="D3523" s="140"/>
      <c r="E3523" s="140"/>
      <c r="F3523" s="140"/>
      <c r="G3523" s="140"/>
      <c r="H3523" s="140"/>
      <c r="I3523" s="140"/>
      <c r="J3523" s="140"/>
      <c r="K3523" s="140"/>
      <c r="L3523" s="140"/>
      <c r="M3523" s="140"/>
      <c r="N3523" s="140"/>
      <c r="O3523" s="140"/>
      <c r="P3523" s="140"/>
      <c r="Q3523" s="140"/>
      <c r="R3523" s="140"/>
      <c r="S3523" s="140"/>
      <c r="T3523" s="140"/>
      <c r="U3523" s="140"/>
      <c r="V3523" s="140"/>
    </row>
    <row r="3524" spans="1:22" s="48" customFormat="1" ht="35.25" customHeight="1" x14ac:dyDescent="0.15">
      <c r="A3524" s="138" t="s">
        <v>30</v>
      </c>
      <c r="B3524" s="138" t="s">
        <v>1449</v>
      </c>
      <c r="C3524" s="139">
        <v>1989</v>
      </c>
      <c r="D3524" s="139"/>
      <c r="E3524" s="138" t="s">
        <v>97</v>
      </c>
      <c r="F3524" s="132">
        <v>2</v>
      </c>
      <c r="G3524" s="132">
        <v>3</v>
      </c>
      <c r="H3524" s="133">
        <v>670.2</v>
      </c>
      <c r="I3524" s="133">
        <v>670.61</v>
      </c>
      <c r="J3524" s="133">
        <v>611.01</v>
      </c>
      <c r="K3524" s="132">
        <v>44</v>
      </c>
      <c r="L3524" s="133">
        <v>176411.64</v>
      </c>
      <c r="M3524" s="133">
        <v>0</v>
      </c>
      <c r="N3524" s="133">
        <v>0</v>
      </c>
      <c r="O3524" s="133">
        <v>0</v>
      </c>
      <c r="P3524" s="133">
        <v>176411.64</v>
      </c>
      <c r="Q3524" s="133">
        <v>0</v>
      </c>
      <c r="R3524" s="66" t="s">
        <v>71</v>
      </c>
      <c r="S3524" s="134">
        <v>2</v>
      </c>
      <c r="T3524" s="133">
        <v>263.06</v>
      </c>
      <c r="U3524" s="133">
        <v>263.06</v>
      </c>
      <c r="V3524" s="136">
        <v>46387</v>
      </c>
    </row>
    <row r="3525" spans="1:22" s="48" customFormat="1" ht="45.75" customHeight="1" x14ac:dyDescent="0.15">
      <c r="A3525" s="138"/>
      <c r="B3525" s="138"/>
      <c r="C3525" s="139"/>
      <c r="D3525" s="139"/>
      <c r="E3525" s="138"/>
      <c r="F3525" s="132"/>
      <c r="G3525" s="132"/>
      <c r="H3525" s="133"/>
      <c r="I3525" s="133"/>
      <c r="J3525" s="133"/>
      <c r="K3525" s="132"/>
      <c r="L3525" s="133"/>
      <c r="M3525" s="133"/>
      <c r="N3525" s="133"/>
      <c r="O3525" s="133"/>
      <c r="P3525" s="133"/>
      <c r="Q3525" s="133"/>
      <c r="R3525" s="66" t="s">
        <v>73</v>
      </c>
      <c r="S3525" s="135"/>
      <c r="T3525" s="133"/>
      <c r="U3525" s="133"/>
      <c r="V3525" s="136"/>
    </row>
    <row r="3526" spans="1:22" s="48" customFormat="1" ht="33" customHeight="1" x14ac:dyDescent="0.15">
      <c r="A3526" s="138" t="s">
        <v>31</v>
      </c>
      <c r="B3526" s="138" t="s">
        <v>1450</v>
      </c>
      <c r="C3526" s="139">
        <v>1971</v>
      </c>
      <c r="D3526" s="139"/>
      <c r="E3526" s="138" t="s">
        <v>111</v>
      </c>
      <c r="F3526" s="132">
        <v>5</v>
      </c>
      <c r="G3526" s="132">
        <v>2</v>
      </c>
      <c r="H3526" s="133">
        <v>1801.54</v>
      </c>
      <c r="I3526" s="133">
        <v>1405.2</v>
      </c>
      <c r="J3526" s="133">
        <v>1803.54</v>
      </c>
      <c r="K3526" s="132">
        <v>90</v>
      </c>
      <c r="L3526" s="133">
        <v>192380.99</v>
      </c>
      <c r="M3526" s="133">
        <v>0</v>
      </c>
      <c r="N3526" s="133">
        <v>0</v>
      </c>
      <c r="O3526" s="133">
        <v>0</v>
      </c>
      <c r="P3526" s="133">
        <v>192380.99</v>
      </c>
      <c r="Q3526" s="133">
        <v>0</v>
      </c>
      <c r="R3526" s="66" t="s">
        <v>62</v>
      </c>
      <c r="S3526" s="134">
        <v>2</v>
      </c>
      <c r="T3526" s="133">
        <v>136.91</v>
      </c>
      <c r="U3526" s="133">
        <v>136.91</v>
      </c>
      <c r="V3526" s="136">
        <v>46387</v>
      </c>
    </row>
    <row r="3527" spans="1:22" s="48" customFormat="1" ht="48.75" customHeight="1" x14ac:dyDescent="0.15">
      <c r="A3527" s="138"/>
      <c r="B3527" s="138"/>
      <c r="C3527" s="139"/>
      <c r="D3527" s="139"/>
      <c r="E3527" s="138"/>
      <c r="F3527" s="132"/>
      <c r="G3527" s="132"/>
      <c r="H3527" s="133"/>
      <c r="I3527" s="133"/>
      <c r="J3527" s="133"/>
      <c r="K3527" s="132"/>
      <c r="L3527" s="133"/>
      <c r="M3527" s="133"/>
      <c r="N3527" s="133"/>
      <c r="O3527" s="133"/>
      <c r="P3527" s="133"/>
      <c r="Q3527" s="133"/>
      <c r="R3527" s="66" t="s">
        <v>64</v>
      </c>
      <c r="S3527" s="135"/>
      <c r="T3527" s="133"/>
      <c r="U3527" s="133"/>
      <c r="V3527" s="136"/>
    </row>
    <row r="3528" spans="1:22" s="52" customFormat="1" ht="33" customHeight="1" x14ac:dyDescent="0.2">
      <c r="A3528" s="137" t="s">
        <v>1119</v>
      </c>
      <c r="B3528" s="137"/>
      <c r="C3528" s="124" t="s">
        <v>80</v>
      </c>
      <c r="D3528" s="124" t="s">
        <v>80</v>
      </c>
      <c r="E3528" s="124" t="s">
        <v>80</v>
      </c>
      <c r="F3528" s="124" t="s">
        <v>80</v>
      </c>
      <c r="G3528" s="124" t="s">
        <v>80</v>
      </c>
      <c r="H3528" s="60">
        <f>SUM(H3524:H3527)</f>
        <v>2471.7399999999998</v>
      </c>
      <c r="I3528" s="60">
        <f t="shared" ref="I3528:S3528" si="326">SUM(I3524:I3527)</f>
        <v>2075.81</v>
      </c>
      <c r="J3528" s="60">
        <f t="shared" si="326"/>
        <v>2414.5500000000002</v>
      </c>
      <c r="K3528" s="61">
        <f t="shared" si="326"/>
        <v>134</v>
      </c>
      <c r="L3528" s="60">
        <f t="shared" si="326"/>
        <v>368792.63</v>
      </c>
      <c r="M3528" s="60">
        <f t="shared" si="326"/>
        <v>0</v>
      </c>
      <c r="N3528" s="60">
        <f t="shared" si="326"/>
        <v>0</v>
      </c>
      <c r="O3528" s="60">
        <f t="shared" si="326"/>
        <v>0</v>
      </c>
      <c r="P3528" s="60">
        <f t="shared" si="326"/>
        <v>368792.63</v>
      </c>
      <c r="Q3528" s="60">
        <f t="shared" si="326"/>
        <v>0</v>
      </c>
      <c r="R3528" s="60" t="s">
        <v>80</v>
      </c>
      <c r="S3528" s="61">
        <f t="shared" si="326"/>
        <v>4</v>
      </c>
      <c r="T3528" s="62" t="s">
        <v>80</v>
      </c>
      <c r="U3528" s="62" t="s">
        <v>80</v>
      </c>
      <c r="V3528" s="62" t="s">
        <v>80</v>
      </c>
    </row>
    <row r="3529" spans="1:22" s="14" customFormat="1" ht="27" customHeight="1" x14ac:dyDescent="0.15">
      <c r="A3529" s="140" t="s">
        <v>281</v>
      </c>
      <c r="B3529" s="140"/>
      <c r="C3529" s="140"/>
      <c r="D3529" s="140"/>
      <c r="E3529" s="140"/>
      <c r="F3529" s="140"/>
      <c r="G3529" s="140"/>
      <c r="H3529" s="140"/>
      <c r="I3529" s="140"/>
      <c r="J3529" s="140"/>
      <c r="K3529" s="140"/>
      <c r="L3529" s="140"/>
      <c r="M3529" s="140"/>
      <c r="N3529" s="140"/>
      <c r="O3529" s="140"/>
      <c r="P3529" s="140"/>
      <c r="Q3529" s="140"/>
      <c r="R3529" s="140"/>
      <c r="S3529" s="140"/>
      <c r="T3529" s="140"/>
      <c r="U3529" s="140"/>
      <c r="V3529" s="140"/>
    </row>
    <row r="3530" spans="1:22" s="48" customFormat="1" ht="25.5" customHeight="1" x14ac:dyDescent="0.15">
      <c r="A3530" s="138" t="s">
        <v>30</v>
      </c>
      <c r="B3530" s="138" t="s">
        <v>1451</v>
      </c>
      <c r="C3530" s="139">
        <v>1998</v>
      </c>
      <c r="D3530" s="139"/>
      <c r="E3530" s="138" t="s">
        <v>97</v>
      </c>
      <c r="F3530" s="132">
        <v>2</v>
      </c>
      <c r="G3530" s="132">
        <v>3</v>
      </c>
      <c r="H3530" s="133">
        <v>796.2</v>
      </c>
      <c r="I3530" s="133">
        <v>676.5</v>
      </c>
      <c r="J3530" s="133">
        <v>564</v>
      </c>
      <c r="K3530" s="132">
        <v>35</v>
      </c>
      <c r="L3530" s="133">
        <v>769643.69</v>
      </c>
      <c r="M3530" s="133">
        <v>0</v>
      </c>
      <c r="N3530" s="133">
        <v>0</v>
      </c>
      <c r="O3530" s="133">
        <v>0</v>
      </c>
      <c r="P3530" s="133">
        <v>769643.69</v>
      </c>
      <c r="Q3530" s="133">
        <v>0</v>
      </c>
      <c r="R3530" s="66" t="s">
        <v>105</v>
      </c>
      <c r="S3530" s="134">
        <v>2</v>
      </c>
      <c r="T3530" s="133">
        <v>1137.68</v>
      </c>
      <c r="U3530" s="133">
        <v>1137.68</v>
      </c>
      <c r="V3530" s="136">
        <v>46387</v>
      </c>
    </row>
    <row r="3531" spans="1:22" s="48" customFormat="1" ht="39" customHeight="1" x14ac:dyDescent="0.15">
      <c r="A3531" s="138"/>
      <c r="B3531" s="138"/>
      <c r="C3531" s="139"/>
      <c r="D3531" s="139"/>
      <c r="E3531" s="138"/>
      <c r="F3531" s="132"/>
      <c r="G3531" s="132"/>
      <c r="H3531" s="133"/>
      <c r="I3531" s="133"/>
      <c r="J3531" s="133"/>
      <c r="K3531" s="132"/>
      <c r="L3531" s="133"/>
      <c r="M3531" s="133"/>
      <c r="N3531" s="133"/>
      <c r="O3531" s="133"/>
      <c r="P3531" s="133"/>
      <c r="Q3531" s="133"/>
      <c r="R3531" s="66" t="s">
        <v>107</v>
      </c>
      <c r="S3531" s="135"/>
      <c r="T3531" s="133"/>
      <c r="U3531" s="133"/>
      <c r="V3531" s="136"/>
    </row>
    <row r="3532" spans="1:22" s="52" customFormat="1" ht="33" customHeight="1" x14ac:dyDescent="0.2">
      <c r="A3532" s="137" t="s">
        <v>856</v>
      </c>
      <c r="B3532" s="137"/>
      <c r="C3532" s="124" t="s">
        <v>80</v>
      </c>
      <c r="D3532" s="124" t="s">
        <v>80</v>
      </c>
      <c r="E3532" s="124" t="s">
        <v>80</v>
      </c>
      <c r="F3532" s="124" t="s">
        <v>80</v>
      </c>
      <c r="G3532" s="124" t="s">
        <v>80</v>
      </c>
      <c r="H3532" s="60">
        <f>SUM(H3530)</f>
        <v>796.2</v>
      </c>
      <c r="I3532" s="60">
        <f t="shared" ref="I3532:S3532" si="327">SUM(I3530)</f>
        <v>676.5</v>
      </c>
      <c r="J3532" s="60">
        <f t="shared" si="327"/>
        <v>564</v>
      </c>
      <c r="K3532" s="61">
        <f t="shared" si="327"/>
        <v>35</v>
      </c>
      <c r="L3532" s="60">
        <f t="shared" si="327"/>
        <v>769643.69</v>
      </c>
      <c r="M3532" s="60">
        <f t="shared" si="327"/>
        <v>0</v>
      </c>
      <c r="N3532" s="60">
        <f t="shared" si="327"/>
        <v>0</v>
      </c>
      <c r="O3532" s="60">
        <f t="shared" si="327"/>
        <v>0</v>
      </c>
      <c r="P3532" s="60">
        <f t="shared" si="327"/>
        <v>769643.69</v>
      </c>
      <c r="Q3532" s="60">
        <f t="shared" si="327"/>
        <v>0</v>
      </c>
      <c r="R3532" s="60" t="s">
        <v>80</v>
      </c>
      <c r="S3532" s="61">
        <f t="shared" si="327"/>
        <v>2</v>
      </c>
      <c r="T3532" s="62" t="s">
        <v>80</v>
      </c>
      <c r="U3532" s="62" t="s">
        <v>80</v>
      </c>
      <c r="V3532" s="62" t="s">
        <v>80</v>
      </c>
    </row>
    <row r="3533" spans="1:22" s="37" customFormat="1" ht="24.75" customHeight="1" x14ac:dyDescent="0.15">
      <c r="A3533" s="157" t="s">
        <v>1452</v>
      </c>
      <c r="B3533" s="157"/>
      <c r="C3533" s="43" t="s">
        <v>80</v>
      </c>
      <c r="D3533" s="44" t="s">
        <v>80</v>
      </c>
      <c r="E3533" s="44" t="s">
        <v>80</v>
      </c>
      <c r="F3533" s="44" t="s">
        <v>80</v>
      </c>
      <c r="G3533" s="44" t="s">
        <v>80</v>
      </c>
      <c r="H3533" s="44">
        <f>H3472+H3508+H3512+H3518+H3522+H3528+H3532</f>
        <v>576173.46999999986</v>
      </c>
      <c r="I3533" s="44">
        <f t="shared" ref="I3533:S3533" si="328">I3472+I3508+I3512+I3518+I3522+I3528+I3532</f>
        <v>519305.61</v>
      </c>
      <c r="J3533" s="44">
        <f t="shared" si="328"/>
        <v>471374.34999999992</v>
      </c>
      <c r="K3533" s="45">
        <f t="shared" si="328"/>
        <v>20979</v>
      </c>
      <c r="L3533" s="44">
        <f t="shared" si="328"/>
        <v>469125173.09000003</v>
      </c>
      <c r="M3533" s="44">
        <f t="shared" si="328"/>
        <v>0</v>
      </c>
      <c r="N3533" s="44">
        <f t="shared" si="328"/>
        <v>0</v>
      </c>
      <c r="O3533" s="44">
        <f t="shared" si="328"/>
        <v>0</v>
      </c>
      <c r="P3533" s="44">
        <f t="shared" si="328"/>
        <v>468487410.93000001</v>
      </c>
      <c r="Q3533" s="44">
        <f t="shared" si="328"/>
        <v>637762.16</v>
      </c>
      <c r="R3533" s="44" t="s">
        <v>80</v>
      </c>
      <c r="S3533" s="45">
        <f t="shared" si="328"/>
        <v>172</v>
      </c>
      <c r="T3533" s="44" t="s">
        <v>80</v>
      </c>
      <c r="U3533" s="44" t="s">
        <v>80</v>
      </c>
      <c r="V3533" s="44" t="s">
        <v>80</v>
      </c>
    </row>
    <row r="3534" spans="1:22" s="14" customFormat="1" ht="28.5" customHeight="1" x14ac:dyDescent="0.15">
      <c r="A3534" s="165" t="s">
        <v>307</v>
      </c>
      <c r="B3534" s="165"/>
      <c r="C3534" s="165"/>
      <c r="D3534" s="165"/>
      <c r="E3534" s="165"/>
      <c r="F3534" s="165"/>
      <c r="G3534" s="165"/>
      <c r="H3534" s="165"/>
      <c r="I3534" s="165"/>
      <c r="J3534" s="165"/>
      <c r="K3534" s="165"/>
      <c r="L3534" s="165"/>
      <c r="M3534" s="165"/>
      <c r="N3534" s="165"/>
      <c r="O3534" s="165"/>
      <c r="P3534" s="165"/>
      <c r="Q3534" s="165"/>
      <c r="R3534" s="165"/>
      <c r="S3534" s="165"/>
      <c r="T3534" s="165"/>
      <c r="U3534" s="165"/>
      <c r="V3534" s="165"/>
    </row>
    <row r="3535" spans="1:22" s="14" customFormat="1" ht="27" customHeight="1" x14ac:dyDescent="0.15">
      <c r="A3535" s="140" t="s">
        <v>54</v>
      </c>
      <c r="B3535" s="140"/>
      <c r="C3535" s="140"/>
      <c r="D3535" s="140"/>
      <c r="E3535" s="140"/>
      <c r="F3535" s="140"/>
      <c r="G3535" s="140"/>
      <c r="H3535" s="140"/>
      <c r="I3535" s="140"/>
      <c r="J3535" s="140"/>
      <c r="K3535" s="140"/>
      <c r="L3535" s="140"/>
      <c r="M3535" s="140"/>
      <c r="N3535" s="140"/>
      <c r="O3535" s="140"/>
      <c r="P3535" s="140"/>
      <c r="Q3535" s="140"/>
      <c r="R3535" s="140"/>
      <c r="S3535" s="140"/>
      <c r="T3535" s="140"/>
      <c r="U3535" s="140"/>
      <c r="V3535" s="140"/>
    </row>
    <row r="3536" spans="1:22" s="14" customFormat="1" ht="27" customHeight="1" x14ac:dyDescent="0.15">
      <c r="A3536" s="142" t="s">
        <v>55</v>
      </c>
      <c r="B3536" s="142"/>
      <c r="C3536" s="142"/>
      <c r="D3536" s="142"/>
      <c r="E3536" s="142"/>
      <c r="F3536" s="142"/>
      <c r="G3536" s="142"/>
      <c r="H3536" s="142"/>
      <c r="I3536" s="142"/>
      <c r="J3536" s="142"/>
      <c r="K3536" s="142"/>
      <c r="L3536" s="142"/>
      <c r="M3536" s="142"/>
      <c r="N3536" s="142"/>
      <c r="O3536" s="142"/>
      <c r="P3536" s="142"/>
      <c r="Q3536" s="142"/>
      <c r="R3536" s="142"/>
      <c r="S3536" s="142"/>
      <c r="T3536" s="142"/>
      <c r="U3536" s="142"/>
      <c r="V3536" s="142"/>
    </row>
    <row r="3537" spans="1:22" s="36" customFormat="1" ht="51" customHeight="1" x14ac:dyDescent="0.25">
      <c r="A3537" s="111" t="s">
        <v>30</v>
      </c>
      <c r="B3537" s="111" t="s">
        <v>583</v>
      </c>
      <c r="C3537" s="112">
        <v>1985</v>
      </c>
      <c r="D3537" s="112"/>
      <c r="E3537" s="111" t="s">
        <v>111</v>
      </c>
      <c r="F3537" s="113">
        <v>6</v>
      </c>
      <c r="G3537" s="113">
        <v>4</v>
      </c>
      <c r="H3537" s="109">
        <v>5624.7</v>
      </c>
      <c r="I3537" s="109">
        <v>5624.7</v>
      </c>
      <c r="J3537" s="109">
        <v>5456.21</v>
      </c>
      <c r="K3537" s="113">
        <v>165</v>
      </c>
      <c r="L3537" s="109">
        <v>15338828</v>
      </c>
      <c r="M3537" s="109">
        <v>0</v>
      </c>
      <c r="N3537" s="109">
        <v>0</v>
      </c>
      <c r="O3537" s="109">
        <v>0</v>
      </c>
      <c r="P3537" s="109">
        <v>15338828</v>
      </c>
      <c r="Q3537" s="109">
        <v>0</v>
      </c>
      <c r="R3537" s="66" t="s">
        <v>57</v>
      </c>
      <c r="S3537" s="115">
        <v>1</v>
      </c>
      <c r="T3537" s="109">
        <v>2727.05</v>
      </c>
      <c r="U3537" s="109">
        <v>2727.05</v>
      </c>
      <c r="V3537" s="110">
        <v>46752</v>
      </c>
    </row>
    <row r="3538" spans="1:22" s="36" customFormat="1" ht="48.75" customHeight="1" x14ac:dyDescent="0.25">
      <c r="A3538" s="111" t="s">
        <v>31</v>
      </c>
      <c r="B3538" s="111" t="s">
        <v>584</v>
      </c>
      <c r="C3538" s="112">
        <v>1991</v>
      </c>
      <c r="D3538" s="112">
        <v>1991</v>
      </c>
      <c r="E3538" s="111" t="s">
        <v>111</v>
      </c>
      <c r="F3538" s="113">
        <v>12</v>
      </c>
      <c r="G3538" s="113">
        <v>1</v>
      </c>
      <c r="H3538" s="109">
        <v>5309.2</v>
      </c>
      <c r="I3538" s="109">
        <v>5457.7</v>
      </c>
      <c r="J3538" s="109">
        <v>4897.1099999999997</v>
      </c>
      <c r="K3538" s="113">
        <v>194</v>
      </c>
      <c r="L3538" s="109">
        <v>10245197</v>
      </c>
      <c r="M3538" s="109">
        <v>0</v>
      </c>
      <c r="N3538" s="109">
        <v>0</v>
      </c>
      <c r="O3538" s="109">
        <v>0</v>
      </c>
      <c r="P3538" s="109">
        <v>10245197</v>
      </c>
      <c r="Q3538" s="109">
        <v>0</v>
      </c>
      <c r="R3538" s="66" t="s">
        <v>57</v>
      </c>
      <c r="S3538" s="115">
        <v>1</v>
      </c>
      <c r="T3538" s="109">
        <v>1877.2</v>
      </c>
      <c r="U3538" s="109">
        <v>1877.2</v>
      </c>
      <c r="V3538" s="110">
        <v>46752</v>
      </c>
    </row>
    <row r="3539" spans="1:22" s="36" customFormat="1" ht="48.75" customHeight="1" x14ac:dyDescent="0.25">
      <c r="A3539" s="111" t="s">
        <v>32</v>
      </c>
      <c r="B3539" s="111" t="s">
        <v>585</v>
      </c>
      <c r="C3539" s="112">
        <v>1992</v>
      </c>
      <c r="D3539" s="112">
        <v>1992</v>
      </c>
      <c r="E3539" s="111" t="s">
        <v>97</v>
      </c>
      <c r="F3539" s="113">
        <v>10</v>
      </c>
      <c r="G3539" s="113">
        <v>3</v>
      </c>
      <c r="H3539" s="109">
        <v>8029.3</v>
      </c>
      <c r="I3539" s="109">
        <v>6837.3</v>
      </c>
      <c r="J3539" s="109">
        <v>6773.2</v>
      </c>
      <c r="K3539" s="113">
        <v>316</v>
      </c>
      <c r="L3539" s="109">
        <v>12858540</v>
      </c>
      <c r="M3539" s="109">
        <v>0</v>
      </c>
      <c r="N3539" s="109">
        <v>0</v>
      </c>
      <c r="O3539" s="109">
        <v>0</v>
      </c>
      <c r="P3539" s="109">
        <v>12858540</v>
      </c>
      <c r="Q3539" s="109">
        <v>0</v>
      </c>
      <c r="R3539" s="66" t="s">
        <v>57</v>
      </c>
      <c r="S3539" s="115">
        <v>1</v>
      </c>
      <c r="T3539" s="109">
        <v>1880.65</v>
      </c>
      <c r="U3539" s="109">
        <v>1880.65</v>
      </c>
      <c r="V3539" s="110">
        <v>46752</v>
      </c>
    </row>
    <row r="3540" spans="1:22" s="36" customFormat="1" ht="48.75" customHeight="1" x14ac:dyDescent="0.25">
      <c r="A3540" s="111" t="s">
        <v>33</v>
      </c>
      <c r="B3540" s="111" t="s">
        <v>586</v>
      </c>
      <c r="C3540" s="112">
        <v>1979</v>
      </c>
      <c r="D3540" s="112"/>
      <c r="E3540" s="111" t="s">
        <v>97</v>
      </c>
      <c r="F3540" s="113">
        <v>9</v>
      </c>
      <c r="G3540" s="113">
        <v>4</v>
      </c>
      <c r="H3540" s="109">
        <v>6742.5</v>
      </c>
      <c r="I3540" s="109">
        <v>6742.5</v>
      </c>
      <c r="J3540" s="109">
        <v>6689.91</v>
      </c>
      <c r="K3540" s="113">
        <v>320</v>
      </c>
      <c r="L3540" s="109">
        <v>12858540</v>
      </c>
      <c r="M3540" s="109">
        <v>0</v>
      </c>
      <c r="N3540" s="109">
        <v>0</v>
      </c>
      <c r="O3540" s="109">
        <v>0</v>
      </c>
      <c r="P3540" s="109">
        <v>12858540</v>
      </c>
      <c r="Q3540" s="109">
        <v>0</v>
      </c>
      <c r="R3540" s="66" t="s">
        <v>57</v>
      </c>
      <c r="S3540" s="115">
        <v>1</v>
      </c>
      <c r="T3540" s="109">
        <v>1907.09</v>
      </c>
      <c r="U3540" s="109">
        <v>1907.09</v>
      </c>
      <c r="V3540" s="110">
        <v>46752</v>
      </c>
    </row>
    <row r="3541" spans="1:22" s="36" customFormat="1" ht="48.75" customHeight="1" x14ac:dyDescent="0.25">
      <c r="A3541" s="111" t="s">
        <v>34</v>
      </c>
      <c r="B3541" s="111" t="s">
        <v>587</v>
      </c>
      <c r="C3541" s="112">
        <v>1972</v>
      </c>
      <c r="D3541" s="112">
        <v>1972</v>
      </c>
      <c r="E3541" s="111" t="s">
        <v>111</v>
      </c>
      <c r="F3541" s="113">
        <v>9</v>
      </c>
      <c r="G3541" s="113">
        <v>1</v>
      </c>
      <c r="H3541" s="109">
        <v>3155.6</v>
      </c>
      <c r="I3541" s="109">
        <v>2948.5</v>
      </c>
      <c r="J3541" s="109">
        <v>2225.3000000000002</v>
      </c>
      <c r="K3541" s="113">
        <v>97</v>
      </c>
      <c r="L3541" s="109">
        <v>4286180</v>
      </c>
      <c r="M3541" s="109">
        <v>0</v>
      </c>
      <c r="N3541" s="109">
        <v>0</v>
      </c>
      <c r="O3541" s="109">
        <v>0</v>
      </c>
      <c r="P3541" s="109">
        <v>4286180</v>
      </c>
      <c r="Q3541" s="109">
        <v>0</v>
      </c>
      <c r="R3541" s="66" t="s">
        <v>57</v>
      </c>
      <c r="S3541" s="115">
        <v>1</v>
      </c>
      <c r="T3541" s="109">
        <v>1453.68</v>
      </c>
      <c r="U3541" s="109">
        <v>1453.68</v>
      </c>
      <c r="V3541" s="110">
        <v>46752</v>
      </c>
    </row>
    <row r="3542" spans="1:22" s="36" customFormat="1" ht="48.75" customHeight="1" x14ac:dyDescent="0.25">
      <c r="A3542" s="111" t="s">
        <v>35</v>
      </c>
      <c r="B3542" s="111" t="s">
        <v>588</v>
      </c>
      <c r="C3542" s="112">
        <v>1990</v>
      </c>
      <c r="D3542" s="112">
        <v>1990</v>
      </c>
      <c r="E3542" s="111" t="s">
        <v>97</v>
      </c>
      <c r="F3542" s="113">
        <v>10</v>
      </c>
      <c r="G3542" s="113">
        <v>4</v>
      </c>
      <c r="H3542" s="109">
        <v>10703.1</v>
      </c>
      <c r="I3542" s="109">
        <v>9272.4</v>
      </c>
      <c r="J3542" s="109">
        <v>9028.51</v>
      </c>
      <c r="K3542" s="113">
        <v>402</v>
      </c>
      <c r="L3542" s="109">
        <v>17144720</v>
      </c>
      <c r="M3542" s="109">
        <v>0</v>
      </c>
      <c r="N3542" s="109">
        <v>0</v>
      </c>
      <c r="O3542" s="109">
        <v>0</v>
      </c>
      <c r="P3542" s="109">
        <v>17144720</v>
      </c>
      <c r="Q3542" s="109">
        <v>0</v>
      </c>
      <c r="R3542" s="66" t="s">
        <v>57</v>
      </c>
      <c r="S3542" s="115">
        <v>1</v>
      </c>
      <c r="T3542" s="109">
        <v>1849.01</v>
      </c>
      <c r="U3542" s="109">
        <v>1849.01</v>
      </c>
      <c r="V3542" s="110">
        <v>46752</v>
      </c>
    </row>
    <row r="3543" spans="1:22" s="36" customFormat="1" ht="48.75" customHeight="1" x14ac:dyDescent="0.25">
      <c r="A3543" s="111" t="s">
        <v>36</v>
      </c>
      <c r="B3543" s="111" t="s">
        <v>589</v>
      </c>
      <c r="C3543" s="112">
        <v>1974</v>
      </c>
      <c r="D3543" s="112">
        <v>1974</v>
      </c>
      <c r="E3543" s="111" t="s">
        <v>111</v>
      </c>
      <c r="F3543" s="113">
        <v>9</v>
      </c>
      <c r="G3543" s="113">
        <v>1</v>
      </c>
      <c r="H3543" s="109">
        <v>3078.2</v>
      </c>
      <c r="I3543" s="109">
        <v>2182.9</v>
      </c>
      <c r="J3543" s="109">
        <v>2273.39</v>
      </c>
      <c r="K3543" s="113">
        <v>96</v>
      </c>
      <c r="L3543" s="109">
        <v>4286180</v>
      </c>
      <c r="M3543" s="109">
        <v>0</v>
      </c>
      <c r="N3543" s="109">
        <v>0</v>
      </c>
      <c r="O3543" s="109">
        <v>0</v>
      </c>
      <c r="P3543" s="109">
        <v>4286180</v>
      </c>
      <c r="Q3543" s="109">
        <v>0</v>
      </c>
      <c r="R3543" s="66" t="s">
        <v>57</v>
      </c>
      <c r="S3543" s="115">
        <v>1</v>
      </c>
      <c r="T3543" s="109">
        <v>1963.53</v>
      </c>
      <c r="U3543" s="109">
        <v>1963.53</v>
      </c>
      <c r="V3543" s="110">
        <v>46752</v>
      </c>
    </row>
    <row r="3544" spans="1:22" s="36" customFormat="1" ht="48.75" customHeight="1" x14ac:dyDescent="0.25">
      <c r="A3544" s="111" t="s">
        <v>37</v>
      </c>
      <c r="B3544" s="111" t="s">
        <v>590</v>
      </c>
      <c r="C3544" s="112">
        <v>1985</v>
      </c>
      <c r="D3544" s="112">
        <v>1985</v>
      </c>
      <c r="E3544" s="111" t="s">
        <v>97</v>
      </c>
      <c r="F3544" s="113">
        <v>9</v>
      </c>
      <c r="G3544" s="113">
        <v>5</v>
      </c>
      <c r="H3544" s="109">
        <v>12023.9</v>
      </c>
      <c r="I3544" s="109">
        <v>10095</v>
      </c>
      <c r="J3544" s="109">
        <v>9543.4500000000007</v>
      </c>
      <c r="K3544" s="113">
        <v>491</v>
      </c>
      <c r="L3544" s="109">
        <v>4286180</v>
      </c>
      <c r="M3544" s="109">
        <v>0</v>
      </c>
      <c r="N3544" s="109">
        <v>0</v>
      </c>
      <c r="O3544" s="109">
        <v>0</v>
      </c>
      <c r="P3544" s="109">
        <v>4286180</v>
      </c>
      <c r="Q3544" s="109">
        <v>0</v>
      </c>
      <c r="R3544" s="66" t="s">
        <v>57</v>
      </c>
      <c r="S3544" s="115">
        <v>1</v>
      </c>
      <c r="T3544" s="109">
        <v>424.58</v>
      </c>
      <c r="U3544" s="109">
        <v>424.58</v>
      </c>
      <c r="V3544" s="110">
        <v>46752</v>
      </c>
    </row>
    <row r="3545" spans="1:22" s="36" customFormat="1" ht="48.75" customHeight="1" x14ac:dyDescent="0.25">
      <c r="A3545" s="111" t="s">
        <v>38</v>
      </c>
      <c r="B3545" s="111" t="s">
        <v>591</v>
      </c>
      <c r="C3545" s="112">
        <v>1990</v>
      </c>
      <c r="D3545" s="112">
        <v>1990</v>
      </c>
      <c r="E3545" s="111" t="s">
        <v>97</v>
      </c>
      <c r="F3545" s="113">
        <v>9</v>
      </c>
      <c r="G3545" s="113">
        <v>3</v>
      </c>
      <c r="H3545" s="109">
        <v>4743.8</v>
      </c>
      <c r="I3545" s="109">
        <v>4743.8</v>
      </c>
      <c r="J3545" s="109">
        <v>4741.54</v>
      </c>
      <c r="K3545" s="113">
        <v>147</v>
      </c>
      <c r="L3545" s="109">
        <v>4286180</v>
      </c>
      <c r="M3545" s="109">
        <v>0</v>
      </c>
      <c r="N3545" s="109">
        <v>0</v>
      </c>
      <c r="O3545" s="109">
        <v>0</v>
      </c>
      <c r="P3545" s="109">
        <v>4286180</v>
      </c>
      <c r="Q3545" s="109">
        <v>0</v>
      </c>
      <c r="R3545" s="66" t="s">
        <v>57</v>
      </c>
      <c r="S3545" s="115">
        <v>1</v>
      </c>
      <c r="T3545" s="109">
        <v>903.53</v>
      </c>
      <c r="U3545" s="109">
        <v>903.53</v>
      </c>
      <c r="V3545" s="110">
        <v>46752</v>
      </c>
    </row>
    <row r="3546" spans="1:22" s="36" customFormat="1" ht="48.75" customHeight="1" x14ac:dyDescent="0.25">
      <c r="A3546" s="111" t="s">
        <v>39</v>
      </c>
      <c r="B3546" s="111" t="s">
        <v>592</v>
      </c>
      <c r="C3546" s="112">
        <v>1984</v>
      </c>
      <c r="D3546" s="112">
        <v>1984</v>
      </c>
      <c r="E3546" s="111" t="s">
        <v>97</v>
      </c>
      <c r="F3546" s="113">
        <v>9</v>
      </c>
      <c r="G3546" s="113">
        <v>2</v>
      </c>
      <c r="H3546" s="109">
        <v>4769.8999999999996</v>
      </c>
      <c r="I3546" s="109">
        <v>3986</v>
      </c>
      <c r="J3546" s="109">
        <v>3625.86</v>
      </c>
      <c r="K3546" s="113">
        <v>190</v>
      </c>
      <c r="L3546" s="109">
        <v>8469532.5199999996</v>
      </c>
      <c r="M3546" s="109">
        <v>0</v>
      </c>
      <c r="N3546" s="109">
        <v>0</v>
      </c>
      <c r="O3546" s="109">
        <v>0</v>
      </c>
      <c r="P3546" s="109">
        <v>8469532.5199999996</v>
      </c>
      <c r="Q3546" s="109">
        <v>0</v>
      </c>
      <c r="R3546" s="66" t="s">
        <v>57</v>
      </c>
      <c r="S3546" s="115">
        <v>1</v>
      </c>
      <c r="T3546" s="109">
        <v>2124.8200000000002</v>
      </c>
      <c r="U3546" s="109">
        <v>2124.8200000000002</v>
      </c>
      <c r="V3546" s="110">
        <v>46752</v>
      </c>
    </row>
    <row r="3547" spans="1:22" s="36" customFormat="1" ht="48.75" customHeight="1" x14ac:dyDescent="0.25">
      <c r="A3547" s="111" t="s">
        <v>40</v>
      </c>
      <c r="B3547" s="111" t="s">
        <v>593</v>
      </c>
      <c r="C3547" s="112">
        <v>1971</v>
      </c>
      <c r="D3547" s="112">
        <v>1971</v>
      </c>
      <c r="E3547" s="111" t="s">
        <v>111</v>
      </c>
      <c r="F3547" s="113">
        <v>9</v>
      </c>
      <c r="G3547" s="113">
        <v>1</v>
      </c>
      <c r="H3547" s="109">
        <v>2638.2</v>
      </c>
      <c r="I3547" s="109">
        <v>2316</v>
      </c>
      <c r="J3547" s="109">
        <v>2134.1</v>
      </c>
      <c r="K3547" s="113">
        <v>92</v>
      </c>
      <c r="L3547" s="109">
        <v>4286180</v>
      </c>
      <c r="M3547" s="109">
        <v>0</v>
      </c>
      <c r="N3547" s="109">
        <v>0</v>
      </c>
      <c r="O3547" s="109">
        <v>0</v>
      </c>
      <c r="P3547" s="109">
        <v>4286180</v>
      </c>
      <c r="Q3547" s="109">
        <v>0</v>
      </c>
      <c r="R3547" s="66" t="s">
        <v>57</v>
      </c>
      <c r="S3547" s="115">
        <v>1</v>
      </c>
      <c r="T3547" s="109">
        <v>1850.68</v>
      </c>
      <c r="U3547" s="109">
        <v>1850.68</v>
      </c>
      <c r="V3547" s="110">
        <v>46752</v>
      </c>
    </row>
    <row r="3548" spans="1:22" s="36" customFormat="1" ht="47.25" customHeight="1" x14ac:dyDescent="0.25">
      <c r="A3548" s="141" t="s">
        <v>594</v>
      </c>
      <c r="B3548" s="141"/>
      <c r="C3548" s="111" t="s">
        <v>80</v>
      </c>
      <c r="D3548" s="111" t="s">
        <v>80</v>
      </c>
      <c r="E3548" s="111" t="s">
        <v>80</v>
      </c>
      <c r="F3548" s="111" t="s">
        <v>80</v>
      </c>
      <c r="G3548" s="111" t="s">
        <v>80</v>
      </c>
      <c r="H3548" s="102">
        <f t="shared" ref="H3548:Q3548" si="329">SUM(H3537:H3547)</f>
        <v>66818.400000000009</v>
      </c>
      <c r="I3548" s="102">
        <f t="shared" si="329"/>
        <v>60206.8</v>
      </c>
      <c r="J3548" s="102">
        <f t="shared" si="329"/>
        <v>57388.58</v>
      </c>
      <c r="K3548" s="103">
        <f t="shared" si="329"/>
        <v>2510</v>
      </c>
      <c r="L3548" s="102">
        <f t="shared" si="329"/>
        <v>98346257.519999996</v>
      </c>
      <c r="M3548" s="102">
        <f t="shared" si="329"/>
        <v>0</v>
      </c>
      <c r="N3548" s="102">
        <f t="shared" si="329"/>
        <v>0</v>
      </c>
      <c r="O3548" s="102">
        <f t="shared" si="329"/>
        <v>0</v>
      </c>
      <c r="P3548" s="102">
        <f t="shared" si="329"/>
        <v>98346257.519999996</v>
      </c>
      <c r="Q3548" s="102">
        <f t="shared" si="329"/>
        <v>0</v>
      </c>
      <c r="R3548" s="111" t="s">
        <v>80</v>
      </c>
      <c r="S3548" s="123">
        <f>SUM(S3537:S3547)</f>
        <v>11</v>
      </c>
      <c r="T3548" s="111" t="s">
        <v>80</v>
      </c>
      <c r="U3548" s="111" t="s">
        <v>80</v>
      </c>
      <c r="V3548" s="111" t="s">
        <v>80</v>
      </c>
    </row>
    <row r="3549" spans="1:22" s="14" customFormat="1" ht="27" customHeight="1" x14ac:dyDescent="0.15">
      <c r="A3549" s="142" t="s">
        <v>81</v>
      </c>
      <c r="B3549" s="142"/>
      <c r="C3549" s="142"/>
      <c r="D3549" s="142"/>
      <c r="E3549" s="142"/>
      <c r="F3549" s="142"/>
      <c r="G3549" s="142"/>
      <c r="H3549" s="142"/>
      <c r="I3549" s="142"/>
      <c r="J3549" s="142"/>
      <c r="K3549" s="142"/>
      <c r="L3549" s="142"/>
      <c r="M3549" s="142"/>
      <c r="N3549" s="142"/>
      <c r="O3549" s="142"/>
      <c r="P3549" s="142"/>
      <c r="Q3549" s="142"/>
      <c r="R3549" s="142"/>
      <c r="S3549" s="142"/>
      <c r="T3549" s="142"/>
      <c r="U3549" s="142"/>
      <c r="V3549" s="142"/>
    </row>
    <row r="3550" spans="1:22" s="35" customFormat="1" ht="46.5" customHeight="1" x14ac:dyDescent="0.15">
      <c r="A3550" s="111" t="s">
        <v>41</v>
      </c>
      <c r="B3550" s="111" t="s">
        <v>595</v>
      </c>
      <c r="C3550" s="112">
        <v>1988</v>
      </c>
      <c r="D3550" s="112">
        <v>1988</v>
      </c>
      <c r="E3550" s="111" t="s">
        <v>97</v>
      </c>
      <c r="F3550" s="113">
        <v>9</v>
      </c>
      <c r="G3550" s="113">
        <v>5</v>
      </c>
      <c r="H3550" s="109">
        <v>10052.9</v>
      </c>
      <c r="I3550" s="109">
        <v>8970.7999999999993</v>
      </c>
      <c r="J3550" s="109">
        <v>8178.18</v>
      </c>
      <c r="K3550" s="113">
        <v>428</v>
      </c>
      <c r="L3550" s="109">
        <v>19061335.260000002</v>
      </c>
      <c r="M3550" s="109">
        <v>0</v>
      </c>
      <c r="N3550" s="109">
        <v>0</v>
      </c>
      <c r="O3550" s="109">
        <v>0</v>
      </c>
      <c r="P3550" s="109">
        <v>19061335.260000002</v>
      </c>
      <c r="Q3550" s="109">
        <v>0</v>
      </c>
      <c r="R3550" s="66" t="s">
        <v>57</v>
      </c>
      <c r="S3550" s="115">
        <v>1</v>
      </c>
      <c r="T3550" s="109">
        <v>2124.8200000000002</v>
      </c>
      <c r="U3550" s="109">
        <v>2124.8200000000002</v>
      </c>
      <c r="V3550" s="110">
        <v>46752</v>
      </c>
    </row>
    <row r="3551" spans="1:22" s="35" customFormat="1" ht="46.5" customHeight="1" x14ac:dyDescent="0.15">
      <c r="A3551" s="111" t="s">
        <v>42</v>
      </c>
      <c r="B3551" s="111" t="s">
        <v>596</v>
      </c>
      <c r="C3551" s="112">
        <v>1985</v>
      </c>
      <c r="D3551" s="112">
        <v>1985</v>
      </c>
      <c r="E3551" s="111" t="s">
        <v>97</v>
      </c>
      <c r="F3551" s="113">
        <v>9</v>
      </c>
      <c r="G3551" s="113">
        <v>4</v>
      </c>
      <c r="H3551" s="109">
        <v>8293.2000000000007</v>
      </c>
      <c r="I3551" s="109">
        <v>7380.7</v>
      </c>
      <c r="J3551" s="109">
        <v>6966.83</v>
      </c>
      <c r="K3551" s="113">
        <v>369</v>
      </c>
      <c r="L3551" s="109">
        <v>15682658.970000001</v>
      </c>
      <c r="M3551" s="109">
        <v>0</v>
      </c>
      <c r="N3551" s="109">
        <v>0</v>
      </c>
      <c r="O3551" s="109">
        <v>0</v>
      </c>
      <c r="P3551" s="109">
        <v>15682658.970000001</v>
      </c>
      <c r="Q3551" s="109">
        <v>0</v>
      </c>
      <c r="R3551" s="66" t="s">
        <v>57</v>
      </c>
      <c r="S3551" s="115">
        <v>1</v>
      </c>
      <c r="T3551" s="109">
        <v>2124.8200000000002</v>
      </c>
      <c r="U3551" s="109">
        <v>2124.8200000000002</v>
      </c>
      <c r="V3551" s="110">
        <v>46752</v>
      </c>
    </row>
    <row r="3552" spans="1:22" s="35" customFormat="1" ht="46.5" customHeight="1" x14ac:dyDescent="0.15">
      <c r="A3552" s="111" t="s">
        <v>43</v>
      </c>
      <c r="B3552" s="111" t="s">
        <v>597</v>
      </c>
      <c r="C3552" s="112">
        <v>1990</v>
      </c>
      <c r="D3552" s="112"/>
      <c r="E3552" s="111" t="s">
        <v>97</v>
      </c>
      <c r="F3552" s="113">
        <v>10</v>
      </c>
      <c r="G3552" s="113">
        <v>2</v>
      </c>
      <c r="H3552" s="109">
        <v>4526</v>
      </c>
      <c r="I3552" s="109">
        <v>4498.8999999999996</v>
      </c>
      <c r="J3552" s="109">
        <v>3977.7</v>
      </c>
      <c r="K3552" s="113">
        <v>250</v>
      </c>
      <c r="L3552" s="109">
        <v>8572360</v>
      </c>
      <c r="M3552" s="109">
        <v>0</v>
      </c>
      <c r="N3552" s="109">
        <v>0</v>
      </c>
      <c r="O3552" s="109">
        <v>0</v>
      </c>
      <c r="P3552" s="109">
        <v>8572360</v>
      </c>
      <c r="Q3552" s="109">
        <v>0</v>
      </c>
      <c r="R3552" s="66" t="s">
        <v>57</v>
      </c>
      <c r="S3552" s="115">
        <v>1</v>
      </c>
      <c r="T3552" s="109">
        <v>1905.43</v>
      </c>
      <c r="U3552" s="109">
        <v>1905.43</v>
      </c>
      <c r="V3552" s="110">
        <v>46752</v>
      </c>
    </row>
    <row r="3553" spans="1:22" s="35" customFormat="1" ht="46.5" customHeight="1" x14ac:dyDescent="0.15">
      <c r="A3553" s="111" t="s">
        <v>44</v>
      </c>
      <c r="B3553" s="111" t="s">
        <v>598</v>
      </c>
      <c r="C3553" s="112">
        <v>2000</v>
      </c>
      <c r="D3553" s="112">
        <v>2000</v>
      </c>
      <c r="E3553" s="111" t="s">
        <v>97</v>
      </c>
      <c r="F3553" s="113">
        <v>9</v>
      </c>
      <c r="G3553" s="113">
        <v>3</v>
      </c>
      <c r="H3553" s="109">
        <v>6726.3</v>
      </c>
      <c r="I3553" s="109">
        <v>6035.8</v>
      </c>
      <c r="J3553" s="109">
        <v>5222.1000000000004</v>
      </c>
      <c r="K3553" s="113">
        <v>261</v>
      </c>
      <c r="L3553" s="109">
        <v>12824988.560000001</v>
      </c>
      <c r="M3553" s="109">
        <v>0</v>
      </c>
      <c r="N3553" s="109">
        <v>0</v>
      </c>
      <c r="O3553" s="109">
        <v>0</v>
      </c>
      <c r="P3553" s="109">
        <v>12824988.560000001</v>
      </c>
      <c r="Q3553" s="109">
        <v>0</v>
      </c>
      <c r="R3553" s="66" t="s">
        <v>57</v>
      </c>
      <c r="S3553" s="115">
        <v>1</v>
      </c>
      <c r="T3553" s="109">
        <v>2124.8200000000002</v>
      </c>
      <c r="U3553" s="109">
        <v>2124.8200000000002</v>
      </c>
      <c r="V3553" s="110">
        <v>46752</v>
      </c>
    </row>
    <row r="3554" spans="1:22" s="35" customFormat="1" ht="46.5" customHeight="1" x14ac:dyDescent="0.15">
      <c r="A3554" s="111" t="s">
        <v>45</v>
      </c>
      <c r="B3554" s="111" t="s">
        <v>599</v>
      </c>
      <c r="C3554" s="112">
        <v>1985</v>
      </c>
      <c r="D3554" s="112"/>
      <c r="E3554" s="111" t="s">
        <v>97</v>
      </c>
      <c r="F3554" s="113">
        <v>9</v>
      </c>
      <c r="G3554" s="113">
        <v>3</v>
      </c>
      <c r="H3554" s="109">
        <v>5563.8</v>
      </c>
      <c r="I3554" s="109">
        <v>5563.8</v>
      </c>
      <c r="J3554" s="109">
        <v>5351.82</v>
      </c>
      <c r="K3554" s="113">
        <v>262</v>
      </c>
      <c r="L3554" s="109">
        <v>11822073.52</v>
      </c>
      <c r="M3554" s="109">
        <v>0</v>
      </c>
      <c r="N3554" s="109">
        <v>0</v>
      </c>
      <c r="O3554" s="109">
        <v>0</v>
      </c>
      <c r="P3554" s="109">
        <v>11822073.52</v>
      </c>
      <c r="Q3554" s="109">
        <v>0</v>
      </c>
      <c r="R3554" s="66" t="s">
        <v>57</v>
      </c>
      <c r="S3554" s="115">
        <v>1</v>
      </c>
      <c r="T3554" s="109">
        <v>2124.8200000000002</v>
      </c>
      <c r="U3554" s="109">
        <v>2124.8200000000002</v>
      </c>
      <c r="V3554" s="110">
        <v>46752</v>
      </c>
    </row>
    <row r="3555" spans="1:22" s="35" customFormat="1" ht="46.5" customHeight="1" x14ac:dyDescent="0.15">
      <c r="A3555" s="111" t="s">
        <v>46</v>
      </c>
      <c r="B3555" s="111" t="s">
        <v>600</v>
      </c>
      <c r="C3555" s="112">
        <v>1986</v>
      </c>
      <c r="D3555" s="112">
        <v>1986</v>
      </c>
      <c r="E3555" s="111" t="s">
        <v>97</v>
      </c>
      <c r="F3555" s="113">
        <v>9</v>
      </c>
      <c r="G3555" s="113">
        <v>2</v>
      </c>
      <c r="H3555" s="109">
        <v>3817.1</v>
      </c>
      <c r="I3555" s="109">
        <v>3817.1</v>
      </c>
      <c r="J3555" s="109">
        <v>3556.47</v>
      </c>
      <c r="K3555" s="113">
        <v>193</v>
      </c>
      <c r="L3555" s="109">
        <v>8110650.4199999999</v>
      </c>
      <c r="M3555" s="109">
        <v>0</v>
      </c>
      <c r="N3555" s="109">
        <v>0</v>
      </c>
      <c r="O3555" s="109">
        <v>0</v>
      </c>
      <c r="P3555" s="109">
        <v>8110650.4199999999</v>
      </c>
      <c r="Q3555" s="109">
        <v>0</v>
      </c>
      <c r="R3555" s="66" t="s">
        <v>57</v>
      </c>
      <c r="S3555" s="115">
        <v>1</v>
      </c>
      <c r="T3555" s="109">
        <v>2124.8200000000002</v>
      </c>
      <c r="U3555" s="109">
        <v>2124.8200000000002</v>
      </c>
      <c r="V3555" s="110">
        <v>46752</v>
      </c>
    </row>
    <row r="3556" spans="1:22" s="35" customFormat="1" ht="46.5" customHeight="1" x14ac:dyDescent="0.15">
      <c r="A3556" s="111" t="s">
        <v>47</v>
      </c>
      <c r="B3556" s="111" t="s">
        <v>601</v>
      </c>
      <c r="C3556" s="112">
        <v>1987</v>
      </c>
      <c r="D3556" s="112">
        <v>1987</v>
      </c>
      <c r="E3556" s="111" t="s">
        <v>97</v>
      </c>
      <c r="F3556" s="113">
        <v>9</v>
      </c>
      <c r="G3556" s="113">
        <v>3</v>
      </c>
      <c r="H3556" s="109">
        <v>6864.4</v>
      </c>
      <c r="I3556" s="109">
        <v>6864.4</v>
      </c>
      <c r="J3556" s="109">
        <v>5821.63</v>
      </c>
      <c r="K3556" s="113">
        <v>289</v>
      </c>
      <c r="L3556" s="109">
        <v>12858540</v>
      </c>
      <c r="M3556" s="109">
        <v>0</v>
      </c>
      <c r="N3556" s="109">
        <v>0</v>
      </c>
      <c r="O3556" s="109">
        <v>0</v>
      </c>
      <c r="P3556" s="109">
        <v>12858540</v>
      </c>
      <c r="Q3556" s="109">
        <v>0</v>
      </c>
      <c r="R3556" s="66" t="s">
        <v>57</v>
      </c>
      <c r="S3556" s="115">
        <v>1</v>
      </c>
      <c r="T3556" s="109">
        <v>1873.22</v>
      </c>
      <c r="U3556" s="109">
        <v>1873.22</v>
      </c>
      <c r="V3556" s="110">
        <v>46752</v>
      </c>
    </row>
    <row r="3557" spans="1:22" s="35" customFormat="1" ht="46.5" customHeight="1" x14ac:dyDescent="0.15">
      <c r="A3557" s="111" t="s">
        <v>48</v>
      </c>
      <c r="B3557" s="111" t="s">
        <v>602</v>
      </c>
      <c r="C3557" s="112">
        <v>1987</v>
      </c>
      <c r="D3557" s="112">
        <v>1987</v>
      </c>
      <c r="E3557" s="111" t="s">
        <v>111</v>
      </c>
      <c r="F3557" s="113">
        <v>9</v>
      </c>
      <c r="G3557" s="113">
        <v>1</v>
      </c>
      <c r="H3557" s="109">
        <v>5884.2</v>
      </c>
      <c r="I3557" s="109">
        <v>5091.5</v>
      </c>
      <c r="J3557" s="109">
        <v>3709.09</v>
      </c>
      <c r="K3557" s="113">
        <v>164</v>
      </c>
      <c r="L3557" s="109">
        <v>4286180</v>
      </c>
      <c r="M3557" s="109">
        <v>0</v>
      </c>
      <c r="N3557" s="109">
        <v>0</v>
      </c>
      <c r="O3557" s="109">
        <v>0</v>
      </c>
      <c r="P3557" s="109">
        <v>4286180</v>
      </c>
      <c r="Q3557" s="109">
        <v>0</v>
      </c>
      <c r="R3557" s="66" t="s">
        <v>57</v>
      </c>
      <c r="S3557" s="115">
        <v>1</v>
      </c>
      <c r="T3557" s="109">
        <v>841.83</v>
      </c>
      <c r="U3557" s="109">
        <v>841.83</v>
      </c>
      <c r="V3557" s="110">
        <v>46752</v>
      </c>
    </row>
    <row r="3558" spans="1:22" s="35" customFormat="1" ht="46.5" customHeight="1" x14ac:dyDescent="0.15">
      <c r="A3558" s="111" t="s">
        <v>49</v>
      </c>
      <c r="B3558" s="111" t="s">
        <v>603</v>
      </c>
      <c r="C3558" s="112">
        <v>1988</v>
      </c>
      <c r="D3558" s="112">
        <v>1988</v>
      </c>
      <c r="E3558" s="111" t="s">
        <v>111</v>
      </c>
      <c r="F3558" s="113">
        <v>9</v>
      </c>
      <c r="G3558" s="113">
        <v>1</v>
      </c>
      <c r="H3558" s="109">
        <v>4996.3999999999996</v>
      </c>
      <c r="I3558" s="109">
        <v>4417.3</v>
      </c>
      <c r="J3558" s="109">
        <v>3583.67</v>
      </c>
      <c r="K3558" s="113">
        <v>188</v>
      </c>
      <c r="L3558" s="109">
        <v>4286180</v>
      </c>
      <c r="M3558" s="109">
        <v>0</v>
      </c>
      <c r="N3558" s="109">
        <v>0</v>
      </c>
      <c r="O3558" s="109">
        <v>0</v>
      </c>
      <c r="P3558" s="109">
        <v>4286180</v>
      </c>
      <c r="Q3558" s="109">
        <v>0</v>
      </c>
      <c r="R3558" s="66" t="s">
        <v>57</v>
      </c>
      <c r="S3558" s="115">
        <v>1</v>
      </c>
      <c r="T3558" s="109">
        <v>970.32</v>
      </c>
      <c r="U3558" s="109">
        <v>970.32</v>
      </c>
      <c r="V3558" s="110">
        <v>46752</v>
      </c>
    </row>
    <row r="3559" spans="1:22" s="36" customFormat="1" ht="44.25" customHeight="1" x14ac:dyDescent="0.25">
      <c r="A3559" s="141" t="s">
        <v>604</v>
      </c>
      <c r="B3559" s="141"/>
      <c r="C3559" s="111" t="s">
        <v>80</v>
      </c>
      <c r="D3559" s="111" t="s">
        <v>80</v>
      </c>
      <c r="E3559" s="111" t="s">
        <v>80</v>
      </c>
      <c r="F3559" s="111" t="s">
        <v>80</v>
      </c>
      <c r="G3559" s="111" t="s">
        <v>80</v>
      </c>
      <c r="H3559" s="102">
        <f t="shared" ref="H3559:Q3559" si="330">SUM(H3550:H3558)</f>
        <v>56724.299999999996</v>
      </c>
      <c r="I3559" s="102">
        <f t="shared" si="330"/>
        <v>52640.3</v>
      </c>
      <c r="J3559" s="102">
        <f t="shared" si="330"/>
        <v>46367.489999999991</v>
      </c>
      <c r="K3559" s="103">
        <f t="shared" si="330"/>
        <v>2404</v>
      </c>
      <c r="L3559" s="102">
        <f t="shared" si="330"/>
        <v>97504966.730000004</v>
      </c>
      <c r="M3559" s="102">
        <f t="shared" si="330"/>
        <v>0</v>
      </c>
      <c r="N3559" s="102">
        <f t="shared" si="330"/>
        <v>0</v>
      </c>
      <c r="O3559" s="102">
        <f t="shared" si="330"/>
        <v>0</v>
      </c>
      <c r="P3559" s="102">
        <f t="shared" si="330"/>
        <v>97504966.730000004</v>
      </c>
      <c r="Q3559" s="102">
        <f t="shared" si="330"/>
        <v>0</v>
      </c>
      <c r="R3559" s="111" t="s">
        <v>80</v>
      </c>
      <c r="S3559" s="123">
        <f>SUM(S3550:S3558)</f>
        <v>9</v>
      </c>
      <c r="T3559" s="111" t="s">
        <v>80</v>
      </c>
      <c r="U3559" s="111" t="s">
        <v>80</v>
      </c>
      <c r="V3559" s="111" t="s">
        <v>80</v>
      </c>
    </row>
    <row r="3560" spans="1:22" s="14" customFormat="1" ht="27" customHeight="1" x14ac:dyDescent="0.15">
      <c r="A3560" s="142" t="s">
        <v>95</v>
      </c>
      <c r="B3560" s="142"/>
      <c r="C3560" s="142"/>
      <c r="D3560" s="142"/>
      <c r="E3560" s="142"/>
      <c r="F3560" s="142"/>
      <c r="G3560" s="142"/>
      <c r="H3560" s="142"/>
      <c r="I3560" s="142"/>
      <c r="J3560" s="142"/>
      <c r="K3560" s="142"/>
      <c r="L3560" s="142"/>
      <c r="M3560" s="142"/>
      <c r="N3560" s="142"/>
      <c r="O3560" s="142"/>
      <c r="P3560" s="142"/>
      <c r="Q3560" s="142"/>
      <c r="R3560" s="142"/>
      <c r="S3560" s="142"/>
      <c r="T3560" s="142"/>
      <c r="U3560" s="142"/>
      <c r="V3560" s="142"/>
    </row>
    <row r="3561" spans="1:22" s="35" customFormat="1" ht="48.75" customHeight="1" x14ac:dyDescent="0.15">
      <c r="A3561" s="111" t="s">
        <v>50</v>
      </c>
      <c r="B3561" s="111" t="s">
        <v>605</v>
      </c>
      <c r="C3561" s="112">
        <v>1985</v>
      </c>
      <c r="D3561" s="112">
        <v>2010</v>
      </c>
      <c r="E3561" s="111" t="s">
        <v>97</v>
      </c>
      <c r="F3561" s="113">
        <v>9</v>
      </c>
      <c r="G3561" s="113">
        <v>5</v>
      </c>
      <c r="H3561" s="109">
        <v>10807</v>
      </c>
      <c r="I3561" s="109">
        <v>9694.7000000000007</v>
      </c>
      <c r="J3561" s="109">
        <v>8181.52</v>
      </c>
      <c r="K3561" s="113">
        <v>460</v>
      </c>
      <c r="L3561" s="109">
        <v>20599492.449999999</v>
      </c>
      <c r="M3561" s="109">
        <v>0</v>
      </c>
      <c r="N3561" s="109">
        <v>0</v>
      </c>
      <c r="O3561" s="109">
        <v>0</v>
      </c>
      <c r="P3561" s="109">
        <v>20599492.449999999</v>
      </c>
      <c r="Q3561" s="109">
        <v>0</v>
      </c>
      <c r="R3561" s="66" t="s">
        <v>57</v>
      </c>
      <c r="S3561" s="115">
        <v>1</v>
      </c>
      <c r="T3561" s="109">
        <v>2124.8200000000002</v>
      </c>
      <c r="U3561" s="109">
        <v>2124.8200000000002</v>
      </c>
      <c r="V3561" s="110">
        <v>46752</v>
      </c>
    </row>
    <row r="3562" spans="1:22" s="35" customFormat="1" ht="48.75" customHeight="1" x14ac:dyDescent="0.15">
      <c r="A3562" s="111" t="s">
        <v>51</v>
      </c>
      <c r="B3562" s="111" t="s">
        <v>606</v>
      </c>
      <c r="C3562" s="112">
        <v>1986</v>
      </c>
      <c r="D3562" s="112">
        <v>1986</v>
      </c>
      <c r="E3562" s="111" t="s">
        <v>97</v>
      </c>
      <c r="F3562" s="113">
        <v>9</v>
      </c>
      <c r="G3562" s="113">
        <v>2</v>
      </c>
      <c r="H3562" s="109">
        <v>4019</v>
      </c>
      <c r="I3562" s="109">
        <v>4019</v>
      </c>
      <c r="J3562" s="109">
        <v>3780.65</v>
      </c>
      <c r="K3562" s="113">
        <v>170</v>
      </c>
      <c r="L3562" s="109">
        <v>8539651.5800000001</v>
      </c>
      <c r="M3562" s="109">
        <v>0</v>
      </c>
      <c r="N3562" s="109">
        <v>0</v>
      </c>
      <c r="O3562" s="109">
        <v>0</v>
      </c>
      <c r="P3562" s="109">
        <v>8539651.5800000001</v>
      </c>
      <c r="Q3562" s="109">
        <v>0</v>
      </c>
      <c r="R3562" s="66" t="s">
        <v>57</v>
      </c>
      <c r="S3562" s="115">
        <v>1</v>
      </c>
      <c r="T3562" s="109">
        <v>2124.8200000000002</v>
      </c>
      <c r="U3562" s="109">
        <v>2124.8200000000002</v>
      </c>
      <c r="V3562" s="110">
        <v>46752</v>
      </c>
    </row>
    <row r="3563" spans="1:22" s="35" customFormat="1" ht="48.75" customHeight="1" x14ac:dyDescent="0.15">
      <c r="A3563" s="111" t="s">
        <v>197</v>
      </c>
      <c r="B3563" s="111" t="s">
        <v>607</v>
      </c>
      <c r="C3563" s="112">
        <v>1988</v>
      </c>
      <c r="D3563" s="112">
        <v>1988</v>
      </c>
      <c r="E3563" s="111" t="s">
        <v>97</v>
      </c>
      <c r="F3563" s="113">
        <v>9</v>
      </c>
      <c r="G3563" s="113">
        <v>2</v>
      </c>
      <c r="H3563" s="109">
        <v>4016.74</v>
      </c>
      <c r="I3563" s="109">
        <v>4016.74</v>
      </c>
      <c r="J3563" s="109">
        <v>3648.14</v>
      </c>
      <c r="K3563" s="113">
        <v>160</v>
      </c>
      <c r="L3563" s="109">
        <v>8534849.4900000002</v>
      </c>
      <c r="M3563" s="109">
        <v>0</v>
      </c>
      <c r="N3563" s="109">
        <v>0</v>
      </c>
      <c r="O3563" s="109">
        <v>0</v>
      </c>
      <c r="P3563" s="109">
        <v>8534849.4900000002</v>
      </c>
      <c r="Q3563" s="109">
        <v>0</v>
      </c>
      <c r="R3563" s="66" t="s">
        <v>57</v>
      </c>
      <c r="S3563" s="115">
        <v>1</v>
      </c>
      <c r="T3563" s="109">
        <v>2124.8200000000002</v>
      </c>
      <c r="U3563" s="109">
        <v>2124.8200000000002</v>
      </c>
      <c r="V3563" s="110">
        <v>46752</v>
      </c>
    </row>
    <row r="3564" spans="1:22" s="35" customFormat="1" ht="48.75" customHeight="1" x14ac:dyDescent="0.15">
      <c r="A3564" s="111" t="s">
        <v>199</v>
      </c>
      <c r="B3564" s="111" t="s">
        <v>608</v>
      </c>
      <c r="C3564" s="112">
        <v>1987</v>
      </c>
      <c r="D3564" s="112">
        <v>2008</v>
      </c>
      <c r="E3564" s="111" t="s">
        <v>97</v>
      </c>
      <c r="F3564" s="113">
        <v>9</v>
      </c>
      <c r="G3564" s="113">
        <v>2</v>
      </c>
      <c r="H3564" s="109">
        <v>4794.1000000000004</v>
      </c>
      <c r="I3564" s="109">
        <v>3998</v>
      </c>
      <c r="J3564" s="109">
        <v>3518.77</v>
      </c>
      <c r="K3564" s="113">
        <v>200</v>
      </c>
      <c r="L3564" s="109">
        <v>8495030.3599999994</v>
      </c>
      <c r="M3564" s="109">
        <v>0</v>
      </c>
      <c r="N3564" s="109">
        <v>0</v>
      </c>
      <c r="O3564" s="109">
        <v>0</v>
      </c>
      <c r="P3564" s="109">
        <v>8495030.3599999994</v>
      </c>
      <c r="Q3564" s="109">
        <v>0</v>
      </c>
      <c r="R3564" s="66" t="s">
        <v>57</v>
      </c>
      <c r="S3564" s="115">
        <v>1</v>
      </c>
      <c r="T3564" s="109">
        <v>2124.8200000000002</v>
      </c>
      <c r="U3564" s="109">
        <v>2124.8200000000002</v>
      </c>
      <c r="V3564" s="110">
        <v>46752</v>
      </c>
    </row>
    <row r="3565" spans="1:22" s="35" customFormat="1" ht="48.75" customHeight="1" x14ac:dyDescent="0.15">
      <c r="A3565" s="111" t="s">
        <v>201</v>
      </c>
      <c r="B3565" s="111" t="s">
        <v>609</v>
      </c>
      <c r="C3565" s="112">
        <v>1987</v>
      </c>
      <c r="D3565" s="112">
        <v>1987</v>
      </c>
      <c r="E3565" s="111" t="s">
        <v>97</v>
      </c>
      <c r="F3565" s="113">
        <v>9</v>
      </c>
      <c r="G3565" s="113">
        <v>2</v>
      </c>
      <c r="H3565" s="109">
        <v>4314.38</v>
      </c>
      <c r="I3565" s="109">
        <v>4314.38</v>
      </c>
      <c r="J3565" s="109">
        <v>3225.18</v>
      </c>
      <c r="K3565" s="113">
        <v>168</v>
      </c>
      <c r="L3565" s="109">
        <v>8572360</v>
      </c>
      <c r="M3565" s="109">
        <v>0</v>
      </c>
      <c r="N3565" s="109">
        <v>0</v>
      </c>
      <c r="O3565" s="109">
        <v>0</v>
      </c>
      <c r="P3565" s="109">
        <v>8572360</v>
      </c>
      <c r="Q3565" s="109">
        <v>0</v>
      </c>
      <c r="R3565" s="66" t="s">
        <v>57</v>
      </c>
      <c r="S3565" s="115">
        <v>1</v>
      </c>
      <c r="T3565" s="109">
        <v>1986.93</v>
      </c>
      <c r="U3565" s="109">
        <v>1986.93</v>
      </c>
      <c r="V3565" s="110">
        <v>46752</v>
      </c>
    </row>
    <row r="3566" spans="1:22" s="35" customFormat="1" ht="48.75" customHeight="1" x14ac:dyDescent="0.15">
      <c r="A3566" s="111" t="s">
        <v>203</v>
      </c>
      <c r="B3566" s="111" t="s">
        <v>610</v>
      </c>
      <c r="C3566" s="112">
        <v>1986</v>
      </c>
      <c r="D3566" s="112">
        <v>1986</v>
      </c>
      <c r="E3566" s="111" t="s">
        <v>97</v>
      </c>
      <c r="F3566" s="113">
        <v>9</v>
      </c>
      <c r="G3566" s="113">
        <v>4</v>
      </c>
      <c r="H3566" s="109">
        <v>7967.87</v>
      </c>
      <c r="I3566" s="109">
        <v>7967.87</v>
      </c>
      <c r="J3566" s="109">
        <v>6823.17</v>
      </c>
      <c r="K3566" s="113">
        <v>356</v>
      </c>
      <c r="L3566" s="109">
        <v>16930289.530000001</v>
      </c>
      <c r="M3566" s="109">
        <v>0</v>
      </c>
      <c r="N3566" s="109">
        <v>0</v>
      </c>
      <c r="O3566" s="109">
        <v>0</v>
      </c>
      <c r="P3566" s="109">
        <v>16930289.530000001</v>
      </c>
      <c r="Q3566" s="109">
        <v>0</v>
      </c>
      <c r="R3566" s="66" t="s">
        <v>57</v>
      </c>
      <c r="S3566" s="115">
        <v>1</v>
      </c>
      <c r="T3566" s="109">
        <v>2124.8200000000002</v>
      </c>
      <c r="U3566" s="109">
        <v>2124.8200000000002</v>
      </c>
      <c r="V3566" s="110">
        <v>46752</v>
      </c>
    </row>
    <row r="3567" spans="1:22" s="35" customFormat="1" ht="48.75" customHeight="1" x14ac:dyDescent="0.15">
      <c r="A3567" s="111" t="s">
        <v>611</v>
      </c>
      <c r="B3567" s="111" t="s">
        <v>612</v>
      </c>
      <c r="C3567" s="112">
        <v>1989</v>
      </c>
      <c r="D3567" s="112">
        <v>1989</v>
      </c>
      <c r="E3567" s="111" t="s">
        <v>97</v>
      </c>
      <c r="F3567" s="113">
        <v>10</v>
      </c>
      <c r="G3567" s="113">
        <v>3</v>
      </c>
      <c r="H3567" s="109">
        <v>6745</v>
      </c>
      <c r="I3567" s="109">
        <v>6722.92</v>
      </c>
      <c r="J3567" s="109">
        <v>6228.75</v>
      </c>
      <c r="K3567" s="113">
        <v>299</v>
      </c>
      <c r="L3567" s="109">
        <v>12858540</v>
      </c>
      <c r="M3567" s="109">
        <v>0</v>
      </c>
      <c r="N3567" s="109">
        <v>0</v>
      </c>
      <c r="O3567" s="109">
        <v>0</v>
      </c>
      <c r="P3567" s="109">
        <v>12858540</v>
      </c>
      <c r="Q3567" s="109">
        <v>0</v>
      </c>
      <c r="R3567" s="66" t="s">
        <v>57</v>
      </c>
      <c r="S3567" s="115">
        <v>1</v>
      </c>
      <c r="T3567" s="109">
        <v>1912.64</v>
      </c>
      <c r="U3567" s="109">
        <v>1912.64</v>
      </c>
      <c r="V3567" s="110">
        <v>46752</v>
      </c>
    </row>
    <row r="3568" spans="1:22" s="35" customFormat="1" ht="48.75" customHeight="1" x14ac:dyDescent="0.15">
      <c r="A3568" s="111" t="s">
        <v>613</v>
      </c>
      <c r="B3568" s="111" t="s">
        <v>614</v>
      </c>
      <c r="C3568" s="112">
        <v>1987</v>
      </c>
      <c r="D3568" s="112">
        <v>2010</v>
      </c>
      <c r="E3568" s="111" t="s">
        <v>97</v>
      </c>
      <c r="F3568" s="113">
        <v>9</v>
      </c>
      <c r="G3568" s="113">
        <v>5</v>
      </c>
      <c r="H3568" s="109">
        <v>12302.7</v>
      </c>
      <c r="I3568" s="109">
        <v>10350.200000000001</v>
      </c>
      <c r="J3568" s="109">
        <v>9378.18</v>
      </c>
      <c r="K3568" s="113">
        <v>457</v>
      </c>
      <c r="L3568" s="109">
        <v>21430900</v>
      </c>
      <c r="M3568" s="109">
        <v>0</v>
      </c>
      <c r="N3568" s="109">
        <v>0</v>
      </c>
      <c r="O3568" s="109">
        <v>0</v>
      </c>
      <c r="P3568" s="109">
        <v>21430900</v>
      </c>
      <c r="Q3568" s="109">
        <v>0</v>
      </c>
      <c r="R3568" s="66" t="s">
        <v>57</v>
      </c>
      <c r="S3568" s="115">
        <v>1</v>
      </c>
      <c r="T3568" s="109">
        <v>2070.58</v>
      </c>
      <c r="U3568" s="109">
        <v>2070.58</v>
      </c>
      <c r="V3568" s="110">
        <v>46752</v>
      </c>
    </row>
    <row r="3569" spans="1:22" s="35" customFormat="1" ht="48.75" customHeight="1" x14ac:dyDescent="0.15">
      <c r="A3569" s="111" t="s">
        <v>615</v>
      </c>
      <c r="B3569" s="111" t="s">
        <v>616</v>
      </c>
      <c r="C3569" s="112">
        <v>1990</v>
      </c>
      <c r="D3569" s="112">
        <v>1990</v>
      </c>
      <c r="E3569" s="111" t="s">
        <v>97</v>
      </c>
      <c r="F3569" s="113">
        <v>9</v>
      </c>
      <c r="G3569" s="113">
        <v>4</v>
      </c>
      <c r="H3569" s="109">
        <v>7323.6</v>
      </c>
      <c r="I3569" s="109">
        <v>7322.94</v>
      </c>
      <c r="J3569" s="109">
        <v>6647.34</v>
      </c>
      <c r="K3569" s="113">
        <v>306</v>
      </c>
      <c r="L3569" s="109">
        <v>15559929.369999999</v>
      </c>
      <c r="M3569" s="109">
        <v>0</v>
      </c>
      <c r="N3569" s="109">
        <v>0</v>
      </c>
      <c r="O3569" s="109">
        <v>0</v>
      </c>
      <c r="P3569" s="109">
        <v>15559929.369999999</v>
      </c>
      <c r="Q3569" s="109">
        <v>0</v>
      </c>
      <c r="R3569" s="66" t="s">
        <v>57</v>
      </c>
      <c r="S3569" s="115">
        <v>1</v>
      </c>
      <c r="T3569" s="109">
        <v>2124.8200000000002</v>
      </c>
      <c r="U3569" s="109">
        <v>2124.8200000000002</v>
      </c>
      <c r="V3569" s="110">
        <v>46752</v>
      </c>
    </row>
    <row r="3570" spans="1:22" s="35" customFormat="1" ht="48.75" customHeight="1" x14ac:dyDescent="0.15">
      <c r="A3570" s="111" t="s">
        <v>617</v>
      </c>
      <c r="B3570" s="111" t="s">
        <v>618</v>
      </c>
      <c r="C3570" s="112">
        <v>2003</v>
      </c>
      <c r="D3570" s="112">
        <v>2004</v>
      </c>
      <c r="E3570" s="111" t="s">
        <v>111</v>
      </c>
      <c r="F3570" s="113">
        <v>9</v>
      </c>
      <c r="G3570" s="113">
        <v>3</v>
      </c>
      <c r="H3570" s="109">
        <v>4431.6000000000004</v>
      </c>
      <c r="I3570" s="109">
        <v>4431.6000000000004</v>
      </c>
      <c r="J3570" s="109">
        <v>4165.1099999999997</v>
      </c>
      <c r="K3570" s="113">
        <v>360</v>
      </c>
      <c r="L3570" s="109">
        <v>8572360</v>
      </c>
      <c r="M3570" s="109">
        <v>0</v>
      </c>
      <c r="N3570" s="109">
        <v>0</v>
      </c>
      <c r="O3570" s="109">
        <v>0</v>
      </c>
      <c r="P3570" s="109">
        <v>8572360</v>
      </c>
      <c r="Q3570" s="109">
        <v>0</v>
      </c>
      <c r="R3570" s="66" t="s">
        <v>57</v>
      </c>
      <c r="S3570" s="115">
        <v>1</v>
      </c>
      <c r="T3570" s="109">
        <v>1934.37</v>
      </c>
      <c r="U3570" s="109">
        <v>1934.37</v>
      </c>
      <c r="V3570" s="110">
        <v>46752</v>
      </c>
    </row>
    <row r="3571" spans="1:22" s="36" customFormat="1" ht="44.25" customHeight="1" x14ac:dyDescent="0.25">
      <c r="A3571" s="141" t="s">
        <v>619</v>
      </c>
      <c r="B3571" s="141"/>
      <c r="C3571" s="111" t="s">
        <v>80</v>
      </c>
      <c r="D3571" s="111" t="s">
        <v>80</v>
      </c>
      <c r="E3571" s="111" t="s">
        <v>80</v>
      </c>
      <c r="F3571" s="111" t="s">
        <v>80</v>
      </c>
      <c r="G3571" s="111" t="s">
        <v>80</v>
      </c>
      <c r="H3571" s="102">
        <f t="shared" ref="H3571:Q3571" si="331">SUM(H3561:H3570)</f>
        <v>66721.989999999991</v>
      </c>
      <c r="I3571" s="102">
        <f t="shared" si="331"/>
        <v>62838.35</v>
      </c>
      <c r="J3571" s="102">
        <f t="shared" si="331"/>
        <v>55596.81</v>
      </c>
      <c r="K3571" s="103">
        <f t="shared" si="331"/>
        <v>2936</v>
      </c>
      <c r="L3571" s="102">
        <f t="shared" si="331"/>
        <v>130093402.78</v>
      </c>
      <c r="M3571" s="102">
        <f t="shared" si="331"/>
        <v>0</v>
      </c>
      <c r="N3571" s="102">
        <f t="shared" si="331"/>
        <v>0</v>
      </c>
      <c r="O3571" s="102">
        <f t="shared" si="331"/>
        <v>0</v>
      </c>
      <c r="P3571" s="102">
        <f t="shared" si="331"/>
        <v>130093402.78</v>
      </c>
      <c r="Q3571" s="102">
        <f t="shared" si="331"/>
        <v>0</v>
      </c>
      <c r="R3571" s="111" t="s">
        <v>80</v>
      </c>
      <c r="S3571" s="123">
        <f>SUM(S3561:S3570)</f>
        <v>10</v>
      </c>
      <c r="T3571" s="111" t="s">
        <v>80</v>
      </c>
      <c r="U3571" s="111" t="s">
        <v>80</v>
      </c>
      <c r="V3571" s="111" t="s">
        <v>80</v>
      </c>
    </row>
    <row r="3572" spans="1:22" s="14" customFormat="1" ht="27" customHeight="1" x14ac:dyDescent="0.15">
      <c r="A3572" s="142" t="s">
        <v>317</v>
      </c>
      <c r="B3572" s="142"/>
      <c r="C3572" s="142"/>
      <c r="D3572" s="142"/>
      <c r="E3572" s="142"/>
      <c r="F3572" s="142"/>
      <c r="G3572" s="142"/>
      <c r="H3572" s="142"/>
      <c r="I3572" s="142"/>
      <c r="J3572" s="142"/>
      <c r="K3572" s="142"/>
      <c r="L3572" s="142"/>
      <c r="M3572" s="142"/>
      <c r="N3572" s="142"/>
      <c r="O3572" s="142"/>
      <c r="P3572" s="142"/>
      <c r="Q3572" s="142"/>
      <c r="R3572" s="142"/>
      <c r="S3572" s="142"/>
      <c r="T3572" s="142"/>
      <c r="U3572" s="142"/>
      <c r="V3572" s="142"/>
    </row>
    <row r="3573" spans="1:22" s="35" customFormat="1" ht="46.5" customHeight="1" x14ac:dyDescent="0.15">
      <c r="A3573" s="111" t="s">
        <v>620</v>
      </c>
      <c r="B3573" s="111" t="s">
        <v>621</v>
      </c>
      <c r="C3573" s="112">
        <v>1991</v>
      </c>
      <c r="D3573" s="112">
        <v>1991</v>
      </c>
      <c r="E3573" s="111" t="s">
        <v>97</v>
      </c>
      <c r="F3573" s="113">
        <v>9</v>
      </c>
      <c r="G3573" s="113">
        <v>2</v>
      </c>
      <c r="H3573" s="109">
        <v>3812.4</v>
      </c>
      <c r="I3573" s="109">
        <v>3811.5</v>
      </c>
      <c r="J3573" s="109">
        <v>3495.6</v>
      </c>
      <c r="K3573" s="113">
        <v>185</v>
      </c>
      <c r="L3573" s="109">
        <v>8098751.4299999997</v>
      </c>
      <c r="M3573" s="109">
        <v>0</v>
      </c>
      <c r="N3573" s="109">
        <v>0</v>
      </c>
      <c r="O3573" s="109">
        <v>0</v>
      </c>
      <c r="P3573" s="109">
        <v>8098751.4299999997</v>
      </c>
      <c r="Q3573" s="109">
        <v>0</v>
      </c>
      <c r="R3573" s="66" t="s">
        <v>57</v>
      </c>
      <c r="S3573" s="115">
        <v>1</v>
      </c>
      <c r="T3573" s="109">
        <v>2124.8200000000002</v>
      </c>
      <c r="U3573" s="109">
        <v>2124.8200000000002</v>
      </c>
      <c r="V3573" s="110">
        <v>46752</v>
      </c>
    </row>
    <row r="3574" spans="1:22" s="35" customFormat="1" ht="46.5" customHeight="1" x14ac:dyDescent="0.15">
      <c r="A3574" s="111" t="s">
        <v>622</v>
      </c>
      <c r="B3574" s="111" t="s">
        <v>623</v>
      </c>
      <c r="C3574" s="112">
        <v>1969</v>
      </c>
      <c r="D3574" s="112">
        <v>1969</v>
      </c>
      <c r="E3574" s="111" t="s">
        <v>111</v>
      </c>
      <c r="F3574" s="113">
        <v>9</v>
      </c>
      <c r="G3574" s="113">
        <v>1</v>
      </c>
      <c r="H3574" s="109">
        <v>2225.9</v>
      </c>
      <c r="I3574" s="109">
        <v>1931.9</v>
      </c>
      <c r="J3574" s="109">
        <v>1702.9</v>
      </c>
      <c r="K3574" s="113">
        <v>82</v>
      </c>
      <c r="L3574" s="109">
        <v>4104939.76</v>
      </c>
      <c r="M3574" s="109">
        <v>0</v>
      </c>
      <c r="N3574" s="109">
        <v>0</v>
      </c>
      <c r="O3574" s="109">
        <v>0</v>
      </c>
      <c r="P3574" s="109">
        <v>4104939.76</v>
      </c>
      <c r="Q3574" s="109">
        <v>0</v>
      </c>
      <c r="R3574" s="66" t="s">
        <v>57</v>
      </c>
      <c r="S3574" s="115">
        <v>1</v>
      </c>
      <c r="T3574" s="109">
        <v>2124.8200000000002</v>
      </c>
      <c r="U3574" s="109">
        <v>2124.8200000000002</v>
      </c>
      <c r="V3574" s="110">
        <v>46752</v>
      </c>
    </row>
    <row r="3575" spans="1:22" s="35" customFormat="1" ht="46.5" customHeight="1" x14ac:dyDescent="0.15">
      <c r="A3575" s="111" t="s">
        <v>624</v>
      </c>
      <c r="B3575" s="111" t="s">
        <v>625</v>
      </c>
      <c r="C3575" s="112">
        <v>1986</v>
      </c>
      <c r="D3575" s="112">
        <v>2015</v>
      </c>
      <c r="E3575" s="111" t="s">
        <v>97</v>
      </c>
      <c r="F3575" s="113">
        <v>9</v>
      </c>
      <c r="G3575" s="113">
        <v>6</v>
      </c>
      <c r="H3575" s="109">
        <v>12243.2</v>
      </c>
      <c r="I3575" s="109">
        <v>10869.9</v>
      </c>
      <c r="J3575" s="109">
        <v>9788.27</v>
      </c>
      <c r="K3575" s="113">
        <v>537</v>
      </c>
      <c r="L3575" s="109">
        <v>23096580.920000002</v>
      </c>
      <c r="M3575" s="109">
        <v>0</v>
      </c>
      <c r="N3575" s="109">
        <v>0</v>
      </c>
      <c r="O3575" s="109">
        <v>0</v>
      </c>
      <c r="P3575" s="109">
        <v>23096580.920000002</v>
      </c>
      <c r="Q3575" s="109">
        <v>0</v>
      </c>
      <c r="R3575" s="66" t="s">
        <v>57</v>
      </c>
      <c r="S3575" s="115">
        <v>1</v>
      </c>
      <c r="T3575" s="109">
        <v>2124.8200000000002</v>
      </c>
      <c r="U3575" s="109">
        <v>2124.8200000000002</v>
      </c>
      <c r="V3575" s="110">
        <v>46752</v>
      </c>
    </row>
    <row r="3576" spans="1:22" s="35" customFormat="1" ht="46.5" customHeight="1" x14ac:dyDescent="0.15">
      <c r="A3576" s="111">
        <v>34</v>
      </c>
      <c r="B3576" s="111" t="s">
        <v>629</v>
      </c>
      <c r="C3576" s="112">
        <v>1988</v>
      </c>
      <c r="D3576" s="112">
        <v>1988</v>
      </c>
      <c r="E3576" s="111" t="s">
        <v>97</v>
      </c>
      <c r="F3576" s="113">
        <v>9</v>
      </c>
      <c r="G3576" s="113">
        <v>5</v>
      </c>
      <c r="H3576" s="109">
        <v>11472.9</v>
      </c>
      <c r="I3576" s="109">
        <v>10137.4</v>
      </c>
      <c r="J3576" s="109">
        <v>8910.2199999999993</v>
      </c>
      <c r="K3576" s="113">
        <v>495</v>
      </c>
      <c r="L3576" s="109">
        <v>21430900</v>
      </c>
      <c r="M3576" s="109">
        <v>0</v>
      </c>
      <c r="N3576" s="109">
        <v>0</v>
      </c>
      <c r="O3576" s="109">
        <v>0</v>
      </c>
      <c r="P3576" s="109">
        <v>21430900</v>
      </c>
      <c r="Q3576" s="109">
        <v>0</v>
      </c>
      <c r="R3576" s="66" t="s">
        <v>57</v>
      </c>
      <c r="S3576" s="115">
        <v>1</v>
      </c>
      <c r="T3576" s="109">
        <v>2114.04</v>
      </c>
      <c r="U3576" s="109">
        <v>2114.04</v>
      </c>
      <c r="V3576" s="110">
        <v>46752</v>
      </c>
    </row>
    <row r="3577" spans="1:22" s="35" customFormat="1" ht="46.5" customHeight="1" x14ac:dyDescent="0.15">
      <c r="A3577" s="111">
        <v>35</v>
      </c>
      <c r="B3577" s="111" t="s">
        <v>631</v>
      </c>
      <c r="C3577" s="112">
        <v>1986</v>
      </c>
      <c r="D3577" s="112">
        <v>2014</v>
      </c>
      <c r="E3577" s="111" t="s">
        <v>97</v>
      </c>
      <c r="F3577" s="113">
        <v>9</v>
      </c>
      <c r="G3577" s="113">
        <v>2</v>
      </c>
      <c r="H3577" s="109">
        <v>4816.1000000000004</v>
      </c>
      <c r="I3577" s="109">
        <v>4060.7</v>
      </c>
      <c r="J3577" s="109">
        <v>3817.12</v>
      </c>
      <c r="K3577" s="113">
        <v>205</v>
      </c>
      <c r="L3577" s="109">
        <v>8572360</v>
      </c>
      <c r="M3577" s="109">
        <v>0</v>
      </c>
      <c r="N3577" s="109">
        <v>0</v>
      </c>
      <c r="O3577" s="109">
        <v>0</v>
      </c>
      <c r="P3577" s="109">
        <v>8572360</v>
      </c>
      <c r="Q3577" s="109">
        <v>0</v>
      </c>
      <c r="R3577" s="66" t="s">
        <v>57</v>
      </c>
      <c r="S3577" s="115">
        <v>1</v>
      </c>
      <c r="T3577" s="109">
        <v>2111.0500000000002</v>
      </c>
      <c r="U3577" s="109">
        <v>2111.0500000000002</v>
      </c>
      <c r="V3577" s="110">
        <v>46752</v>
      </c>
    </row>
    <row r="3578" spans="1:22" s="35" customFormat="1" ht="46.5" customHeight="1" x14ac:dyDescent="0.15">
      <c r="A3578" s="111">
        <v>36</v>
      </c>
      <c r="B3578" s="111" t="s">
        <v>633</v>
      </c>
      <c r="C3578" s="112">
        <v>1969</v>
      </c>
      <c r="D3578" s="112">
        <v>1969</v>
      </c>
      <c r="E3578" s="111" t="s">
        <v>111</v>
      </c>
      <c r="F3578" s="113">
        <v>9</v>
      </c>
      <c r="G3578" s="113">
        <v>1</v>
      </c>
      <c r="H3578" s="109">
        <v>2228.1</v>
      </c>
      <c r="I3578" s="109">
        <v>1918.4</v>
      </c>
      <c r="J3578" s="109">
        <v>1692.8</v>
      </c>
      <c r="K3578" s="113">
        <v>91</v>
      </c>
      <c r="L3578" s="109">
        <v>4076254.69</v>
      </c>
      <c r="M3578" s="109">
        <v>0</v>
      </c>
      <c r="N3578" s="109">
        <v>0</v>
      </c>
      <c r="O3578" s="109">
        <v>0</v>
      </c>
      <c r="P3578" s="109">
        <v>4076254.69</v>
      </c>
      <c r="Q3578" s="109">
        <v>0</v>
      </c>
      <c r="R3578" s="66" t="s">
        <v>57</v>
      </c>
      <c r="S3578" s="115">
        <v>1</v>
      </c>
      <c r="T3578" s="109">
        <v>2124.8200000000002</v>
      </c>
      <c r="U3578" s="109">
        <v>2124.8200000000002</v>
      </c>
      <c r="V3578" s="110">
        <v>46752</v>
      </c>
    </row>
    <row r="3579" spans="1:22" s="35" customFormat="1" ht="46.5" customHeight="1" x14ac:dyDescent="0.15">
      <c r="A3579" s="111">
        <v>37</v>
      </c>
      <c r="B3579" s="111" t="s">
        <v>635</v>
      </c>
      <c r="C3579" s="112">
        <v>1993</v>
      </c>
      <c r="D3579" s="112">
        <v>2014</v>
      </c>
      <c r="E3579" s="111" t="s">
        <v>97</v>
      </c>
      <c r="F3579" s="113">
        <v>9</v>
      </c>
      <c r="G3579" s="113">
        <v>4</v>
      </c>
      <c r="H3579" s="109">
        <v>8195</v>
      </c>
      <c r="I3579" s="109">
        <v>7332.9</v>
      </c>
      <c r="J3579" s="109">
        <v>6734.21</v>
      </c>
      <c r="K3579" s="113">
        <v>310</v>
      </c>
      <c r="L3579" s="109">
        <v>15581092.58</v>
      </c>
      <c r="M3579" s="109">
        <v>0</v>
      </c>
      <c r="N3579" s="109">
        <v>0</v>
      </c>
      <c r="O3579" s="109">
        <v>0</v>
      </c>
      <c r="P3579" s="109">
        <v>15581092.58</v>
      </c>
      <c r="Q3579" s="109">
        <v>0</v>
      </c>
      <c r="R3579" s="66" t="s">
        <v>57</v>
      </c>
      <c r="S3579" s="115">
        <v>1</v>
      </c>
      <c r="T3579" s="109">
        <v>2124.8200000000002</v>
      </c>
      <c r="U3579" s="109">
        <v>2124.8200000000002</v>
      </c>
      <c r="V3579" s="110">
        <v>46752</v>
      </c>
    </row>
    <row r="3580" spans="1:22" s="35" customFormat="1" ht="46.5" customHeight="1" x14ac:dyDescent="0.15">
      <c r="A3580" s="111">
        <v>38</v>
      </c>
      <c r="B3580" s="111" t="s">
        <v>637</v>
      </c>
      <c r="C3580" s="112">
        <v>1992</v>
      </c>
      <c r="D3580" s="112">
        <v>1992</v>
      </c>
      <c r="E3580" s="111" t="s">
        <v>97</v>
      </c>
      <c r="F3580" s="113">
        <v>9</v>
      </c>
      <c r="G3580" s="113">
        <v>3</v>
      </c>
      <c r="H3580" s="109">
        <v>6199.3</v>
      </c>
      <c r="I3580" s="109">
        <v>5546.7</v>
      </c>
      <c r="J3580" s="109">
        <v>5275.86</v>
      </c>
      <c r="K3580" s="113">
        <v>263</v>
      </c>
      <c r="L3580" s="109">
        <v>11785739.09</v>
      </c>
      <c r="M3580" s="109">
        <v>0</v>
      </c>
      <c r="N3580" s="109">
        <v>0</v>
      </c>
      <c r="O3580" s="109">
        <v>0</v>
      </c>
      <c r="P3580" s="109">
        <v>11785739.09</v>
      </c>
      <c r="Q3580" s="109">
        <v>0</v>
      </c>
      <c r="R3580" s="66" t="s">
        <v>57</v>
      </c>
      <c r="S3580" s="115">
        <v>1</v>
      </c>
      <c r="T3580" s="109">
        <v>2124.8200000000002</v>
      </c>
      <c r="U3580" s="109">
        <v>2124.8200000000002</v>
      </c>
      <c r="V3580" s="110">
        <v>46752</v>
      </c>
    </row>
    <row r="3581" spans="1:22" s="35" customFormat="1" ht="46.5" customHeight="1" x14ac:dyDescent="0.15">
      <c r="A3581" s="111">
        <v>39</v>
      </c>
      <c r="B3581" s="111" t="s">
        <v>639</v>
      </c>
      <c r="C3581" s="112">
        <v>1990</v>
      </c>
      <c r="D3581" s="112">
        <v>1990</v>
      </c>
      <c r="E3581" s="111" t="s">
        <v>111</v>
      </c>
      <c r="F3581" s="113">
        <v>9</v>
      </c>
      <c r="G3581" s="113">
        <v>2</v>
      </c>
      <c r="H3581" s="109">
        <v>6581.9</v>
      </c>
      <c r="I3581" s="109">
        <v>5946.25</v>
      </c>
      <c r="J3581" s="109">
        <v>2406.9499999999998</v>
      </c>
      <c r="K3581" s="113">
        <v>180</v>
      </c>
      <c r="L3581" s="109">
        <v>8572360</v>
      </c>
      <c r="M3581" s="109">
        <v>0</v>
      </c>
      <c r="N3581" s="109">
        <v>0</v>
      </c>
      <c r="O3581" s="109">
        <v>0</v>
      </c>
      <c r="P3581" s="109">
        <v>8572360</v>
      </c>
      <c r="Q3581" s="109">
        <v>0</v>
      </c>
      <c r="R3581" s="66" t="s">
        <v>57</v>
      </c>
      <c r="S3581" s="115">
        <v>1</v>
      </c>
      <c r="T3581" s="109">
        <v>1441.64</v>
      </c>
      <c r="U3581" s="109">
        <v>1441.64</v>
      </c>
      <c r="V3581" s="110">
        <v>46752</v>
      </c>
    </row>
    <row r="3582" spans="1:22" s="36" customFormat="1" ht="44.25" customHeight="1" x14ac:dyDescent="0.25">
      <c r="A3582" s="141" t="s">
        <v>1453</v>
      </c>
      <c r="B3582" s="141"/>
      <c r="C3582" s="111" t="s">
        <v>80</v>
      </c>
      <c r="D3582" s="111" t="s">
        <v>80</v>
      </c>
      <c r="E3582" s="111" t="s">
        <v>80</v>
      </c>
      <c r="F3582" s="111" t="s">
        <v>80</v>
      </c>
      <c r="G3582" s="111" t="s">
        <v>80</v>
      </c>
      <c r="H3582" s="102">
        <f t="shared" ref="H3582:Q3582" si="332">SUM(H3573:H3581)</f>
        <v>57774.8</v>
      </c>
      <c r="I3582" s="102">
        <f t="shared" si="332"/>
        <v>51555.649999999994</v>
      </c>
      <c r="J3582" s="102">
        <f t="shared" si="332"/>
        <v>43823.929999999993</v>
      </c>
      <c r="K3582" s="103">
        <f t="shared" si="332"/>
        <v>2348</v>
      </c>
      <c r="L3582" s="102">
        <f t="shared" si="332"/>
        <v>105318978.47</v>
      </c>
      <c r="M3582" s="102">
        <f t="shared" si="332"/>
        <v>0</v>
      </c>
      <c r="N3582" s="102">
        <f t="shared" si="332"/>
        <v>0</v>
      </c>
      <c r="O3582" s="102">
        <f t="shared" si="332"/>
        <v>0</v>
      </c>
      <c r="P3582" s="102">
        <f t="shared" si="332"/>
        <v>105318978.47</v>
      </c>
      <c r="Q3582" s="102">
        <f t="shared" si="332"/>
        <v>0</v>
      </c>
      <c r="R3582" s="111" t="s">
        <v>80</v>
      </c>
      <c r="S3582" s="123">
        <f>SUM(S3573:S3581)</f>
        <v>9</v>
      </c>
      <c r="T3582" s="111" t="s">
        <v>80</v>
      </c>
      <c r="U3582" s="111" t="s">
        <v>80</v>
      </c>
      <c r="V3582" s="111" t="s">
        <v>80</v>
      </c>
    </row>
    <row r="3583" spans="1:22" s="14" customFormat="1" ht="27" customHeight="1" x14ac:dyDescent="0.15">
      <c r="A3583" s="142" t="s">
        <v>108</v>
      </c>
      <c r="B3583" s="142"/>
      <c r="C3583" s="142"/>
      <c r="D3583" s="142"/>
      <c r="E3583" s="142"/>
      <c r="F3583" s="142"/>
      <c r="G3583" s="142"/>
      <c r="H3583" s="142"/>
      <c r="I3583" s="142"/>
      <c r="J3583" s="142"/>
      <c r="K3583" s="142"/>
      <c r="L3583" s="142"/>
      <c r="M3583" s="142"/>
      <c r="N3583" s="142"/>
      <c r="O3583" s="142"/>
      <c r="P3583" s="142"/>
      <c r="Q3583" s="142"/>
      <c r="R3583" s="142"/>
      <c r="S3583" s="142"/>
      <c r="T3583" s="142"/>
      <c r="U3583" s="142"/>
      <c r="V3583" s="142"/>
    </row>
    <row r="3584" spans="1:22" s="35" customFormat="1" ht="54.75" customHeight="1" x14ac:dyDescent="0.15">
      <c r="A3584" s="111">
        <v>40</v>
      </c>
      <c r="B3584" s="111" t="s">
        <v>640</v>
      </c>
      <c r="C3584" s="112">
        <v>1986</v>
      </c>
      <c r="D3584" s="112">
        <v>2012</v>
      </c>
      <c r="E3584" s="111" t="s">
        <v>111</v>
      </c>
      <c r="F3584" s="113">
        <v>9</v>
      </c>
      <c r="G3584" s="113">
        <v>1</v>
      </c>
      <c r="H3584" s="109">
        <v>4877.8999999999996</v>
      </c>
      <c r="I3584" s="109">
        <v>4159.3999999999996</v>
      </c>
      <c r="J3584" s="109">
        <v>3706.78</v>
      </c>
      <c r="K3584" s="113">
        <v>171</v>
      </c>
      <c r="L3584" s="109">
        <v>4286180</v>
      </c>
      <c r="M3584" s="109">
        <v>0</v>
      </c>
      <c r="N3584" s="109">
        <v>0</v>
      </c>
      <c r="O3584" s="109">
        <v>0</v>
      </c>
      <c r="P3584" s="109">
        <v>4286180</v>
      </c>
      <c r="Q3584" s="109">
        <v>0</v>
      </c>
      <c r="R3584" s="66" t="s">
        <v>57</v>
      </c>
      <c r="S3584" s="115">
        <v>1</v>
      </c>
      <c r="T3584" s="109">
        <v>1030.48</v>
      </c>
      <c r="U3584" s="109">
        <v>1030.48</v>
      </c>
      <c r="V3584" s="110">
        <v>46752</v>
      </c>
    </row>
    <row r="3585" spans="1:22" s="35" customFormat="1" ht="54.75" customHeight="1" x14ac:dyDescent="0.15">
      <c r="A3585" s="111">
        <v>41</v>
      </c>
      <c r="B3585" s="111" t="s">
        <v>642</v>
      </c>
      <c r="C3585" s="112">
        <v>1992</v>
      </c>
      <c r="D3585" s="112">
        <v>1992</v>
      </c>
      <c r="E3585" s="111" t="s">
        <v>97</v>
      </c>
      <c r="F3585" s="113">
        <v>9</v>
      </c>
      <c r="G3585" s="113">
        <v>4</v>
      </c>
      <c r="H3585" s="109">
        <v>7352.5</v>
      </c>
      <c r="I3585" s="109">
        <v>7352.8</v>
      </c>
      <c r="J3585" s="109">
        <v>7201.61</v>
      </c>
      <c r="K3585" s="113">
        <v>357</v>
      </c>
      <c r="L3585" s="109">
        <v>15623376.5</v>
      </c>
      <c r="M3585" s="109">
        <v>0</v>
      </c>
      <c r="N3585" s="109">
        <v>0</v>
      </c>
      <c r="O3585" s="109">
        <v>0</v>
      </c>
      <c r="P3585" s="109">
        <v>15623376.5</v>
      </c>
      <c r="Q3585" s="109">
        <v>0</v>
      </c>
      <c r="R3585" s="66" t="s">
        <v>57</v>
      </c>
      <c r="S3585" s="115">
        <v>1</v>
      </c>
      <c r="T3585" s="109">
        <v>2124.8200000000002</v>
      </c>
      <c r="U3585" s="109">
        <v>2124.8200000000002</v>
      </c>
      <c r="V3585" s="110">
        <v>46752</v>
      </c>
    </row>
    <row r="3586" spans="1:22" s="35" customFormat="1" ht="54.75" customHeight="1" x14ac:dyDescent="0.15">
      <c r="A3586" s="111">
        <v>42</v>
      </c>
      <c r="B3586" s="111" t="s">
        <v>644</v>
      </c>
      <c r="C3586" s="112">
        <v>1993</v>
      </c>
      <c r="D3586" s="112">
        <v>1993</v>
      </c>
      <c r="E3586" s="111" t="s">
        <v>97</v>
      </c>
      <c r="F3586" s="113">
        <v>9</v>
      </c>
      <c r="G3586" s="113">
        <v>2</v>
      </c>
      <c r="H3586" s="109">
        <v>4281.2</v>
      </c>
      <c r="I3586" s="109">
        <v>3850.9</v>
      </c>
      <c r="J3586" s="109">
        <v>3739.62</v>
      </c>
      <c r="K3586" s="113">
        <v>180</v>
      </c>
      <c r="L3586" s="109">
        <v>8182469.3399999999</v>
      </c>
      <c r="M3586" s="109">
        <v>0</v>
      </c>
      <c r="N3586" s="109">
        <v>0</v>
      </c>
      <c r="O3586" s="109">
        <v>0</v>
      </c>
      <c r="P3586" s="109">
        <v>8182469.3399999999</v>
      </c>
      <c r="Q3586" s="109">
        <v>0</v>
      </c>
      <c r="R3586" s="66" t="s">
        <v>57</v>
      </c>
      <c r="S3586" s="115">
        <v>1</v>
      </c>
      <c r="T3586" s="109">
        <v>2124.8200000000002</v>
      </c>
      <c r="U3586" s="109">
        <v>2124.8200000000002</v>
      </c>
      <c r="V3586" s="110">
        <v>46752</v>
      </c>
    </row>
    <row r="3587" spans="1:22" s="35" customFormat="1" ht="54.75" customHeight="1" x14ac:dyDescent="0.15">
      <c r="A3587" s="111">
        <v>43</v>
      </c>
      <c r="B3587" s="111" t="s">
        <v>645</v>
      </c>
      <c r="C3587" s="112">
        <v>1980</v>
      </c>
      <c r="D3587" s="112">
        <v>1980</v>
      </c>
      <c r="E3587" s="111" t="s">
        <v>97</v>
      </c>
      <c r="F3587" s="113">
        <v>9</v>
      </c>
      <c r="G3587" s="113">
        <v>2</v>
      </c>
      <c r="H3587" s="109">
        <v>4803</v>
      </c>
      <c r="I3587" s="109">
        <v>4016</v>
      </c>
      <c r="J3587" s="109">
        <v>3413.08</v>
      </c>
      <c r="K3587" s="113">
        <v>196</v>
      </c>
      <c r="L3587" s="109">
        <v>8533277.1199999992</v>
      </c>
      <c r="M3587" s="109">
        <v>0</v>
      </c>
      <c r="N3587" s="109">
        <v>0</v>
      </c>
      <c r="O3587" s="109">
        <v>0</v>
      </c>
      <c r="P3587" s="109">
        <v>8533277.1199999992</v>
      </c>
      <c r="Q3587" s="109">
        <v>0</v>
      </c>
      <c r="R3587" s="66" t="s">
        <v>57</v>
      </c>
      <c r="S3587" s="115">
        <v>1</v>
      </c>
      <c r="T3587" s="109">
        <v>2124.8200000000002</v>
      </c>
      <c r="U3587" s="109">
        <v>2124.8200000000002</v>
      </c>
      <c r="V3587" s="110">
        <v>46752</v>
      </c>
    </row>
    <row r="3588" spans="1:22" s="35" customFormat="1" ht="54.75" customHeight="1" x14ac:dyDescent="0.15">
      <c r="A3588" s="111">
        <v>44</v>
      </c>
      <c r="B3588" s="111" t="s">
        <v>646</v>
      </c>
      <c r="C3588" s="112">
        <v>1989</v>
      </c>
      <c r="D3588" s="112">
        <v>1989</v>
      </c>
      <c r="E3588" s="111" t="s">
        <v>97</v>
      </c>
      <c r="F3588" s="113">
        <v>10</v>
      </c>
      <c r="G3588" s="113">
        <v>3</v>
      </c>
      <c r="H3588" s="109">
        <v>8777.7999999999993</v>
      </c>
      <c r="I3588" s="109">
        <v>7545.6</v>
      </c>
      <c r="J3588" s="109">
        <v>5467.22</v>
      </c>
      <c r="K3588" s="113">
        <v>334</v>
      </c>
      <c r="L3588" s="109">
        <v>12858540</v>
      </c>
      <c r="M3588" s="109">
        <v>0</v>
      </c>
      <c r="N3588" s="109">
        <v>0</v>
      </c>
      <c r="O3588" s="109">
        <v>0</v>
      </c>
      <c r="P3588" s="109">
        <v>12858540</v>
      </c>
      <c r="Q3588" s="109">
        <v>0</v>
      </c>
      <c r="R3588" s="66" t="s">
        <v>57</v>
      </c>
      <c r="S3588" s="115">
        <v>1</v>
      </c>
      <c r="T3588" s="109">
        <v>1704.11</v>
      </c>
      <c r="U3588" s="109">
        <v>1704.11</v>
      </c>
      <c r="V3588" s="110">
        <v>46752</v>
      </c>
    </row>
    <row r="3589" spans="1:22" s="35" customFormat="1" ht="54.75" customHeight="1" x14ac:dyDescent="0.15">
      <c r="A3589" s="111">
        <v>45</v>
      </c>
      <c r="B3589" s="111" t="s">
        <v>648</v>
      </c>
      <c r="C3589" s="112">
        <v>1992</v>
      </c>
      <c r="D3589" s="112">
        <v>1992</v>
      </c>
      <c r="E3589" s="111" t="s">
        <v>97</v>
      </c>
      <c r="F3589" s="113">
        <v>9</v>
      </c>
      <c r="G3589" s="113">
        <v>4</v>
      </c>
      <c r="H3589" s="109">
        <v>8188.4</v>
      </c>
      <c r="I3589" s="109">
        <v>7314.3</v>
      </c>
      <c r="J3589" s="109">
        <v>7080.73</v>
      </c>
      <c r="K3589" s="113">
        <v>366</v>
      </c>
      <c r="L3589" s="109">
        <v>15541570.93</v>
      </c>
      <c r="M3589" s="109">
        <v>0</v>
      </c>
      <c r="N3589" s="109">
        <v>0</v>
      </c>
      <c r="O3589" s="109">
        <v>0</v>
      </c>
      <c r="P3589" s="109">
        <v>15541570.93</v>
      </c>
      <c r="Q3589" s="109">
        <v>0</v>
      </c>
      <c r="R3589" s="66" t="s">
        <v>57</v>
      </c>
      <c r="S3589" s="115">
        <v>1</v>
      </c>
      <c r="T3589" s="109">
        <v>2124.8200000000002</v>
      </c>
      <c r="U3589" s="109">
        <v>2124.8200000000002</v>
      </c>
      <c r="V3589" s="110">
        <v>46752</v>
      </c>
    </row>
    <row r="3590" spans="1:22" s="35" customFormat="1" ht="54.75" customHeight="1" x14ac:dyDescent="0.15">
      <c r="A3590" s="111">
        <v>46</v>
      </c>
      <c r="B3590" s="111" t="s">
        <v>650</v>
      </c>
      <c r="C3590" s="112">
        <v>1990</v>
      </c>
      <c r="D3590" s="112">
        <v>2011</v>
      </c>
      <c r="E3590" s="111" t="s">
        <v>97</v>
      </c>
      <c r="F3590" s="113">
        <v>9</v>
      </c>
      <c r="G3590" s="113">
        <v>6</v>
      </c>
      <c r="H3590" s="109">
        <v>12191.9</v>
      </c>
      <c r="I3590" s="109">
        <v>10826.7</v>
      </c>
      <c r="J3590" s="109">
        <v>10045.66</v>
      </c>
      <c r="K3590" s="113">
        <v>528</v>
      </c>
      <c r="L3590" s="109">
        <v>23004788.690000001</v>
      </c>
      <c r="M3590" s="109">
        <v>0</v>
      </c>
      <c r="N3590" s="109">
        <v>0</v>
      </c>
      <c r="O3590" s="109">
        <v>0</v>
      </c>
      <c r="P3590" s="109">
        <v>23004788.690000001</v>
      </c>
      <c r="Q3590" s="109">
        <v>0</v>
      </c>
      <c r="R3590" s="66" t="s">
        <v>57</v>
      </c>
      <c r="S3590" s="115">
        <v>1</v>
      </c>
      <c r="T3590" s="109">
        <v>2124.8200000000002</v>
      </c>
      <c r="U3590" s="109">
        <v>2124.8200000000002</v>
      </c>
      <c r="V3590" s="110">
        <v>46752</v>
      </c>
    </row>
    <row r="3591" spans="1:22" s="35" customFormat="1" ht="54.75" customHeight="1" x14ac:dyDescent="0.15">
      <c r="A3591" s="111">
        <v>47</v>
      </c>
      <c r="B3591" s="111" t="s">
        <v>652</v>
      </c>
      <c r="C3591" s="112">
        <v>1989</v>
      </c>
      <c r="D3591" s="112">
        <v>1989</v>
      </c>
      <c r="E3591" s="111" t="s">
        <v>97</v>
      </c>
      <c r="F3591" s="113">
        <v>9</v>
      </c>
      <c r="G3591" s="113">
        <v>5</v>
      </c>
      <c r="H3591" s="109">
        <v>12036.8</v>
      </c>
      <c r="I3591" s="109">
        <v>10280.6</v>
      </c>
      <c r="J3591" s="109">
        <v>9652.1200000000008</v>
      </c>
      <c r="K3591" s="113">
        <v>475</v>
      </c>
      <c r="L3591" s="109">
        <v>21430900</v>
      </c>
      <c r="M3591" s="109">
        <v>0</v>
      </c>
      <c r="N3591" s="109">
        <v>0</v>
      </c>
      <c r="O3591" s="109">
        <v>0</v>
      </c>
      <c r="P3591" s="109">
        <v>21430900</v>
      </c>
      <c r="Q3591" s="109">
        <v>0</v>
      </c>
      <c r="R3591" s="66" t="s">
        <v>57</v>
      </c>
      <c r="S3591" s="115">
        <v>1</v>
      </c>
      <c r="T3591" s="109">
        <v>2084.6</v>
      </c>
      <c r="U3591" s="109">
        <v>2084.6</v>
      </c>
      <c r="V3591" s="110">
        <v>46752</v>
      </c>
    </row>
    <row r="3592" spans="1:22" s="35" customFormat="1" ht="54.75" customHeight="1" x14ac:dyDescent="0.15">
      <c r="A3592" s="111">
        <v>48</v>
      </c>
      <c r="B3592" s="111" t="s">
        <v>654</v>
      </c>
      <c r="C3592" s="112">
        <v>1987</v>
      </c>
      <c r="D3592" s="112">
        <v>1987</v>
      </c>
      <c r="E3592" s="111" t="s">
        <v>97</v>
      </c>
      <c r="F3592" s="113">
        <v>9</v>
      </c>
      <c r="G3592" s="113">
        <v>6</v>
      </c>
      <c r="H3592" s="109">
        <v>12184.4</v>
      </c>
      <c r="I3592" s="109">
        <v>10816.3</v>
      </c>
      <c r="J3592" s="109">
        <v>9341.2900000000009</v>
      </c>
      <c r="K3592" s="113">
        <v>635</v>
      </c>
      <c r="L3592" s="109">
        <v>22982690.57</v>
      </c>
      <c r="M3592" s="109">
        <v>0</v>
      </c>
      <c r="N3592" s="109">
        <v>0</v>
      </c>
      <c r="O3592" s="109">
        <v>0</v>
      </c>
      <c r="P3592" s="109">
        <v>22982690.57</v>
      </c>
      <c r="Q3592" s="109">
        <v>0</v>
      </c>
      <c r="R3592" s="66" t="s">
        <v>57</v>
      </c>
      <c r="S3592" s="115">
        <v>1</v>
      </c>
      <c r="T3592" s="109">
        <v>2124.8200000000002</v>
      </c>
      <c r="U3592" s="109">
        <v>2124.8200000000002</v>
      </c>
      <c r="V3592" s="110">
        <v>46752</v>
      </c>
    </row>
    <row r="3593" spans="1:22" s="35" customFormat="1" ht="54.75" customHeight="1" x14ac:dyDescent="0.15">
      <c r="A3593" s="111">
        <v>49</v>
      </c>
      <c r="B3593" s="111" t="s">
        <v>656</v>
      </c>
      <c r="C3593" s="112">
        <v>1989</v>
      </c>
      <c r="D3593" s="112">
        <v>1989</v>
      </c>
      <c r="E3593" s="111" t="s">
        <v>97</v>
      </c>
      <c r="F3593" s="113">
        <v>9</v>
      </c>
      <c r="G3593" s="113">
        <v>5</v>
      </c>
      <c r="H3593" s="109">
        <v>10198.5</v>
      </c>
      <c r="I3593" s="109">
        <v>9102.9</v>
      </c>
      <c r="J3593" s="109">
        <v>8260.11</v>
      </c>
      <c r="K3593" s="113">
        <v>471</v>
      </c>
      <c r="L3593" s="109">
        <v>19342023.98</v>
      </c>
      <c r="M3593" s="109">
        <v>0</v>
      </c>
      <c r="N3593" s="109">
        <v>0</v>
      </c>
      <c r="O3593" s="109">
        <v>0</v>
      </c>
      <c r="P3593" s="109">
        <v>19342023.98</v>
      </c>
      <c r="Q3593" s="109">
        <v>0</v>
      </c>
      <c r="R3593" s="66" t="s">
        <v>57</v>
      </c>
      <c r="S3593" s="115">
        <v>1</v>
      </c>
      <c r="T3593" s="109">
        <v>2124.8200000000002</v>
      </c>
      <c r="U3593" s="109">
        <v>2124.8200000000002</v>
      </c>
      <c r="V3593" s="110">
        <v>46752</v>
      </c>
    </row>
    <row r="3594" spans="1:22" s="35" customFormat="1" ht="54.75" customHeight="1" x14ac:dyDescent="0.15">
      <c r="A3594" s="111">
        <v>50</v>
      </c>
      <c r="B3594" s="111" t="s">
        <v>658</v>
      </c>
      <c r="C3594" s="112">
        <v>1987</v>
      </c>
      <c r="D3594" s="112">
        <v>1987</v>
      </c>
      <c r="E3594" s="111" t="s">
        <v>97</v>
      </c>
      <c r="F3594" s="113">
        <v>10</v>
      </c>
      <c r="G3594" s="113">
        <v>5</v>
      </c>
      <c r="H3594" s="109">
        <v>14496.1</v>
      </c>
      <c r="I3594" s="109">
        <v>12902.5</v>
      </c>
      <c r="J3594" s="109">
        <v>11156.99</v>
      </c>
      <c r="K3594" s="113">
        <v>623</v>
      </c>
      <c r="L3594" s="109">
        <v>27415490.050000001</v>
      </c>
      <c r="M3594" s="109">
        <v>0</v>
      </c>
      <c r="N3594" s="109">
        <v>0</v>
      </c>
      <c r="O3594" s="109">
        <v>0</v>
      </c>
      <c r="P3594" s="109">
        <v>27415490.050000001</v>
      </c>
      <c r="Q3594" s="109">
        <v>0</v>
      </c>
      <c r="R3594" s="66" t="s">
        <v>57</v>
      </c>
      <c r="S3594" s="115">
        <v>1</v>
      </c>
      <c r="T3594" s="109">
        <v>2124.8200000000002</v>
      </c>
      <c r="U3594" s="109">
        <v>2124.8200000000002</v>
      </c>
      <c r="V3594" s="110">
        <v>46752</v>
      </c>
    </row>
    <row r="3595" spans="1:22" s="35" customFormat="1" ht="54.75" customHeight="1" x14ac:dyDescent="0.15">
      <c r="A3595" s="111">
        <v>51</v>
      </c>
      <c r="B3595" s="111" t="s">
        <v>660</v>
      </c>
      <c r="C3595" s="112">
        <v>1987</v>
      </c>
      <c r="D3595" s="112">
        <v>1987</v>
      </c>
      <c r="E3595" s="111" t="s">
        <v>111</v>
      </c>
      <c r="F3595" s="113">
        <v>9</v>
      </c>
      <c r="G3595" s="113">
        <v>4</v>
      </c>
      <c r="H3595" s="109">
        <v>7351.5</v>
      </c>
      <c r="I3595" s="109">
        <v>7325.1</v>
      </c>
      <c r="J3595" s="109">
        <v>6226.3</v>
      </c>
      <c r="K3595" s="113">
        <v>273</v>
      </c>
      <c r="L3595" s="109">
        <v>15564518.98</v>
      </c>
      <c r="M3595" s="109">
        <v>0</v>
      </c>
      <c r="N3595" s="109">
        <v>0</v>
      </c>
      <c r="O3595" s="109">
        <v>0</v>
      </c>
      <c r="P3595" s="109">
        <v>15564518.98</v>
      </c>
      <c r="Q3595" s="109">
        <v>0</v>
      </c>
      <c r="R3595" s="66" t="s">
        <v>57</v>
      </c>
      <c r="S3595" s="115">
        <v>1</v>
      </c>
      <c r="T3595" s="109">
        <v>2124.8200000000002</v>
      </c>
      <c r="U3595" s="109">
        <v>2124.8200000000002</v>
      </c>
      <c r="V3595" s="110">
        <v>46752</v>
      </c>
    </row>
    <row r="3596" spans="1:22" s="35" customFormat="1" ht="54.75" customHeight="1" x14ac:dyDescent="0.15">
      <c r="A3596" s="111">
        <v>52</v>
      </c>
      <c r="B3596" s="111" t="s">
        <v>662</v>
      </c>
      <c r="C3596" s="112">
        <v>1989</v>
      </c>
      <c r="D3596" s="112">
        <v>1987</v>
      </c>
      <c r="E3596" s="111" t="s">
        <v>97</v>
      </c>
      <c r="F3596" s="113">
        <v>10</v>
      </c>
      <c r="G3596" s="113">
        <v>1</v>
      </c>
      <c r="H3596" s="109">
        <v>3320</v>
      </c>
      <c r="I3596" s="109">
        <v>3686.1</v>
      </c>
      <c r="J3596" s="109">
        <v>2067.2800000000002</v>
      </c>
      <c r="K3596" s="113">
        <v>503</v>
      </c>
      <c r="L3596" s="109">
        <v>4286180</v>
      </c>
      <c r="M3596" s="109">
        <v>0</v>
      </c>
      <c r="N3596" s="109">
        <v>0</v>
      </c>
      <c r="O3596" s="109">
        <v>0</v>
      </c>
      <c r="P3596" s="109">
        <v>4286180</v>
      </c>
      <c r="Q3596" s="109">
        <v>0</v>
      </c>
      <c r="R3596" s="66" t="s">
        <v>57</v>
      </c>
      <c r="S3596" s="115">
        <v>1</v>
      </c>
      <c r="T3596" s="109">
        <v>1162.8</v>
      </c>
      <c r="U3596" s="109">
        <v>1162.8</v>
      </c>
      <c r="V3596" s="110">
        <v>46752</v>
      </c>
    </row>
    <row r="3597" spans="1:22" s="36" customFormat="1" ht="54" customHeight="1" x14ac:dyDescent="0.25">
      <c r="A3597" s="141" t="s">
        <v>663</v>
      </c>
      <c r="B3597" s="141"/>
      <c r="C3597" s="111" t="s">
        <v>80</v>
      </c>
      <c r="D3597" s="111" t="s">
        <v>80</v>
      </c>
      <c r="E3597" s="111" t="s">
        <v>80</v>
      </c>
      <c r="F3597" s="111" t="s">
        <v>80</v>
      </c>
      <c r="G3597" s="111" t="s">
        <v>80</v>
      </c>
      <c r="H3597" s="102">
        <f t="shared" ref="H3597:Q3597" si="333">SUM(H3584:H3596)</f>
        <v>110060</v>
      </c>
      <c r="I3597" s="102">
        <f t="shared" si="333"/>
        <v>99179.199999999997</v>
      </c>
      <c r="J3597" s="102">
        <f t="shared" si="333"/>
        <v>87358.790000000008</v>
      </c>
      <c r="K3597" s="103">
        <f t="shared" si="333"/>
        <v>5112</v>
      </c>
      <c r="L3597" s="102">
        <f t="shared" si="333"/>
        <v>199052006.16</v>
      </c>
      <c r="M3597" s="102">
        <f t="shared" si="333"/>
        <v>0</v>
      </c>
      <c r="N3597" s="102">
        <f t="shared" si="333"/>
        <v>0</v>
      </c>
      <c r="O3597" s="102">
        <f t="shared" si="333"/>
        <v>0</v>
      </c>
      <c r="P3597" s="102">
        <f t="shared" si="333"/>
        <v>199052006.16</v>
      </c>
      <c r="Q3597" s="102">
        <f t="shared" si="333"/>
        <v>0</v>
      </c>
      <c r="R3597" s="111" t="s">
        <v>80</v>
      </c>
      <c r="S3597" s="123">
        <f>SUM(S3584:S3596)</f>
        <v>13</v>
      </c>
      <c r="T3597" s="111" t="s">
        <v>80</v>
      </c>
      <c r="U3597" s="111" t="s">
        <v>80</v>
      </c>
      <c r="V3597" s="111" t="s">
        <v>80</v>
      </c>
    </row>
    <row r="3598" spans="1:22" s="58" customFormat="1" ht="36.75" customHeight="1" x14ac:dyDescent="0.15">
      <c r="A3598" s="142" t="s">
        <v>115</v>
      </c>
      <c r="B3598" s="142"/>
      <c r="C3598" s="142"/>
      <c r="D3598" s="142"/>
      <c r="E3598" s="142"/>
      <c r="F3598" s="142"/>
      <c r="G3598" s="142"/>
      <c r="H3598" s="142"/>
      <c r="I3598" s="142"/>
      <c r="J3598" s="142"/>
      <c r="K3598" s="142"/>
      <c r="L3598" s="142"/>
      <c r="M3598" s="142"/>
      <c r="N3598" s="142"/>
      <c r="O3598" s="142"/>
      <c r="P3598" s="142"/>
      <c r="Q3598" s="142"/>
      <c r="R3598" s="142"/>
      <c r="S3598" s="142"/>
      <c r="T3598" s="142"/>
      <c r="U3598" s="142"/>
      <c r="V3598" s="142"/>
    </row>
    <row r="3599" spans="1:22" s="59" customFormat="1" ht="47.25" customHeight="1" x14ac:dyDescent="0.15">
      <c r="A3599" s="111">
        <v>53</v>
      </c>
      <c r="B3599" s="111" t="s">
        <v>665</v>
      </c>
      <c r="C3599" s="112">
        <v>1985</v>
      </c>
      <c r="D3599" s="112">
        <v>1985</v>
      </c>
      <c r="E3599" s="111" t="s">
        <v>97</v>
      </c>
      <c r="F3599" s="113">
        <v>9</v>
      </c>
      <c r="G3599" s="113">
        <v>8</v>
      </c>
      <c r="H3599" s="109">
        <v>19753.099999999999</v>
      </c>
      <c r="I3599" s="109">
        <v>16623.2</v>
      </c>
      <c r="J3599" s="109">
        <v>14547.23</v>
      </c>
      <c r="K3599" s="113">
        <v>905</v>
      </c>
      <c r="L3599" s="109">
        <v>34289440</v>
      </c>
      <c r="M3599" s="109">
        <v>0</v>
      </c>
      <c r="N3599" s="109">
        <v>0</v>
      </c>
      <c r="O3599" s="109">
        <v>0</v>
      </c>
      <c r="P3599" s="109">
        <v>34289440</v>
      </c>
      <c r="Q3599" s="109">
        <v>0</v>
      </c>
      <c r="R3599" s="66" t="s">
        <v>57</v>
      </c>
      <c r="S3599" s="115">
        <v>1</v>
      </c>
      <c r="T3599" s="109">
        <v>2062.75</v>
      </c>
      <c r="U3599" s="109">
        <v>2062.75</v>
      </c>
      <c r="V3599" s="110">
        <v>46752</v>
      </c>
    </row>
    <row r="3600" spans="1:22" s="68" customFormat="1" ht="43.5" customHeight="1" x14ac:dyDescent="0.25">
      <c r="A3600" s="141" t="s">
        <v>582</v>
      </c>
      <c r="B3600" s="141"/>
      <c r="C3600" s="111" t="s">
        <v>80</v>
      </c>
      <c r="D3600" s="111" t="s">
        <v>80</v>
      </c>
      <c r="E3600" s="111" t="s">
        <v>80</v>
      </c>
      <c r="F3600" s="111" t="s">
        <v>80</v>
      </c>
      <c r="G3600" s="111" t="s">
        <v>80</v>
      </c>
      <c r="H3600" s="102">
        <f t="shared" ref="H3600:Q3600" si="334">SUM(H3599)</f>
        <v>19753.099999999999</v>
      </c>
      <c r="I3600" s="102">
        <f t="shared" si="334"/>
        <v>16623.2</v>
      </c>
      <c r="J3600" s="102">
        <f t="shared" si="334"/>
        <v>14547.23</v>
      </c>
      <c r="K3600" s="103">
        <f t="shared" si="334"/>
        <v>905</v>
      </c>
      <c r="L3600" s="102">
        <f t="shared" si="334"/>
        <v>34289440</v>
      </c>
      <c r="M3600" s="102">
        <f t="shared" si="334"/>
        <v>0</v>
      </c>
      <c r="N3600" s="102">
        <f t="shared" si="334"/>
        <v>0</v>
      </c>
      <c r="O3600" s="102">
        <f t="shared" si="334"/>
        <v>0</v>
      </c>
      <c r="P3600" s="102">
        <f t="shared" si="334"/>
        <v>34289440</v>
      </c>
      <c r="Q3600" s="102">
        <f t="shared" si="334"/>
        <v>0</v>
      </c>
      <c r="R3600" s="102" t="s">
        <v>80</v>
      </c>
      <c r="S3600" s="103">
        <f>SUM(S3599)</f>
        <v>1</v>
      </c>
      <c r="T3600" s="111" t="s">
        <v>80</v>
      </c>
      <c r="U3600" s="111" t="s">
        <v>80</v>
      </c>
      <c r="V3600" s="111" t="s">
        <v>80</v>
      </c>
    </row>
    <row r="3601" spans="1:22" s="52" customFormat="1" ht="31.5" customHeight="1" x14ac:dyDescent="0.2">
      <c r="A3601" s="137" t="s">
        <v>1454</v>
      </c>
      <c r="B3601" s="137"/>
      <c r="C3601" s="124" t="s">
        <v>80</v>
      </c>
      <c r="D3601" s="124" t="s">
        <v>80</v>
      </c>
      <c r="E3601" s="124" t="s">
        <v>80</v>
      </c>
      <c r="F3601" s="124" t="s">
        <v>80</v>
      </c>
      <c r="G3601" s="124" t="s">
        <v>80</v>
      </c>
      <c r="H3601" s="60">
        <f t="shared" ref="H3601:Q3601" si="335">H3548+H3559+H3571+H3582+H3597+H3600</f>
        <v>377852.58999999997</v>
      </c>
      <c r="I3601" s="60">
        <f t="shared" si="335"/>
        <v>343043.5</v>
      </c>
      <c r="J3601" s="60">
        <f t="shared" si="335"/>
        <v>305082.82999999996</v>
      </c>
      <c r="K3601" s="61">
        <f t="shared" si="335"/>
        <v>16215</v>
      </c>
      <c r="L3601" s="60">
        <f t="shared" si="335"/>
        <v>664605051.65999997</v>
      </c>
      <c r="M3601" s="60">
        <f t="shared" si="335"/>
        <v>0</v>
      </c>
      <c r="N3601" s="60">
        <f t="shared" si="335"/>
        <v>0</v>
      </c>
      <c r="O3601" s="60">
        <f t="shared" si="335"/>
        <v>0</v>
      </c>
      <c r="P3601" s="60">
        <f t="shared" si="335"/>
        <v>664605051.65999997</v>
      </c>
      <c r="Q3601" s="60">
        <f t="shared" si="335"/>
        <v>0</v>
      </c>
      <c r="R3601" s="60" t="s">
        <v>80</v>
      </c>
      <c r="S3601" s="61">
        <f>S3548+S3559+S3571+S3582+S3597+S3600</f>
        <v>53</v>
      </c>
      <c r="T3601" s="62" t="s">
        <v>80</v>
      </c>
      <c r="U3601" s="62" t="s">
        <v>80</v>
      </c>
      <c r="V3601" s="62" t="s">
        <v>80</v>
      </c>
    </row>
    <row r="3602" spans="1:22" s="63" customFormat="1" ht="24" customHeight="1" x14ac:dyDescent="0.15">
      <c r="A3602" s="157" t="s">
        <v>1455</v>
      </c>
      <c r="B3602" s="157"/>
      <c r="C3602" s="43" t="s">
        <v>80</v>
      </c>
      <c r="D3602" s="44" t="s">
        <v>80</v>
      </c>
      <c r="E3602" s="44" t="s">
        <v>80</v>
      </c>
      <c r="F3602" s="44" t="s">
        <v>80</v>
      </c>
      <c r="G3602" s="44" t="s">
        <v>80</v>
      </c>
      <c r="H3602" s="44">
        <f t="shared" ref="H3602:Q3602" si="336">SUM(H3601)</f>
        <v>377852.58999999997</v>
      </c>
      <c r="I3602" s="44">
        <f t="shared" si="336"/>
        <v>343043.5</v>
      </c>
      <c r="J3602" s="44">
        <f t="shared" si="336"/>
        <v>305082.82999999996</v>
      </c>
      <c r="K3602" s="45">
        <f t="shared" si="336"/>
        <v>16215</v>
      </c>
      <c r="L3602" s="44">
        <f t="shared" si="336"/>
        <v>664605051.65999997</v>
      </c>
      <c r="M3602" s="44">
        <f t="shared" si="336"/>
        <v>0</v>
      </c>
      <c r="N3602" s="44">
        <f t="shared" si="336"/>
        <v>0</v>
      </c>
      <c r="O3602" s="44">
        <f t="shared" si="336"/>
        <v>0</v>
      </c>
      <c r="P3602" s="44">
        <f t="shared" si="336"/>
        <v>664605051.65999997</v>
      </c>
      <c r="Q3602" s="44">
        <f t="shared" si="336"/>
        <v>0</v>
      </c>
      <c r="R3602" s="44" t="s">
        <v>80</v>
      </c>
      <c r="S3602" s="45">
        <f>SUM(S3601)</f>
        <v>53</v>
      </c>
      <c r="T3602" s="44" t="s">
        <v>80</v>
      </c>
      <c r="U3602" s="44" t="s">
        <v>80</v>
      </c>
      <c r="V3602" s="44" t="s">
        <v>80</v>
      </c>
    </row>
    <row r="3603" spans="1:22" s="58" customFormat="1" ht="24" customHeight="1" x14ac:dyDescent="0.15">
      <c r="A3603" s="165" t="s">
        <v>443</v>
      </c>
      <c r="B3603" s="165"/>
      <c r="C3603" s="165"/>
      <c r="D3603" s="165"/>
      <c r="E3603" s="165"/>
      <c r="F3603" s="165"/>
      <c r="G3603" s="165"/>
      <c r="H3603" s="165"/>
      <c r="I3603" s="165"/>
      <c r="J3603" s="165"/>
      <c r="K3603" s="165"/>
      <c r="L3603" s="165"/>
      <c r="M3603" s="165"/>
      <c r="N3603" s="165"/>
      <c r="O3603" s="165"/>
      <c r="P3603" s="165"/>
      <c r="Q3603" s="165"/>
      <c r="R3603" s="165"/>
      <c r="S3603" s="165"/>
      <c r="T3603" s="165"/>
      <c r="U3603" s="165"/>
      <c r="V3603" s="165"/>
    </row>
    <row r="3604" spans="1:22" s="58" customFormat="1" ht="29.25" customHeight="1" x14ac:dyDescent="0.15">
      <c r="A3604" s="140" t="s">
        <v>54</v>
      </c>
      <c r="B3604" s="140"/>
      <c r="C3604" s="140"/>
      <c r="D3604" s="140"/>
      <c r="E3604" s="140"/>
      <c r="F3604" s="140"/>
      <c r="G3604" s="140"/>
      <c r="H3604" s="140"/>
      <c r="I3604" s="140"/>
      <c r="J3604" s="140"/>
      <c r="K3604" s="140"/>
      <c r="L3604" s="140"/>
      <c r="M3604" s="140"/>
      <c r="N3604" s="140"/>
      <c r="O3604" s="140"/>
      <c r="P3604" s="140"/>
      <c r="Q3604" s="140"/>
      <c r="R3604" s="140"/>
      <c r="S3604" s="140"/>
      <c r="T3604" s="140"/>
      <c r="U3604" s="140"/>
      <c r="V3604" s="140"/>
    </row>
    <row r="3605" spans="1:22" s="58" customFormat="1" ht="25.5" customHeight="1" x14ac:dyDescent="0.15">
      <c r="A3605" s="142" t="s">
        <v>55</v>
      </c>
      <c r="B3605" s="142"/>
      <c r="C3605" s="142"/>
      <c r="D3605" s="142"/>
      <c r="E3605" s="142"/>
      <c r="F3605" s="142"/>
      <c r="G3605" s="142"/>
      <c r="H3605" s="142"/>
      <c r="I3605" s="142"/>
      <c r="J3605" s="142"/>
      <c r="K3605" s="142"/>
      <c r="L3605" s="142"/>
      <c r="M3605" s="142"/>
      <c r="N3605" s="142"/>
      <c r="O3605" s="142"/>
      <c r="P3605" s="142"/>
      <c r="Q3605" s="142"/>
      <c r="R3605" s="142"/>
      <c r="S3605" s="142"/>
      <c r="T3605" s="142"/>
      <c r="U3605" s="142"/>
      <c r="V3605" s="142"/>
    </row>
    <row r="3606" spans="1:22" s="14" customFormat="1" ht="31.5" customHeight="1" x14ac:dyDescent="0.15">
      <c r="A3606" s="138">
        <v>1</v>
      </c>
      <c r="B3606" s="138" t="s">
        <v>666</v>
      </c>
      <c r="C3606" s="139">
        <v>1940</v>
      </c>
      <c r="D3606" s="139"/>
      <c r="E3606" s="138" t="s">
        <v>111</v>
      </c>
      <c r="F3606" s="132">
        <v>4</v>
      </c>
      <c r="G3606" s="132">
        <v>2</v>
      </c>
      <c r="H3606" s="133">
        <v>1696.1</v>
      </c>
      <c r="I3606" s="133">
        <v>1466.2</v>
      </c>
      <c r="J3606" s="133">
        <v>1380.4</v>
      </c>
      <c r="K3606" s="132">
        <v>32</v>
      </c>
      <c r="L3606" s="133">
        <v>20041079.210000001</v>
      </c>
      <c r="M3606" s="133">
        <v>0</v>
      </c>
      <c r="N3606" s="133">
        <v>0</v>
      </c>
      <c r="O3606" s="133">
        <v>0</v>
      </c>
      <c r="P3606" s="133">
        <f>L3606</f>
        <v>20041079.210000001</v>
      </c>
      <c r="Q3606" s="133">
        <v>0</v>
      </c>
      <c r="R3606" s="66" t="s">
        <v>62</v>
      </c>
      <c r="S3606" s="135">
        <v>4</v>
      </c>
      <c r="T3606" s="133">
        <v>13668.72</v>
      </c>
      <c r="U3606" s="133">
        <f>T3606</f>
        <v>13668.72</v>
      </c>
      <c r="V3606" s="136">
        <v>47118</v>
      </c>
    </row>
    <row r="3607" spans="1:22" s="14" customFormat="1" ht="33" customHeight="1" x14ac:dyDescent="0.15">
      <c r="A3607" s="138"/>
      <c r="B3607" s="138"/>
      <c r="C3607" s="139"/>
      <c r="D3607" s="139"/>
      <c r="E3607" s="138"/>
      <c r="F3607" s="132"/>
      <c r="G3607" s="132"/>
      <c r="H3607" s="133"/>
      <c r="I3607" s="133"/>
      <c r="J3607" s="133"/>
      <c r="K3607" s="132"/>
      <c r="L3607" s="133"/>
      <c r="M3607" s="133"/>
      <c r="N3607" s="133"/>
      <c r="O3607" s="133"/>
      <c r="P3607" s="133"/>
      <c r="Q3607" s="133"/>
      <c r="R3607" s="66" t="s">
        <v>65</v>
      </c>
      <c r="S3607" s="135"/>
      <c r="T3607" s="133"/>
      <c r="U3607" s="133"/>
      <c r="V3607" s="136"/>
    </row>
    <row r="3608" spans="1:22" s="14" customFormat="1" ht="34.5" customHeight="1" x14ac:dyDescent="0.15">
      <c r="A3608" s="138"/>
      <c r="B3608" s="138"/>
      <c r="C3608" s="139"/>
      <c r="D3608" s="139"/>
      <c r="E3608" s="138"/>
      <c r="F3608" s="132"/>
      <c r="G3608" s="132"/>
      <c r="H3608" s="133"/>
      <c r="I3608" s="133"/>
      <c r="J3608" s="133"/>
      <c r="K3608" s="132"/>
      <c r="L3608" s="133"/>
      <c r="M3608" s="133"/>
      <c r="N3608" s="133"/>
      <c r="O3608" s="133"/>
      <c r="P3608" s="133"/>
      <c r="Q3608" s="133"/>
      <c r="R3608" s="66" t="s">
        <v>71</v>
      </c>
      <c r="S3608" s="135"/>
      <c r="T3608" s="133"/>
      <c r="U3608" s="133"/>
      <c r="V3608" s="136"/>
    </row>
    <row r="3609" spans="1:22" s="14" customFormat="1" ht="27.75" customHeight="1" x14ac:dyDescent="0.15">
      <c r="A3609" s="138"/>
      <c r="B3609" s="138"/>
      <c r="C3609" s="139"/>
      <c r="D3609" s="139"/>
      <c r="E3609" s="138"/>
      <c r="F3609" s="132"/>
      <c r="G3609" s="132"/>
      <c r="H3609" s="133"/>
      <c r="I3609" s="133"/>
      <c r="J3609" s="133"/>
      <c r="K3609" s="132"/>
      <c r="L3609" s="133"/>
      <c r="M3609" s="133"/>
      <c r="N3609" s="133"/>
      <c r="O3609" s="133"/>
      <c r="P3609" s="133"/>
      <c r="Q3609" s="133"/>
      <c r="R3609" s="66" t="s">
        <v>105</v>
      </c>
      <c r="S3609" s="135"/>
      <c r="T3609" s="133"/>
      <c r="U3609" s="133"/>
      <c r="V3609" s="136"/>
    </row>
    <row r="3610" spans="1:22" s="14" customFormat="1" ht="36.75" customHeight="1" x14ac:dyDescent="0.15">
      <c r="A3610" s="138">
        <v>2</v>
      </c>
      <c r="B3610" s="138" t="s">
        <v>667</v>
      </c>
      <c r="C3610" s="138">
        <v>1965</v>
      </c>
      <c r="D3610" s="138"/>
      <c r="E3610" s="138" t="s">
        <v>111</v>
      </c>
      <c r="F3610" s="138">
        <v>5</v>
      </c>
      <c r="G3610" s="138">
        <v>2</v>
      </c>
      <c r="H3610" s="162">
        <v>1438.9</v>
      </c>
      <c r="I3610" s="133">
        <v>1269.4000000000001</v>
      </c>
      <c r="J3610" s="133">
        <v>1141.98</v>
      </c>
      <c r="K3610" s="132">
        <v>56</v>
      </c>
      <c r="L3610" s="133">
        <v>9368159.3100000005</v>
      </c>
      <c r="M3610" s="158">
        <v>0</v>
      </c>
      <c r="N3610" s="158">
        <v>0</v>
      </c>
      <c r="O3610" s="158">
        <v>0</v>
      </c>
      <c r="P3610" s="133">
        <f>L3610</f>
        <v>9368159.3100000005</v>
      </c>
      <c r="Q3610" s="159">
        <v>0</v>
      </c>
      <c r="R3610" s="66" t="s">
        <v>62</v>
      </c>
      <c r="S3610" s="138">
        <v>5</v>
      </c>
      <c r="T3610" s="133">
        <v>7379.99</v>
      </c>
      <c r="U3610" s="133">
        <v>7379.99</v>
      </c>
      <c r="V3610" s="160">
        <v>47118</v>
      </c>
    </row>
    <row r="3611" spans="1:22" s="14" customFormat="1" ht="35.25" customHeight="1" x14ac:dyDescent="0.15">
      <c r="A3611" s="138"/>
      <c r="B3611" s="138"/>
      <c r="C3611" s="138"/>
      <c r="D3611" s="138"/>
      <c r="E3611" s="138"/>
      <c r="F3611" s="138"/>
      <c r="G3611" s="138"/>
      <c r="H3611" s="162"/>
      <c r="I3611" s="133"/>
      <c r="J3611" s="133"/>
      <c r="K3611" s="132"/>
      <c r="L3611" s="133"/>
      <c r="M3611" s="158"/>
      <c r="N3611" s="158"/>
      <c r="O3611" s="158"/>
      <c r="P3611" s="133"/>
      <c r="Q3611" s="159"/>
      <c r="R3611" s="66" t="s">
        <v>99</v>
      </c>
      <c r="S3611" s="138"/>
      <c r="T3611" s="133"/>
      <c r="U3611" s="133"/>
      <c r="V3611" s="160"/>
    </row>
    <row r="3612" spans="1:22" s="14" customFormat="1" ht="35.25" customHeight="1" x14ac:dyDescent="0.15">
      <c r="A3612" s="138"/>
      <c r="B3612" s="138"/>
      <c r="C3612" s="138"/>
      <c r="D3612" s="138"/>
      <c r="E3612" s="138"/>
      <c r="F3612" s="138"/>
      <c r="G3612" s="138"/>
      <c r="H3612" s="162"/>
      <c r="I3612" s="133"/>
      <c r="J3612" s="133"/>
      <c r="K3612" s="132"/>
      <c r="L3612" s="133"/>
      <c r="M3612" s="158"/>
      <c r="N3612" s="158"/>
      <c r="O3612" s="158"/>
      <c r="P3612" s="133"/>
      <c r="Q3612" s="159"/>
      <c r="R3612" s="66" t="s">
        <v>65</v>
      </c>
      <c r="S3612" s="138"/>
      <c r="T3612" s="133"/>
      <c r="U3612" s="133"/>
      <c r="V3612" s="160"/>
    </row>
    <row r="3613" spans="1:22" s="14" customFormat="1" ht="36" customHeight="1" x14ac:dyDescent="0.15">
      <c r="A3613" s="138"/>
      <c r="B3613" s="138"/>
      <c r="C3613" s="138"/>
      <c r="D3613" s="138"/>
      <c r="E3613" s="138"/>
      <c r="F3613" s="138"/>
      <c r="G3613" s="138"/>
      <c r="H3613" s="162"/>
      <c r="I3613" s="133"/>
      <c r="J3613" s="133"/>
      <c r="K3613" s="132"/>
      <c r="L3613" s="133"/>
      <c r="M3613" s="158"/>
      <c r="N3613" s="158"/>
      <c r="O3613" s="158"/>
      <c r="P3613" s="133"/>
      <c r="Q3613" s="159"/>
      <c r="R3613" s="66" t="s">
        <v>68</v>
      </c>
      <c r="S3613" s="138"/>
      <c r="T3613" s="133"/>
      <c r="U3613" s="133"/>
      <c r="V3613" s="160"/>
    </row>
    <row r="3614" spans="1:22" s="14" customFormat="1" ht="35.25" customHeight="1" x14ac:dyDescent="0.15">
      <c r="A3614" s="138"/>
      <c r="B3614" s="138"/>
      <c r="C3614" s="138"/>
      <c r="D3614" s="138"/>
      <c r="E3614" s="138"/>
      <c r="F3614" s="138"/>
      <c r="G3614" s="138"/>
      <c r="H3614" s="162"/>
      <c r="I3614" s="133"/>
      <c r="J3614" s="133"/>
      <c r="K3614" s="132"/>
      <c r="L3614" s="133"/>
      <c r="M3614" s="158"/>
      <c r="N3614" s="158"/>
      <c r="O3614" s="158"/>
      <c r="P3614" s="133"/>
      <c r="Q3614" s="159"/>
      <c r="R3614" s="66" t="s">
        <v>71</v>
      </c>
      <c r="S3614" s="138"/>
      <c r="T3614" s="133"/>
      <c r="U3614" s="133"/>
      <c r="V3614" s="160"/>
    </row>
    <row r="3615" spans="1:22" s="14" customFormat="1" ht="36.75" customHeight="1" x14ac:dyDescent="0.15">
      <c r="A3615" s="138">
        <v>3</v>
      </c>
      <c r="B3615" s="138" t="s">
        <v>668</v>
      </c>
      <c r="C3615" s="138">
        <v>1966</v>
      </c>
      <c r="D3615" s="138"/>
      <c r="E3615" s="138" t="s">
        <v>111</v>
      </c>
      <c r="F3615" s="138">
        <v>5</v>
      </c>
      <c r="G3615" s="138">
        <v>4</v>
      </c>
      <c r="H3615" s="162">
        <v>3395.9</v>
      </c>
      <c r="I3615" s="133">
        <v>3147</v>
      </c>
      <c r="J3615" s="133">
        <v>2319.25</v>
      </c>
      <c r="K3615" s="132">
        <v>209</v>
      </c>
      <c r="L3615" s="133">
        <v>7620177.2699999996</v>
      </c>
      <c r="M3615" s="158">
        <v>0</v>
      </c>
      <c r="N3615" s="158">
        <v>0</v>
      </c>
      <c r="O3615" s="158">
        <v>0</v>
      </c>
      <c r="P3615" s="162">
        <f>SUM(L3615:L3616)</f>
        <v>7620177.2699999996</v>
      </c>
      <c r="Q3615" s="159">
        <v>0</v>
      </c>
      <c r="R3615" s="66" t="s">
        <v>99</v>
      </c>
      <c r="S3615" s="138">
        <v>2</v>
      </c>
      <c r="T3615" s="133">
        <v>2421.41</v>
      </c>
      <c r="U3615" s="133">
        <v>2421.41</v>
      </c>
      <c r="V3615" s="160">
        <v>47118</v>
      </c>
    </row>
    <row r="3616" spans="1:22" s="14" customFormat="1" ht="50.25" customHeight="1" x14ac:dyDescent="0.15">
      <c r="A3616" s="138"/>
      <c r="B3616" s="138"/>
      <c r="C3616" s="138"/>
      <c r="D3616" s="138"/>
      <c r="E3616" s="138"/>
      <c r="F3616" s="138"/>
      <c r="G3616" s="138"/>
      <c r="H3616" s="162"/>
      <c r="I3616" s="133"/>
      <c r="J3616" s="133"/>
      <c r="K3616" s="132"/>
      <c r="L3616" s="133"/>
      <c r="M3616" s="158"/>
      <c r="N3616" s="158"/>
      <c r="O3616" s="158"/>
      <c r="P3616" s="162"/>
      <c r="Q3616" s="159"/>
      <c r="R3616" s="66" t="s">
        <v>117</v>
      </c>
      <c r="S3616" s="138"/>
      <c r="T3616" s="133"/>
      <c r="U3616" s="133"/>
      <c r="V3616" s="160"/>
    </row>
    <row r="3617" spans="1:22" s="14" customFormat="1" ht="34.5" customHeight="1" x14ac:dyDescent="0.15">
      <c r="A3617" s="138">
        <v>4</v>
      </c>
      <c r="B3617" s="138" t="s">
        <v>669</v>
      </c>
      <c r="C3617" s="138">
        <v>1966</v>
      </c>
      <c r="D3617" s="138"/>
      <c r="E3617" s="138" t="s">
        <v>111</v>
      </c>
      <c r="F3617" s="138">
        <v>5</v>
      </c>
      <c r="G3617" s="138">
        <v>3</v>
      </c>
      <c r="H3617" s="162">
        <v>2726.2</v>
      </c>
      <c r="I3617" s="133">
        <v>2539.6</v>
      </c>
      <c r="J3617" s="133">
        <v>2391.9</v>
      </c>
      <c r="K3617" s="132">
        <v>98</v>
      </c>
      <c r="L3617" s="133">
        <v>19269600.609999999</v>
      </c>
      <c r="M3617" s="158">
        <v>0</v>
      </c>
      <c r="N3617" s="158">
        <v>0</v>
      </c>
      <c r="O3617" s="158">
        <v>0</v>
      </c>
      <c r="P3617" s="133">
        <v>19269600.609999999</v>
      </c>
      <c r="Q3617" s="159">
        <v>0</v>
      </c>
      <c r="R3617" s="66" t="s">
        <v>62</v>
      </c>
      <c r="S3617" s="138">
        <v>5</v>
      </c>
      <c r="T3617" s="133">
        <v>7587.65</v>
      </c>
      <c r="U3617" s="133">
        <v>7587.65</v>
      </c>
      <c r="V3617" s="160">
        <v>47118</v>
      </c>
    </row>
    <row r="3618" spans="1:22" s="14" customFormat="1" ht="36.75" customHeight="1" x14ac:dyDescent="0.15">
      <c r="A3618" s="138"/>
      <c r="B3618" s="138"/>
      <c r="C3618" s="138"/>
      <c r="D3618" s="138"/>
      <c r="E3618" s="138"/>
      <c r="F3618" s="138"/>
      <c r="G3618" s="138"/>
      <c r="H3618" s="162"/>
      <c r="I3618" s="133"/>
      <c r="J3618" s="133"/>
      <c r="K3618" s="132"/>
      <c r="L3618" s="133"/>
      <c r="M3618" s="158"/>
      <c r="N3618" s="158"/>
      <c r="O3618" s="158"/>
      <c r="P3618" s="133"/>
      <c r="Q3618" s="159"/>
      <c r="R3618" s="66" t="s">
        <v>65</v>
      </c>
      <c r="S3618" s="138"/>
      <c r="T3618" s="133"/>
      <c r="U3618" s="133"/>
      <c r="V3618" s="160"/>
    </row>
    <row r="3619" spans="1:22" s="14" customFormat="1" ht="32.25" customHeight="1" x14ac:dyDescent="0.15">
      <c r="A3619" s="138"/>
      <c r="B3619" s="138"/>
      <c r="C3619" s="138"/>
      <c r="D3619" s="138"/>
      <c r="E3619" s="138"/>
      <c r="F3619" s="138"/>
      <c r="G3619" s="138"/>
      <c r="H3619" s="162"/>
      <c r="I3619" s="133"/>
      <c r="J3619" s="133"/>
      <c r="K3619" s="132"/>
      <c r="L3619" s="133"/>
      <c r="M3619" s="158"/>
      <c r="N3619" s="158"/>
      <c r="O3619" s="158"/>
      <c r="P3619" s="133"/>
      <c r="Q3619" s="159"/>
      <c r="R3619" s="66" t="s">
        <v>68</v>
      </c>
      <c r="S3619" s="138"/>
      <c r="T3619" s="133"/>
      <c r="U3619" s="133"/>
      <c r="V3619" s="160"/>
    </row>
    <row r="3620" spans="1:22" s="14" customFormat="1" ht="30.75" customHeight="1" x14ac:dyDescent="0.15">
      <c r="A3620" s="138"/>
      <c r="B3620" s="138"/>
      <c r="C3620" s="138"/>
      <c r="D3620" s="138"/>
      <c r="E3620" s="138"/>
      <c r="F3620" s="138"/>
      <c r="G3620" s="138"/>
      <c r="H3620" s="162"/>
      <c r="I3620" s="133"/>
      <c r="J3620" s="133"/>
      <c r="K3620" s="132"/>
      <c r="L3620" s="133"/>
      <c r="M3620" s="158"/>
      <c r="N3620" s="158"/>
      <c r="O3620" s="158"/>
      <c r="P3620" s="133"/>
      <c r="Q3620" s="159"/>
      <c r="R3620" s="66" t="s">
        <v>71</v>
      </c>
      <c r="S3620" s="138"/>
      <c r="T3620" s="133"/>
      <c r="U3620" s="133"/>
      <c r="V3620" s="160"/>
    </row>
    <row r="3621" spans="1:22" s="14" customFormat="1" ht="27.75" customHeight="1" x14ac:dyDescent="0.15">
      <c r="A3621" s="138"/>
      <c r="B3621" s="138"/>
      <c r="C3621" s="138"/>
      <c r="D3621" s="138"/>
      <c r="E3621" s="138"/>
      <c r="F3621" s="138"/>
      <c r="G3621" s="138"/>
      <c r="H3621" s="162"/>
      <c r="I3621" s="133"/>
      <c r="J3621" s="133"/>
      <c r="K3621" s="132"/>
      <c r="L3621" s="133"/>
      <c r="M3621" s="158"/>
      <c r="N3621" s="158"/>
      <c r="O3621" s="158"/>
      <c r="P3621" s="133"/>
      <c r="Q3621" s="159"/>
      <c r="R3621" s="66" t="s">
        <v>670</v>
      </c>
      <c r="S3621" s="138"/>
      <c r="T3621" s="133"/>
      <c r="U3621" s="133"/>
      <c r="V3621" s="160"/>
    </row>
    <row r="3622" spans="1:22" s="14" customFormat="1" ht="28.5" customHeight="1" x14ac:dyDescent="0.15">
      <c r="A3622" s="138">
        <v>5</v>
      </c>
      <c r="B3622" s="138" t="s">
        <v>671</v>
      </c>
      <c r="C3622" s="138">
        <v>1964</v>
      </c>
      <c r="D3622" s="138"/>
      <c r="E3622" s="138" t="s">
        <v>111</v>
      </c>
      <c r="F3622" s="138">
        <v>5</v>
      </c>
      <c r="G3622" s="138">
        <v>2</v>
      </c>
      <c r="H3622" s="162">
        <v>1696.5</v>
      </c>
      <c r="I3622" s="162">
        <v>1521.8</v>
      </c>
      <c r="J3622" s="133">
        <v>1520.81</v>
      </c>
      <c r="K3622" s="132">
        <v>73</v>
      </c>
      <c r="L3622" s="133">
        <v>16359441.300000001</v>
      </c>
      <c r="M3622" s="158">
        <v>0</v>
      </c>
      <c r="N3622" s="158">
        <v>0</v>
      </c>
      <c r="O3622" s="158">
        <v>0</v>
      </c>
      <c r="P3622" s="162">
        <f>SUM(L3622:L3626)</f>
        <v>16359441.300000001</v>
      </c>
      <c r="Q3622" s="159">
        <v>0</v>
      </c>
      <c r="R3622" s="66" t="s">
        <v>62</v>
      </c>
      <c r="S3622" s="138">
        <v>5</v>
      </c>
      <c r="T3622" s="133">
        <v>10750.06</v>
      </c>
      <c r="U3622" s="133">
        <v>10750.06</v>
      </c>
      <c r="V3622" s="160">
        <v>47118</v>
      </c>
    </row>
    <row r="3623" spans="1:22" s="14" customFormat="1" ht="35.25" customHeight="1" x14ac:dyDescent="0.15">
      <c r="A3623" s="138"/>
      <c r="B3623" s="138"/>
      <c r="C3623" s="138"/>
      <c r="D3623" s="138"/>
      <c r="E3623" s="138"/>
      <c r="F3623" s="138"/>
      <c r="G3623" s="138"/>
      <c r="H3623" s="162"/>
      <c r="I3623" s="162"/>
      <c r="J3623" s="133"/>
      <c r="K3623" s="132"/>
      <c r="L3623" s="133"/>
      <c r="M3623" s="158"/>
      <c r="N3623" s="158"/>
      <c r="O3623" s="158"/>
      <c r="P3623" s="162"/>
      <c r="Q3623" s="159"/>
      <c r="R3623" s="66" t="s">
        <v>65</v>
      </c>
      <c r="S3623" s="138"/>
      <c r="T3623" s="133"/>
      <c r="U3623" s="133"/>
      <c r="V3623" s="160"/>
    </row>
    <row r="3624" spans="1:22" s="14" customFormat="1" ht="31.5" customHeight="1" x14ac:dyDescent="0.15">
      <c r="A3624" s="138"/>
      <c r="B3624" s="138"/>
      <c r="C3624" s="138"/>
      <c r="D3624" s="138"/>
      <c r="E3624" s="138"/>
      <c r="F3624" s="138"/>
      <c r="G3624" s="138"/>
      <c r="H3624" s="162"/>
      <c r="I3624" s="162"/>
      <c r="J3624" s="133"/>
      <c r="K3624" s="132"/>
      <c r="L3624" s="133"/>
      <c r="M3624" s="158"/>
      <c r="N3624" s="158"/>
      <c r="O3624" s="158"/>
      <c r="P3624" s="162"/>
      <c r="Q3624" s="159"/>
      <c r="R3624" s="66" t="s">
        <v>68</v>
      </c>
      <c r="S3624" s="138"/>
      <c r="T3624" s="133"/>
      <c r="U3624" s="133"/>
      <c r="V3624" s="160"/>
    </row>
    <row r="3625" spans="1:22" s="14" customFormat="1" ht="33" customHeight="1" x14ac:dyDescent="0.15">
      <c r="A3625" s="138"/>
      <c r="B3625" s="138"/>
      <c r="C3625" s="138"/>
      <c r="D3625" s="138"/>
      <c r="E3625" s="138"/>
      <c r="F3625" s="138"/>
      <c r="G3625" s="138"/>
      <c r="H3625" s="162"/>
      <c r="I3625" s="162"/>
      <c r="J3625" s="133"/>
      <c r="K3625" s="132"/>
      <c r="L3625" s="133"/>
      <c r="M3625" s="158"/>
      <c r="N3625" s="158"/>
      <c r="O3625" s="158"/>
      <c r="P3625" s="162"/>
      <c r="Q3625" s="159"/>
      <c r="R3625" s="66" t="s">
        <v>71</v>
      </c>
      <c r="S3625" s="138"/>
      <c r="T3625" s="133"/>
      <c r="U3625" s="133"/>
      <c r="V3625" s="160"/>
    </row>
    <row r="3626" spans="1:22" s="14" customFormat="1" ht="23.25" customHeight="1" x14ac:dyDescent="0.15">
      <c r="A3626" s="138"/>
      <c r="B3626" s="138"/>
      <c r="C3626" s="138"/>
      <c r="D3626" s="138"/>
      <c r="E3626" s="138"/>
      <c r="F3626" s="138"/>
      <c r="G3626" s="138"/>
      <c r="H3626" s="162"/>
      <c r="I3626" s="162"/>
      <c r="J3626" s="133"/>
      <c r="K3626" s="132"/>
      <c r="L3626" s="133"/>
      <c r="M3626" s="158"/>
      <c r="N3626" s="158"/>
      <c r="O3626" s="158"/>
      <c r="P3626" s="162"/>
      <c r="Q3626" s="159"/>
      <c r="R3626" s="66" t="s">
        <v>670</v>
      </c>
      <c r="S3626" s="138"/>
      <c r="T3626" s="133"/>
      <c r="U3626" s="133"/>
      <c r="V3626" s="160"/>
    </row>
    <row r="3627" spans="1:22" s="14" customFormat="1" ht="39.75" customHeight="1" x14ac:dyDescent="0.15">
      <c r="A3627" s="138">
        <v>6</v>
      </c>
      <c r="B3627" s="138" t="s">
        <v>672</v>
      </c>
      <c r="C3627" s="138">
        <v>1974</v>
      </c>
      <c r="D3627" s="138"/>
      <c r="E3627" s="138" t="s">
        <v>97</v>
      </c>
      <c r="F3627" s="138">
        <v>5</v>
      </c>
      <c r="G3627" s="138">
        <v>6</v>
      </c>
      <c r="H3627" s="162">
        <v>4854.5</v>
      </c>
      <c r="I3627" s="162">
        <v>4432.6000000000004</v>
      </c>
      <c r="J3627" s="133">
        <v>4088.61</v>
      </c>
      <c r="K3627" s="132">
        <v>240</v>
      </c>
      <c r="L3627" s="133">
        <v>19799177.850000001</v>
      </c>
      <c r="M3627" s="158">
        <v>0</v>
      </c>
      <c r="N3627" s="158">
        <v>0</v>
      </c>
      <c r="O3627" s="158">
        <v>0</v>
      </c>
      <c r="P3627" s="162">
        <f>SUM(L3627:L3631)</f>
        <v>19799177.850000001</v>
      </c>
      <c r="Q3627" s="159">
        <v>0</v>
      </c>
      <c r="R3627" s="66" t="s">
        <v>62</v>
      </c>
      <c r="S3627" s="138">
        <v>5</v>
      </c>
      <c r="T3627" s="133">
        <v>4466.72</v>
      </c>
      <c r="U3627" s="133">
        <v>4466.72</v>
      </c>
      <c r="V3627" s="160">
        <v>47118</v>
      </c>
    </row>
    <row r="3628" spans="1:22" s="14" customFormat="1" ht="43.5" customHeight="1" x14ac:dyDescent="0.15">
      <c r="A3628" s="138"/>
      <c r="B3628" s="138"/>
      <c r="C3628" s="138"/>
      <c r="D3628" s="138"/>
      <c r="E3628" s="138"/>
      <c r="F3628" s="138"/>
      <c r="G3628" s="138"/>
      <c r="H3628" s="162"/>
      <c r="I3628" s="162"/>
      <c r="J3628" s="133"/>
      <c r="K3628" s="132"/>
      <c r="L3628" s="133"/>
      <c r="M3628" s="158"/>
      <c r="N3628" s="158"/>
      <c r="O3628" s="158"/>
      <c r="P3628" s="162"/>
      <c r="Q3628" s="159"/>
      <c r="R3628" s="66" t="s">
        <v>65</v>
      </c>
      <c r="S3628" s="138"/>
      <c r="T3628" s="133"/>
      <c r="U3628" s="133"/>
      <c r="V3628" s="160"/>
    </row>
    <row r="3629" spans="1:22" s="14" customFormat="1" ht="43.5" customHeight="1" x14ac:dyDescent="0.15">
      <c r="A3629" s="138"/>
      <c r="B3629" s="138"/>
      <c r="C3629" s="138"/>
      <c r="D3629" s="138"/>
      <c r="E3629" s="138"/>
      <c r="F3629" s="138"/>
      <c r="G3629" s="138"/>
      <c r="H3629" s="162"/>
      <c r="I3629" s="162"/>
      <c r="J3629" s="133"/>
      <c r="K3629" s="132"/>
      <c r="L3629" s="133"/>
      <c r="M3629" s="158"/>
      <c r="N3629" s="158"/>
      <c r="O3629" s="158"/>
      <c r="P3629" s="162"/>
      <c r="Q3629" s="159"/>
      <c r="R3629" s="66" t="s">
        <v>68</v>
      </c>
      <c r="S3629" s="138"/>
      <c r="T3629" s="133"/>
      <c r="U3629" s="133"/>
      <c r="V3629" s="160"/>
    </row>
    <row r="3630" spans="1:22" s="14" customFormat="1" ht="36" customHeight="1" x14ac:dyDescent="0.15">
      <c r="A3630" s="138"/>
      <c r="B3630" s="138"/>
      <c r="C3630" s="138"/>
      <c r="D3630" s="138"/>
      <c r="E3630" s="138"/>
      <c r="F3630" s="138"/>
      <c r="G3630" s="138"/>
      <c r="H3630" s="162"/>
      <c r="I3630" s="162"/>
      <c r="J3630" s="133"/>
      <c r="K3630" s="132"/>
      <c r="L3630" s="133"/>
      <c r="M3630" s="158"/>
      <c r="N3630" s="158"/>
      <c r="O3630" s="158"/>
      <c r="P3630" s="162"/>
      <c r="Q3630" s="159"/>
      <c r="R3630" s="66" t="s">
        <v>71</v>
      </c>
      <c r="S3630" s="138"/>
      <c r="T3630" s="133"/>
      <c r="U3630" s="133"/>
      <c r="V3630" s="160"/>
    </row>
    <row r="3631" spans="1:22" s="14" customFormat="1" ht="31.5" customHeight="1" x14ac:dyDescent="0.15">
      <c r="A3631" s="138"/>
      <c r="B3631" s="138"/>
      <c r="C3631" s="138"/>
      <c r="D3631" s="138"/>
      <c r="E3631" s="138"/>
      <c r="F3631" s="138"/>
      <c r="G3631" s="138"/>
      <c r="H3631" s="162"/>
      <c r="I3631" s="162"/>
      <c r="J3631" s="133"/>
      <c r="K3631" s="132"/>
      <c r="L3631" s="133"/>
      <c r="M3631" s="158"/>
      <c r="N3631" s="158"/>
      <c r="O3631" s="158"/>
      <c r="P3631" s="162"/>
      <c r="Q3631" s="159"/>
      <c r="R3631" s="66" t="s">
        <v>670</v>
      </c>
      <c r="S3631" s="138"/>
      <c r="T3631" s="133"/>
      <c r="U3631" s="133"/>
      <c r="V3631" s="160"/>
    </row>
    <row r="3632" spans="1:22" s="14" customFormat="1" ht="34.5" customHeight="1" x14ac:dyDescent="0.15">
      <c r="A3632" s="138">
        <v>7</v>
      </c>
      <c r="B3632" s="138" t="s">
        <v>673</v>
      </c>
      <c r="C3632" s="138">
        <v>1965</v>
      </c>
      <c r="D3632" s="138"/>
      <c r="E3632" s="138" t="s">
        <v>111</v>
      </c>
      <c r="F3632" s="138">
        <v>5</v>
      </c>
      <c r="G3632" s="138">
        <v>1</v>
      </c>
      <c r="H3632" s="133">
        <v>4010.3</v>
      </c>
      <c r="I3632" s="133">
        <v>2878.59</v>
      </c>
      <c r="J3632" s="133">
        <v>2310.31</v>
      </c>
      <c r="K3632" s="132">
        <v>151</v>
      </c>
      <c r="L3632" s="133">
        <v>10944741.210000001</v>
      </c>
      <c r="M3632" s="158">
        <v>0</v>
      </c>
      <c r="N3632" s="158">
        <v>0</v>
      </c>
      <c r="O3632" s="158">
        <v>0</v>
      </c>
      <c r="P3632" s="162">
        <f>SUM(L3632:L3636)</f>
        <v>10944741.210000001</v>
      </c>
      <c r="Q3632" s="159">
        <v>0</v>
      </c>
      <c r="R3632" s="66" t="s">
        <v>62</v>
      </c>
      <c r="S3632" s="138">
        <v>5</v>
      </c>
      <c r="T3632" s="133">
        <v>3802.12</v>
      </c>
      <c r="U3632" s="133">
        <v>3802.12</v>
      </c>
      <c r="V3632" s="160">
        <v>47118</v>
      </c>
    </row>
    <row r="3633" spans="1:22" s="14" customFormat="1" ht="32.25" customHeight="1" x14ac:dyDescent="0.15">
      <c r="A3633" s="138"/>
      <c r="B3633" s="138"/>
      <c r="C3633" s="138"/>
      <c r="D3633" s="138"/>
      <c r="E3633" s="138"/>
      <c r="F3633" s="138"/>
      <c r="G3633" s="138"/>
      <c r="H3633" s="133"/>
      <c r="I3633" s="133"/>
      <c r="J3633" s="133"/>
      <c r="K3633" s="132"/>
      <c r="L3633" s="133"/>
      <c r="M3633" s="158"/>
      <c r="N3633" s="158"/>
      <c r="O3633" s="158"/>
      <c r="P3633" s="162"/>
      <c r="Q3633" s="159"/>
      <c r="R3633" s="66" t="s">
        <v>65</v>
      </c>
      <c r="S3633" s="138"/>
      <c r="T3633" s="133"/>
      <c r="U3633" s="133"/>
      <c r="V3633" s="160"/>
    </row>
    <row r="3634" spans="1:22" s="14" customFormat="1" ht="33" customHeight="1" x14ac:dyDescent="0.15">
      <c r="A3634" s="138"/>
      <c r="B3634" s="138"/>
      <c r="C3634" s="138"/>
      <c r="D3634" s="138"/>
      <c r="E3634" s="138"/>
      <c r="F3634" s="138"/>
      <c r="G3634" s="138"/>
      <c r="H3634" s="133"/>
      <c r="I3634" s="133"/>
      <c r="J3634" s="133"/>
      <c r="K3634" s="132"/>
      <c r="L3634" s="133"/>
      <c r="M3634" s="158"/>
      <c r="N3634" s="158"/>
      <c r="O3634" s="158"/>
      <c r="P3634" s="162"/>
      <c r="Q3634" s="159"/>
      <c r="R3634" s="66" t="s">
        <v>68</v>
      </c>
      <c r="S3634" s="138"/>
      <c r="T3634" s="133"/>
      <c r="U3634" s="133"/>
      <c r="V3634" s="160"/>
    </row>
    <row r="3635" spans="1:22" s="14" customFormat="1" ht="32.25" customHeight="1" x14ac:dyDescent="0.15">
      <c r="A3635" s="138"/>
      <c r="B3635" s="138"/>
      <c r="C3635" s="138"/>
      <c r="D3635" s="138"/>
      <c r="E3635" s="138"/>
      <c r="F3635" s="138"/>
      <c r="G3635" s="138"/>
      <c r="H3635" s="133"/>
      <c r="I3635" s="133"/>
      <c r="J3635" s="133"/>
      <c r="K3635" s="132"/>
      <c r="L3635" s="133"/>
      <c r="M3635" s="158"/>
      <c r="N3635" s="158"/>
      <c r="O3635" s="158"/>
      <c r="P3635" s="162"/>
      <c r="Q3635" s="159"/>
      <c r="R3635" s="66" t="s">
        <v>71</v>
      </c>
      <c r="S3635" s="138"/>
      <c r="T3635" s="133"/>
      <c r="U3635" s="133"/>
      <c r="V3635" s="160"/>
    </row>
    <row r="3636" spans="1:22" s="14" customFormat="1" ht="27.75" customHeight="1" x14ac:dyDescent="0.15">
      <c r="A3636" s="138"/>
      <c r="B3636" s="138"/>
      <c r="C3636" s="138"/>
      <c r="D3636" s="138"/>
      <c r="E3636" s="138"/>
      <c r="F3636" s="138"/>
      <c r="G3636" s="138"/>
      <c r="H3636" s="133"/>
      <c r="I3636" s="133"/>
      <c r="J3636" s="133"/>
      <c r="K3636" s="132"/>
      <c r="L3636" s="133"/>
      <c r="M3636" s="158"/>
      <c r="N3636" s="158"/>
      <c r="O3636" s="158"/>
      <c r="P3636" s="162"/>
      <c r="Q3636" s="159"/>
      <c r="R3636" s="66" t="s">
        <v>670</v>
      </c>
      <c r="S3636" s="138"/>
      <c r="T3636" s="133"/>
      <c r="U3636" s="133"/>
      <c r="V3636" s="160"/>
    </row>
    <row r="3637" spans="1:22" s="14" customFormat="1" ht="36.75" customHeight="1" x14ac:dyDescent="0.15">
      <c r="A3637" s="138">
        <v>8</v>
      </c>
      <c r="B3637" s="138" t="s">
        <v>674</v>
      </c>
      <c r="C3637" s="138">
        <v>1970</v>
      </c>
      <c r="D3637" s="138">
        <v>1970</v>
      </c>
      <c r="E3637" s="138" t="s">
        <v>111</v>
      </c>
      <c r="F3637" s="138">
        <v>9</v>
      </c>
      <c r="G3637" s="138">
        <v>1</v>
      </c>
      <c r="H3637" s="162">
        <v>2539.4</v>
      </c>
      <c r="I3637" s="162">
        <v>2278.8000000000002</v>
      </c>
      <c r="J3637" s="133">
        <v>2200.4299999999998</v>
      </c>
      <c r="K3637" s="132">
        <v>106</v>
      </c>
      <c r="L3637" s="133">
        <f>SUM(M3637:Q3641)</f>
        <v>13864811.689999999</v>
      </c>
      <c r="M3637" s="158">
        <v>0</v>
      </c>
      <c r="N3637" s="158">
        <v>0</v>
      </c>
      <c r="O3637" s="158">
        <v>0</v>
      </c>
      <c r="P3637" s="162">
        <v>13864811.689999999</v>
      </c>
      <c r="Q3637" s="159">
        <v>0</v>
      </c>
      <c r="R3637" s="66" t="s">
        <v>62</v>
      </c>
      <c r="S3637" s="138">
        <v>5</v>
      </c>
      <c r="T3637" s="133">
        <f>L3637/I3637</f>
        <v>6084.2600008776544</v>
      </c>
      <c r="U3637" s="133">
        <f>T3637</f>
        <v>6084.2600008776544</v>
      </c>
      <c r="V3637" s="160">
        <v>47118</v>
      </c>
    </row>
    <row r="3638" spans="1:22" s="14" customFormat="1" ht="33.75" customHeight="1" x14ac:dyDescent="0.15">
      <c r="A3638" s="138"/>
      <c r="B3638" s="138"/>
      <c r="C3638" s="138"/>
      <c r="D3638" s="138"/>
      <c r="E3638" s="138"/>
      <c r="F3638" s="138"/>
      <c r="G3638" s="138"/>
      <c r="H3638" s="162"/>
      <c r="I3638" s="162"/>
      <c r="J3638" s="133"/>
      <c r="K3638" s="132"/>
      <c r="L3638" s="133"/>
      <c r="M3638" s="158"/>
      <c r="N3638" s="158"/>
      <c r="O3638" s="158"/>
      <c r="P3638" s="162"/>
      <c r="Q3638" s="159"/>
      <c r="R3638" s="66" t="s">
        <v>65</v>
      </c>
      <c r="S3638" s="138"/>
      <c r="T3638" s="133"/>
      <c r="U3638" s="133"/>
      <c r="V3638" s="160"/>
    </row>
    <row r="3639" spans="1:22" s="14" customFormat="1" ht="36" customHeight="1" x14ac:dyDescent="0.15">
      <c r="A3639" s="138"/>
      <c r="B3639" s="138"/>
      <c r="C3639" s="138"/>
      <c r="D3639" s="138"/>
      <c r="E3639" s="138"/>
      <c r="F3639" s="138"/>
      <c r="G3639" s="138"/>
      <c r="H3639" s="162"/>
      <c r="I3639" s="162"/>
      <c r="J3639" s="133"/>
      <c r="K3639" s="132"/>
      <c r="L3639" s="133"/>
      <c r="M3639" s="158"/>
      <c r="N3639" s="158"/>
      <c r="O3639" s="158"/>
      <c r="P3639" s="162"/>
      <c r="Q3639" s="159"/>
      <c r="R3639" s="66" t="s">
        <v>68</v>
      </c>
      <c r="S3639" s="138"/>
      <c r="T3639" s="133"/>
      <c r="U3639" s="133"/>
      <c r="V3639" s="160"/>
    </row>
    <row r="3640" spans="1:22" s="14" customFormat="1" ht="33" customHeight="1" x14ac:dyDescent="0.15">
      <c r="A3640" s="138"/>
      <c r="B3640" s="138"/>
      <c r="C3640" s="138"/>
      <c r="D3640" s="138"/>
      <c r="E3640" s="138"/>
      <c r="F3640" s="138"/>
      <c r="G3640" s="138"/>
      <c r="H3640" s="162"/>
      <c r="I3640" s="162"/>
      <c r="J3640" s="133"/>
      <c r="K3640" s="132"/>
      <c r="L3640" s="133"/>
      <c r="M3640" s="158"/>
      <c r="N3640" s="158"/>
      <c r="O3640" s="158"/>
      <c r="P3640" s="162"/>
      <c r="Q3640" s="159"/>
      <c r="R3640" s="66" t="s">
        <v>71</v>
      </c>
      <c r="S3640" s="138"/>
      <c r="T3640" s="133"/>
      <c r="U3640" s="133"/>
      <c r="V3640" s="160"/>
    </row>
    <row r="3641" spans="1:22" s="14" customFormat="1" ht="21" customHeight="1" x14ac:dyDescent="0.15">
      <c r="A3641" s="138"/>
      <c r="B3641" s="138"/>
      <c r="C3641" s="138"/>
      <c r="D3641" s="138"/>
      <c r="E3641" s="138"/>
      <c r="F3641" s="138"/>
      <c r="G3641" s="138"/>
      <c r="H3641" s="162"/>
      <c r="I3641" s="162"/>
      <c r="J3641" s="133"/>
      <c r="K3641" s="132"/>
      <c r="L3641" s="133"/>
      <c r="M3641" s="158"/>
      <c r="N3641" s="158"/>
      <c r="O3641" s="158"/>
      <c r="P3641" s="162"/>
      <c r="Q3641" s="159"/>
      <c r="R3641" s="66" t="s">
        <v>670</v>
      </c>
      <c r="S3641" s="138"/>
      <c r="T3641" s="133"/>
      <c r="U3641" s="133"/>
      <c r="V3641" s="160"/>
    </row>
    <row r="3642" spans="1:22" s="9" customFormat="1" ht="49.5" customHeight="1" x14ac:dyDescent="0.15">
      <c r="A3642" s="141" t="s">
        <v>675</v>
      </c>
      <c r="B3642" s="141"/>
      <c r="C3642" s="111" t="s">
        <v>80</v>
      </c>
      <c r="D3642" s="111" t="s">
        <v>80</v>
      </c>
      <c r="E3642" s="111" t="s">
        <v>80</v>
      </c>
      <c r="F3642" s="111" t="s">
        <v>80</v>
      </c>
      <c r="G3642" s="111" t="s">
        <v>80</v>
      </c>
      <c r="H3642" s="102">
        <f t="shared" ref="H3642:Q3642" si="337">SUM(H3606:H3641)</f>
        <v>22357.8</v>
      </c>
      <c r="I3642" s="102">
        <f t="shared" si="337"/>
        <v>19533.990000000002</v>
      </c>
      <c r="J3642" s="102">
        <f t="shared" si="337"/>
        <v>17353.689999999999</v>
      </c>
      <c r="K3642" s="103">
        <f t="shared" si="337"/>
        <v>965</v>
      </c>
      <c r="L3642" s="102">
        <f t="shared" si="337"/>
        <v>117267188.45000002</v>
      </c>
      <c r="M3642" s="102">
        <f t="shared" si="337"/>
        <v>0</v>
      </c>
      <c r="N3642" s="102">
        <f t="shared" si="337"/>
        <v>0</v>
      </c>
      <c r="O3642" s="102">
        <f t="shared" si="337"/>
        <v>0</v>
      </c>
      <c r="P3642" s="102">
        <f t="shared" si="337"/>
        <v>117267188.45000002</v>
      </c>
      <c r="Q3642" s="102">
        <f t="shared" si="337"/>
        <v>0</v>
      </c>
      <c r="R3642" s="102" t="s">
        <v>80</v>
      </c>
      <c r="S3642" s="103">
        <f>SUM(S3606:S3641)</f>
        <v>36</v>
      </c>
      <c r="T3642" s="111" t="s">
        <v>80</v>
      </c>
      <c r="U3642" s="111" t="s">
        <v>80</v>
      </c>
      <c r="V3642" s="111" t="s">
        <v>80</v>
      </c>
    </row>
    <row r="3643" spans="1:22" s="14" customFormat="1" ht="28.5" customHeight="1" x14ac:dyDescent="0.15">
      <c r="A3643" s="142" t="s">
        <v>676</v>
      </c>
      <c r="B3643" s="142"/>
      <c r="C3643" s="142"/>
      <c r="D3643" s="142"/>
      <c r="E3643" s="142"/>
      <c r="F3643" s="142"/>
      <c r="G3643" s="142"/>
      <c r="H3643" s="142"/>
      <c r="I3643" s="142"/>
      <c r="J3643" s="142"/>
      <c r="K3643" s="142"/>
      <c r="L3643" s="142"/>
      <c r="M3643" s="142"/>
      <c r="N3643" s="142"/>
      <c r="O3643" s="142"/>
      <c r="P3643" s="142"/>
      <c r="Q3643" s="142"/>
      <c r="R3643" s="142"/>
      <c r="S3643" s="142"/>
      <c r="T3643" s="142"/>
      <c r="U3643" s="142"/>
      <c r="V3643" s="142"/>
    </row>
    <row r="3644" spans="1:22" s="58" customFormat="1" ht="35.25" customHeight="1" x14ac:dyDescent="0.15">
      <c r="A3644" s="138">
        <v>9</v>
      </c>
      <c r="B3644" s="138" t="s">
        <v>677</v>
      </c>
      <c r="C3644" s="138">
        <v>1968</v>
      </c>
      <c r="D3644" s="138"/>
      <c r="E3644" s="138" t="s">
        <v>97</v>
      </c>
      <c r="F3644" s="138">
        <v>5</v>
      </c>
      <c r="G3644" s="138">
        <v>5</v>
      </c>
      <c r="H3644" s="159">
        <v>4896.6000000000004</v>
      </c>
      <c r="I3644" s="159">
        <v>4600.1000000000004</v>
      </c>
      <c r="J3644" s="133">
        <v>4232.0200000000004</v>
      </c>
      <c r="K3644" s="132">
        <v>188</v>
      </c>
      <c r="L3644" s="133">
        <v>49451351</v>
      </c>
      <c r="M3644" s="158">
        <v>0</v>
      </c>
      <c r="N3644" s="158">
        <v>0</v>
      </c>
      <c r="O3644" s="158">
        <v>0</v>
      </c>
      <c r="P3644" s="162">
        <f>SUM(L3644:L3648)</f>
        <v>49451351</v>
      </c>
      <c r="Q3644" s="159">
        <v>0</v>
      </c>
      <c r="R3644" s="66" t="s">
        <v>62</v>
      </c>
      <c r="S3644" s="138">
        <v>5</v>
      </c>
      <c r="T3644" s="133">
        <v>10750.06</v>
      </c>
      <c r="U3644" s="133">
        <v>10750.06</v>
      </c>
      <c r="V3644" s="164">
        <v>47118</v>
      </c>
    </row>
    <row r="3645" spans="1:22" s="58" customFormat="1" ht="30" customHeight="1" x14ac:dyDescent="0.15">
      <c r="A3645" s="138"/>
      <c r="B3645" s="138"/>
      <c r="C3645" s="138"/>
      <c r="D3645" s="138"/>
      <c r="E3645" s="138"/>
      <c r="F3645" s="138"/>
      <c r="G3645" s="138"/>
      <c r="H3645" s="159"/>
      <c r="I3645" s="159"/>
      <c r="J3645" s="133"/>
      <c r="K3645" s="132"/>
      <c r="L3645" s="133"/>
      <c r="M3645" s="158"/>
      <c r="N3645" s="158"/>
      <c r="O3645" s="158"/>
      <c r="P3645" s="162"/>
      <c r="Q3645" s="159"/>
      <c r="R3645" s="66" t="s">
        <v>65</v>
      </c>
      <c r="S3645" s="138"/>
      <c r="T3645" s="133"/>
      <c r="U3645" s="133"/>
      <c r="V3645" s="164"/>
    </row>
    <row r="3646" spans="1:22" s="58" customFormat="1" ht="31.5" customHeight="1" x14ac:dyDescent="0.15">
      <c r="A3646" s="138"/>
      <c r="B3646" s="138"/>
      <c r="C3646" s="138"/>
      <c r="D3646" s="138"/>
      <c r="E3646" s="138"/>
      <c r="F3646" s="138"/>
      <c r="G3646" s="138"/>
      <c r="H3646" s="159"/>
      <c r="I3646" s="159"/>
      <c r="J3646" s="133"/>
      <c r="K3646" s="132"/>
      <c r="L3646" s="133"/>
      <c r="M3646" s="158"/>
      <c r="N3646" s="158"/>
      <c r="O3646" s="158"/>
      <c r="P3646" s="162"/>
      <c r="Q3646" s="159"/>
      <c r="R3646" s="66" t="s">
        <v>68</v>
      </c>
      <c r="S3646" s="138"/>
      <c r="T3646" s="133"/>
      <c r="U3646" s="133"/>
      <c r="V3646" s="164"/>
    </row>
    <row r="3647" spans="1:22" s="58" customFormat="1" ht="33.75" customHeight="1" x14ac:dyDescent="0.15">
      <c r="A3647" s="138"/>
      <c r="B3647" s="138"/>
      <c r="C3647" s="138"/>
      <c r="D3647" s="138"/>
      <c r="E3647" s="138"/>
      <c r="F3647" s="138"/>
      <c r="G3647" s="138"/>
      <c r="H3647" s="159"/>
      <c r="I3647" s="159"/>
      <c r="J3647" s="133"/>
      <c r="K3647" s="132"/>
      <c r="L3647" s="133"/>
      <c r="M3647" s="158"/>
      <c r="N3647" s="158"/>
      <c r="O3647" s="158"/>
      <c r="P3647" s="162"/>
      <c r="Q3647" s="159"/>
      <c r="R3647" s="66" t="s">
        <v>71</v>
      </c>
      <c r="S3647" s="138"/>
      <c r="T3647" s="133"/>
      <c r="U3647" s="133"/>
      <c r="V3647" s="164"/>
    </row>
    <row r="3648" spans="1:22" s="58" customFormat="1" ht="31.5" customHeight="1" x14ac:dyDescent="0.15">
      <c r="A3648" s="138"/>
      <c r="B3648" s="138"/>
      <c r="C3648" s="138"/>
      <c r="D3648" s="138"/>
      <c r="E3648" s="138"/>
      <c r="F3648" s="138"/>
      <c r="G3648" s="138"/>
      <c r="H3648" s="159"/>
      <c r="I3648" s="159"/>
      <c r="J3648" s="133"/>
      <c r="K3648" s="132"/>
      <c r="L3648" s="133"/>
      <c r="M3648" s="158"/>
      <c r="N3648" s="158"/>
      <c r="O3648" s="158"/>
      <c r="P3648" s="162"/>
      <c r="Q3648" s="159"/>
      <c r="R3648" s="66" t="s">
        <v>670</v>
      </c>
      <c r="S3648" s="138"/>
      <c r="T3648" s="133"/>
      <c r="U3648" s="133"/>
      <c r="V3648" s="164"/>
    </row>
    <row r="3649" spans="1:22" s="58" customFormat="1" ht="42" customHeight="1" x14ac:dyDescent="0.15">
      <c r="A3649" s="137" t="s">
        <v>678</v>
      </c>
      <c r="B3649" s="137"/>
      <c r="C3649" s="111" t="s">
        <v>80</v>
      </c>
      <c r="D3649" s="111" t="s">
        <v>80</v>
      </c>
      <c r="E3649" s="111" t="s">
        <v>80</v>
      </c>
      <c r="F3649" s="111" t="s">
        <v>80</v>
      </c>
      <c r="G3649" s="111" t="s">
        <v>80</v>
      </c>
      <c r="H3649" s="104">
        <f t="shared" ref="H3649:Q3649" si="338">SUM(H3644:H3648)</f>
        <v>4896.6000000000004</v>
      </c>
      <c r="I3649" s="104">
        <f t="shared" si="338"/>
        <v>4600.1000000000004</v>
      </c>
      <c r="J3649" s="104">
        <f t="shared" si="338"/>
        <v>4232.0200000000004</v>
      </c>
      <c r="K3649" s="103">
        <f t="shared" si="338"/>
        <v>188</v>
      </c>
      <c r="L3649" s="104">
        <f t="shared" si="338"/>
        <v>49451351</v>
      </c>
      <c r="M3649" s="102">
        <f t="shared" si="338"/>
        <v>0</v>
      </c>
      <c r="N3649" s="102">
        <f t="shared" si="338"/>
        <v>0</v>
      </c>
      <c r="O3649" s="102">
        <f t="shared" si="338"/>
        <v>0</v>
      </c>
      <c r="P3649" s="104">
        <f t="shared" si="338"/>
        <v>49451351</v>
      </c>
      <c r="Q3649" s="105">
        <f t="shared" si="338"/>
        <v>0</v>
      </c>
      <c r="R3649" s="111" t="s">
        <v>80</v>
      </c>
      <c r="S3649" s="123">
        <f>SUM(S3644:S3648)</f>
        <v>5</v>
      </c>
      <c r="T3649" s="111" t="s">
        <v>80</v>
      </c>
      <c r="U3649" s="111" t="s">
        <v>80</v>
      </c>
      <c r="V3649" s="111" t="s">
        <v>80</v>
      </c>
    </row>
    <row r="3650" spans="1:22" s="58" customFormat="1" ht="40.5" customHeight="1" x14ac:dyDescent="0.15">
      <c r="A3650" s="137" t="s">
        <v>1456</v>
      </c>
      <c r="B3650" s="137"/>
      <c r="C3650" s="124" t="s">
        <v>80</v>
      </c>
      <c r="D3650" s="124" t="s">
        <v>80</v>
      </c>
      <c r="E3650" s="124" t="s">
        <v>80</v>
      </c>
      <c r="F3650" s="124" t="s">
        <v>80</v>
      </c>
      <c r="G3650" s="124" t="s">
        <v>80</v>
      </c>
      <c r="H3650" s="60">
        <f>H3642+H3649</f>
        <v>27254.400000000001</v>
      </c>
      <c r="I3650" s="60">
        <f t="shared" ref="I3650:S3650" si="339">I3642+I3649</f>
        <v>24134.090000000004</v>
      </c>
      <c r="J3650" s="60">
        <f t="shared" si="339"/>
        <v>21585.71</v>
      </c>
      <c r="K3650" s="61">
        <f t="shared" si="339"/>
        <v>1153</v>
      </c>
      <c r="L3650" s="60">
        <f t="shared" si="339"/>
        <v>166718539.45000002</v>
      </c>
      <c r="M3650" s="60">
        <f t="shared" si="339"/>
        <v>0</v>
      </c>
      <c r="N3650" s="60">
        <f t="shared" si="339"/>
        <v>0</v>
      </c>
      <c r="O3650" s="60">
        <f t="shared" si="339"/>
        <v>0</v>
      </c>
      <c r="P3650" s="60">
        <f t="shared" si="339"/>
        <v>166718539.45000002</v>
      </c>
      <c r="Q3650" s="60">
        <f t="shared" si="339"/>
        <v>0</v>
      </c>
      <c r="R3650" s="60" t="s">
        <v>80</v>
      </c>
      <c r="S3650" s="61">
        <f t="shared" si="339"/>
        <v>41</v>
      </c>
      <c r="T3650" s="62" t="s">
        <v>80</v>
      </c>
      <c r="U3650" s="62" t="s">
        <v>80</v>
      </c>
      <c r="V3650" s="62" t="s">
        <v>80</v>
      </c>
    </row>
    <row r="3651" spans="1:22" s="14" customFormat="1" ht="27.75" customHeight="1" x14ac:dyDescent="0.15">
      <c r="A3651" s="142" t="s">
        <v>144</v>
      </c>
      <c r="B3651" s="142"/>
      <c r="C3651" s="142"/>
      <c r="D3651" s="142"/>
      <c r="E3651" s="142"/>
      <c r="F3651" s="142"/>
      <c r="G3651" s="142"/>
      <c r="H3651" s="142"/>
      <c r="I3651" s="142"/>
      <c r="J3651" s="142"/>
      <c r="K3651" s="142"/>
      <c r="L3651" s="142"/>
      <c r="M3651" s="142"/>
      <c r="N3651" s="142"/>
      <c r="O3651" s="142"/>
      <c r="P3651" s="142"/>
      <c r="Q3651" s="142"/>
      <c r="R3651" s="142"/>
      <c r="S3651" s="142"/>
      <c r="T3651" s="142"/>
      <c r="U3651" s="142"/>
      <c r="V3651" s="142"/>
    </row>
    <row r="3652" spans="1:22" s="14" customFormat="1" ht="40.5" customHeight="1" x14ac:dyDescent="0.15">
      <c r="A3652" s="138">
        <v>1</v>
      </c>
      <c r="B3652" s="138" t="s">
        <v>680</v>
      </c>
      <c r="C3652" s="138">
        <v>1968</v>
      </c>
      <c r="D3652" s="138">
        <v>2010</v>
      </c>
      <c r="E3652" s="138" t="s">
        <v>111</v>
      </c>
      <c r="F3652" s="138">
        <v>5</v>
      </c>
      <c r="G3652" s="138">
        <v>2</v>
      </c>
      <c r="H3652" s="159">
        <v>1919.7</v>
      </c>
      <c r="I3652" s="159">
        <v>1766.41</v>
      </c>
      <c r="J3652" s="159">
        <v>1765.4</v>
      </c>
      <c r="K3652" s="132">
        <v>94</v>
      </c>
      <c r="L3652" s="133">
        <v>13419187.140000001</v>
      </c>
      <c r="M3652" s="158">
        <v>0</v>
      </c>
      <c r="N3652" s="158">
        <v>0</v>
      </c>
      <c r="O3652" s="158">
        <v>0</v>
      </c>
      <c r="P3652" s="162">
        <f>L3652</f>
        <v>13419187.140000001</v>
      </c>
      <c r="Q3652" s="159">
        <v>0</v>
      </c>
      <c r="R3652" s="66" t="s">
        <v>68</v>
      </c>
      <c r="S3652" s="138">
        <v>2</v>
      </c>
      <c r="T3652" s="133">
        <v>7596.87</v>
      </c>
      <c r="U3652" s="133">
        <v>7596.87</v>
      </c>
      <c r="V3652" s="160">
        <v>47118</v>
      </c>
    </row>
    <row r="3653" spans="1:22" s="14" customFormat="1" ht="30.75" customHeight="1" x14ac:dyDescent="0.15">
      <c r="A3653" s="138"/>
      <c r="B3653" s="138"/>
      <c r="C3653" s="138"/>
      <c r="D3653" s="138"/>
      <c r="E3653" s="138"/>
      <c r="F3653" s="138"/>
      <c r="G3653" s="138"/>
      <c r="H3653" s="159"/>
      <c r="I3653" s="159"/>
      <c r="J3653" s="159"/>
      <c r="K3653" s="132"/>
      <c r="L3653" s="133"/>
      <c r="M3653" s="158"/>
      <c r="N3653" s="158"/>
      <c r="O3653" s="158"/>
      <c r="P3653" s="162"/>
      <c r="Q3653" s="159"/>
      <c r="R3653" s="66" t="s">
        <v>670</v>
      </c>
      <c r="S3653" s="138"/>
      <c r="T3653" s="133"/>
      <c r="U3653" s="133"/>
      <c r="V3653" s="160"/>
    </row>
    <row r="3654" spans="1:22" s="14" customFormat="1" ht="37.5" customHeight="1" x14ac:dyDescent="0.15">
      <c r="A3654" s="111">
        <v>2</v>
      </c>
      <c r="B3654" s="111" t="s">
        <v>681</v>
      </c>
      <c r="C3654" s="111">
        <v>1955</v>
      </c>
      <c r="D3654" s="111"/>
      <c r="E3654" s="111" t="s">
        <v>84</v>
      </c>
      <c r="F3654" s="111">
        <v>2</v>
      </c>
      <c r="G3654" s="111">
        <v>2</v>
      </c>
      <c r="H3654" s="127">
        <v>628.9</v>
      </c>
      <c r="I3654" s="127">
        <v>554</v>
      </c>
      <c r="J3654" s="127">
        <v>466.1</v>
      </c>
      <c r="K3654" s="113">
        <v>30</v>
      </c>
      <c r="L3654" s="125">
        <v>8195776.2800000003</v>
      </c>
      <c r="M3654" s="126">
        <v>0</v>
      </c>
      <c r="N3654" s="126">
        <v>0</v>
      </c>
      <c r="O3654" s="126">
        <v>0</v>
      </c>
      <c r="P3654" s="125">
        <f>SUM(L3654)</f>
        <v>8195776.2800000003</v>
      </c>
      <c r="Q3654" s="127">
        <v>0</v>
      </c>
      <c r="R3654" s="66" t="s">
        <v>682</v>
      </c>
      <c r="S3654" s="111">
        <v>1</v>
      </c>
      <c r="T3654" s="127">
        <v>14793.82</v>
      </c>
      <c r="U3654" s="127">
        <v>14793.82</v>
      </c>
      <c r="V3654" s="128">
        <v>47118</v>
      </c>
    </row>
    <row r="3655" spans="1:22" s="14" customFormat="1" ht="40.5" customHeight="1" x14ac:dyDescent="0.15">
      <c r="A3655" s="138">
        <v>3</v>
      </c>
      <c r="B3655" s="138" t="s">
        <v>683</v>
      </c>
      <c r="C3655" s="138">
        <v>1955</v>
      </c>
      <c r="D3655" s="138">
        <v>2009</v>
      </c>
      <c r="E3655" s="138" t="s">
        <v>111</v>
      </c>
      <c r="F3655" s="138">
        <v>2</v>
      </c>
      <c r="G3655" s="138">
        <v>2</v>
      </c>
      <c r="H3655" s="159">
        <v>922.6</v>
      </c>
      <c r="I3655" s="159">
        <v>853.4</v>
      </c>
      <c r="J3655" s="159">
        <v>698.9</v>
      </c>
      <c r="K3655" s="132">
        <v>41</v>
      </c>
      <c r="L3655" s="162">
        <v>6777805.21</v>
      </c>
      <c r="M3655" s="158">
        <v>0</v>
      </c>
      <c r="N3655" s="158">
        <v>0</v>
      </c>
      <c r="O3655" s="158">
        <v>0</v>
      </c>
      <c r="P3655" s="162">
        <f>SUM(L3655:L3657)</f>
        <v>6777805.21</v>
      </c>
      <c r="Q3655" s="159">
        <v>0</v>
      </c>
      <c r="R3655" s="66" t="s">
        <v>62</v>
      </c>
      <c r="S3655" s="138">
        <v>3</v>
      </c>
      <c r="T3655" s="159">
        <f>L3655/I3655</f>
        <v>7942.1200023435667</v>
      </c>
      <c r="U3655" s="159">
        <f>T3655</f>
        <v>7942.1200023435667</v>
      </c>
      <c r="V3655" s="160">
        <v>47118</v>
      </c>
    </row>
    <row r="3656" spans="1:22" s="14" customFormat="1" ht="40.5" customHeight="1" x14ac:dyDescent="0.15">
      <c r="A3656" s="138"/>
      <c r="B3656" s="138"/>
      <c r="C3656" s="138"/>
      <c r="D3656" s="138"/>
      <c r="E3656" s="138"/>
      <c r="F3656" s="138"/>
      <c r="G3656" s="138"/>
      <c r="H3656" s="159"/>
      <c r="I3656" s="159"/>
      <c r="J3656" s="159"/>
      <c r="K3656" s="132"/>
      <c r="L3656" s="162"/>
      <c r="M3656" s="158"/>
      <c r="N3656" s="158"/>
      <c r="O3656" s="158"/>
      <c r="P3656" s="162"/>
      <c r="Q3656" s="159"/>
      <c r="R3656" s="66" t="s">
        <v>68</v>
      </c>
      <c r="S3656" s="138"/>
      <c r="T3656" s="159"/>
      <c r="U3656" s="159"/>
      <c r="V3656" s="160"/>
    </row>
    <row r="3657" spans="1:22" s="14" customFormat="1" ht="40.5" customHeight="1" x14ac:dyDescent="0.15">
      <c r="A3657" s="138"/>
      <c r="B3657" s="138"/>
      <c r="C3657" s="138"/>
      <c r="D3657" s="138"/>
      <c r="E3657" s="138"/>
      <c r="F3657" s="138"/>
      <c r="G3657" s="138"/>
      <c r="H3657" s="159"/>
      <c r="I3657" s="159"/>
      <c r="J3657" s="159"/>
      <c r="K3657" s="132"/>
      <c r="L3657" s="162"/>
      <c r="M3657" s="158"/>
      <c r="N3657" s="158"/>
      <c r="O3657" s="158"/>
      <c r="P3657" s="162"/>
      <c r="Q3657" s="159"/>
      <c r="R3657" s="66" t="s">
        <v>71</v>
      </c>
      <c r="S3657" s="138"/>
      <c r="T3657" s="159"/>
      <c r="U3657" s="159"/>
      <c r="V3657" s="160"/>
    </row>
    <row r="3658" spans="1:22" s="14" customFormat="1" ht="34.5" customHeight="1" x14ac:dyDescent="0.15">
      <c r="A3658" s="111">
        <v>4</v>
      </c>
      <c r="B3658" s="111" t="s">
        <v>684</v>
      </c>
      <c r="C3658" s="111">
        <v>1957</v>
      </c>
      <c r="D3658" s="111"/>
      <c r="E3658" s="111" t="s">
        <v>111</v>
      </c>
      <c r="F3658" s="111">
        <v>2</v>
      </c>
      <c r="G3658" s="111">
        <v>2</v>
      </c>
      <c r="H3658" s="127">
        <v>913.2</v>
      </c>
      <c r="I3658" s="127">
        <v>840.31</v>
      </c>
      <c r="J3658" s="127">
        <v>686.13</v>
      </c>
      <c r="K3658" s="113">
        <v>23</v>
      </c>
      <c r="L3658" s="125">
        <v>6627777.0599999996</v>
      </c>
      <c r="M3658" s="126">
        <v>0</v>
      </c>
      <c r="N3658" s="126">
        <v>0</v>
      </c>
      <c r="O3658" s="126">
        <v>0</v>
      </c>
      <c r="P3658" s="125">
        <f>SUM(L3658)</f>
        <v>6627777.0599999996</v>
      </c>
      <c r="Q3658" s="127">
        <v>0</v>
      </c>
      <c r="R3658" s="66" t="s">
        <v>670</v>
      </c>
      <c r="S3658" s="111">
        <v>1</v>
      </c>
      <c r="T3658" s="127">
        <v>7887.3</v>
      </c>
      <c r="U3658" s="127">
        <f>T3658</f>
        <v>7887.3</v>
      </c>
      <c r="V3658" s="128">
        <v>47118</v>
      </c>
    </row>
    <row r="3659" spans="1:22" s="14" customFormat="1" ht="33.75" customHeight="1" x14ac:dyDescent="0.15">
      <c r="A3659" s="138">
        <v>5</v>
      </c>
      <c r="B3659" s="138" t="s">
        <v>685</v>
      </c>
      <c r="C3659" s="138">
        <v>1963</v>
      </c>
      <c r="D3659" s="138">
        <v>2010</v>
      </c>
      <c r="E3659" s="138" t="s">
        <v>111</v>
      </c>
      <c r="F3659" s="138">
        <v>4</v>
      </c>
      <c r="G3659" s="138">
        <v>2</v>
      </c>
      <c r="H3659" s="159">
        <v>1398.8</v>
      </c>
      <c r="I3659" s="159">
        <v>1270.69</v>
      </c>
      <c r="J3659" s="159">
        <v>1006.09</v>
      </c>
      <c r="K3659" s="132">
        <v>45</v>
      </c>
      <c r="L3659" s="162">
        <v>11994589.310000001</v>
      </c>
      <c r="M3659" s="158">
        <v>0</v>
      </c>
      <c r="N3659" s="158">
        <v>0</v>
      </c>
      <c r="O3659" s="158">
        <v>0</v>
      </c>
      <c r="P3659" s="162">
        <f>SUM(L3659:L3662)</f>
        <v>11994589.310000001</v>
      </c>
      <c r="Q3659" s="159">
        <v>0</v>
      </c>
      <c r="R3659" s="66" t="s">
        <v>62</v>
      </c>
      <c r="S3659" s="138">
        <v>4</v>
      </c>
      <c r="T3659" s="159">
        <v>9439.43</v>
      </c>
      <c r="U3659" s="159">
        <f>T3659</f>
        <v>9439.43</v>
      </c>
      <c r="V3659" s="160">
        <v>47118</v>
      </c>
    </row>
    <row r="3660" spans="1:22" s="14" customFormat="1" ht="33.75" customHeight="1" x14ac:dyDescent="0.15">
      <c r="A3660" s="138"/>
      <c r="B3660" s="138"/>
      <c r="C3660" s="138"/>
      <c r="D3660" s="138"/>
      <c r="E3660" s="138"/>
      <c r="F3660" s="138"/>
      <c r="G3660" s="138"/>
      <c r="H3660" s="159"/>
      <c r="I3660" s="159"/>
      <c r="J3660" s="159"/>
      <c r="K3660" s="132"/>
      <c r="L3660" s="162"/>
      <c r="M3660" s="158"/>
      <c r="N3660" s="158"/>
      <c r="O3660" s="158"/>
      <c r="P3660" s="162"/>
      <c r="Q3660" s="159"/>
      <c r="R3660" s="66" t="s">
        <v>68</v>
      </c>
      <c r="S3660" s="138"/>
      <c r="T3660" s="159"/>
      <c r="U3660" s="159"/>
      <c r="V3660" s="160"/>
    </row>
    <row r="3661" spans="1:22" s="14" customFormat="1" ht="33.75" customHeight="1" x14ac:dyDescent="0.15">
      <c r="A3661" s="138"/>
      <c r="B3661" s="138"/>
      <c r="C3661" s="138"/>
      <c r="D3661" s="138"/>
      <c r="E3661" s="138"/>
      <c r="F3661" s="138"/>
      <c r="G3661" s="138"/>
      <c r="H3661" s="159"/>
      <c r="I3661" s="159"/>
      <c r="J3661" s="159"/>
      <c r="K3661" s="132"/>
      <c r="L3661" s="162"/>
      <c r="M3661" s="158"/>
      <c r="N3661" s="158"/>
      <c r="O3661" s="158"/>
      <c r="P3661" s="162"/>
      <c r="Q3661" s="159"/>
      <c r="R3661" s="66" t="s">
        <v>71</v>
      </c>
      <c r="S3661" s="138"/>
      <c r="T3661" s="159"/>
      <c r="U3661" s="159"/>
      <c r="V3661" s="160"/>
    </row>
    <row r="3662" spans="1:22" s="14" customFormat="1" ht="24" customHeight="1" x14ac:dyDescent="0.15">
      <c r="A3662" s="138"/>
      <c r="B3662" s="138"/>
      <c r="C3662" s="138"/>
      <c r="D3662" s="138"/>
      <c r="E3662" s="138"/>
      <c r="F3662" s="138"/>
      <c r="G3662" s="138"/>
      <c r="H3662" s="159"/>
      <c r="I3662" s="159"/>
      <c r="J3662" s="159"/>
      <c r="K3662" s="132"/>
      <c r="L3662" s="162"/>
      <c r="M3662" s="158"/>
      <c r="N3662" s="158"/>
      <c r="O3662" s="158"/>
      <c r="P3662" s="162"/>
      <c r="Q3662" s="159"/>
      <c r="R3662" s="66" t="s">
        <v>670</v>
      </c>
      <c r="S3662" s="138"/>
      <c r="T3662" s="159"/>
      <c r="U3662" s="159"/>
      <c r="V3662" s="160"/>
    </row>
    <row r="3663" spans="1:22" s="14" customFormat="1" ht="33.75" customHeight="1" x14ac:dyDescent="0.15">
      <c r="A3663" s="138">
        <v>6</v>
      </c>
      <c r="B3663" s="138" t="s">
        <v>686</v>
      </c>
      <c r="C3663" s="138">
        <v>1963</v>
      </c>
      <c r="D3663" s="138">
        <v>2010</v>
      </c>
      <c r="E3663" s="138" t="s">
        <v>111</v>
      </c>
      <c r="F3663" s="138">
        <v>4</v>
      </c>
      <c r="G3663" s="138">
        <v>2</v>
      </c>
      <c r="H3663" s="159">
        <v>1392.8</v>
      </c>
      <c r="I3663" s="159">
        <v>1276.0999999999999</v>
      </c>
      <c r="J3663" s="159">
        <v>1013.5</v>
      </c>
      <c r="K3663" s="132">
        <v>38</v>
      </c>
      <c r="L3663" s="162">
        <v>27641997.699999999</v>
      </c>
      <c r="M3663" s="158">
        <v>0</v>
      </c>
      <c r="N3663" s="158">
        <v>0</v>
      </c>
      <c r="O3663" s="158">
        <v>0</v>
      </c>
      <c r="P3663" s="162">
        <f>SUM(L3663:L3668)</f>
        <v>27641997.699999999</v>
      </c>
      <c r="Q3663" s="159">
        <v>0</v>
      </c>
      <c r="R3663" s="66" t="s">
        <v>62</v>
      </c>
      <c r="S3663" s="138">
        <v>6</v>
      </c>
      <c r="T3663" s="159">
        <f>L3663/I3663</f>
        <v>21661.31000705274</v>
      </c>
      <c r="U3663" s="159">
        <f>T3663</f>
        <v>21661.31000705274</v>
      </c>
      <c r="V3663" s="160">
        <v>47118</v>
      </c>
    </row>
    <row r="3664" spans="1:22" s="14" customFormat="1" ht="33.75" customHeight="1" x14ac:dyDescent="0.15">
      <c r="A3664" s="138"/>
      <c r="B3664" s="138"/>
      <c r="C3664" s="138"/>
      <c r="D3664" s="138"/>
      <c r="E3664" s="138"/>
      <c r="F3664" s="138"/>
      <c r="G3664" s="138"/>
      <c r="H3664" s="159"/>
      <c r="I3664" s="159"/>
      <c r="J3664" s="159"/>
      <c r="K3664" s="132"/>
      <c r="L3664" s="162"/>
      <c r="M3664" s="158"/>
      <c r="N3664" s="158"/>
      <c r="O3664" s="158"/>
      <c r="P3664" s="162"/>
      <c r="Q3664" s="159"/>
      <c r="R3664" s="66" t="s">
        <v>68</v>
      </c>
      <c r="S3664" s="138"/>
      <c r="T3664" s="159"/>
      <c r="U3664" s="159"/>
      <c r="V3664" s="160"/>
    </row>
    <row r="3665" spans="1:22" s="14" customFormat="1" ht="33.75" customHeight="1" x14ac:dyDescent="0.15">
      <c r="A3665" s="138"/>
      <c r="B3665" s="138"/>
      <c r="C3665" s="138"/>
      <c r="D3665" s="138"/>
      <c r="E3665" s="138"/>
      <c r="F3665" s="138"/>
      <c r="G3665" s="138"/>
      <c r="H3665" s="159"/>
      <c r="I3665" s="159"/>
      <c r="J3665" s="159"/>
      <c r="K3665" s="132"/>
      <c r="L3665" s="162"/>
      <c r="M3665" s="158"/>
      <c r="N3665" s="158"/>
      <c r="O3665" s="158"/>
      <c r="P3665" s="162"/>
      <c r="Q3665" s="159"/>
      <c r="R3665" s="66" t="s">
        <v>71</v>
      </c>
      <c r="S3665" s="138"/>
      <c r="T3665" s="159"/>
      <c r="U3665" s="159"/>
      <c r="V3665" s="160"/>
    </row>
    <row r="3666" spans="1:22" s="14" customFormat="1" ht="33.75" customHeight="1" x14ac:dyDescent="0.15">
      <c r="A3666" s="138"/>
      <c r="B3666" s="138"/>
      <c r="C3666" s="138"/>
      <c r="D3666" s="138"/>
      <c r="E3666" s="138"/>
      <c r="F3666" s="138"/>
      <c r="G3666" s="138"/>
      <c r="H3666" s="159"/>
      <c r="I3666" s="159"/>
      <c r="J3666" s="159"/>
      <c r="K3666" s="132"/>
      <c r="L3666" s="162"/>
      <c r="M3666" s="158"/>
      <c r="N3666" s="158"/>
      <c r="O3666" s="158"/>
      <c r="P3666" s="162"/>
      <c r="Q3666" s="159"/>
      <c r="R3666" s="66" t="s">
        <v>687</v>
      </c>
      <c r="S3666" s="138"/>
      <c r="T3666" s="159"/>
      <c r="U3666" s="159"/>
      <c r="V3666" s="160"/>
    </row>
    <row r="3667" spans="1:22" s="14" customFormat="1" ht="27.75" customHeight="1" x14ac:dyDescent="0.15">
      <c r="A3667" s="138"/>
      <c r="B3667" s="138"/>
      <c r="C3667" s="138"/>
      <c r="D3667" s="138"/>
      <c r="E3667" s="138"/>
      <c r="F3667" s="138"/>
      <c r="G3667" s="138"/>
      <c r="H3667" s="159"/>
      <c r="I3667" s="159"/>
      <c r="J3667" s="159"/>
      <c r="K3667" s="132"/>
      <c r="L3667" s="162"/>
      <c r="M3667" s="158"/>
      <c r="N3667" s="158"/>
      <c r="O3667" s="158"/>
      <c r="P3667" s="162"/>
      <c r="Q3667" s="159"/>
      <c r="R3667" s="66" t="s">
        <v>74</v>
      </c>
      <c r="S3667" s="138"/>
      <c r="T3667" s="159"/>
      <c r="U3667" s="159"/>
      <c r="V3667" s="160"/>
    </row>
    <row r="3668" spans="1:22" s="14" customFormat="1" ht="22.5" customHeight="1" x14ac:dyDescent="0.15">
      <c r="A3668" s="138"/>
      <c r="B3668" s="138"/>
      <c r="C3668" s="138"/>
      <c r="D3668" s="138"/>
      <c r="E3668" s="138"/>
      <c r="F3668" s="138"/>
      <c r="G3668" s="138"/>
      <c r="H3668" s="159"/>
      <c r="I3668" s="159"/>
      <c r="J3668" s="159"/>
      <c r="K3668" s="132"/>
      <c r="L3668" s="162"/>
      <c r="M3668" s="158"/>
      <c r="N3668" s="158"/>
      <c r="O3668" s="158"/>
      <c r="P3668" s="162"/>
      <c r="Q3668" s="159"/>
      <c r="R3668" s="66" t="s">
        <v>105</v>
      </c>
      <c r="S3668" s="138"/>
      <c r="T3668" s="159"/>
      <c r="U3668" s="159"/>
      <c r="V3668" s="160"/>
    </row>
    <row r="3669" spans="1:22" s="14" customFormat="1" ht="36" customHeight="1" x14ac:dyDescent="0.15">
      <c r="A3669" s="138">
        <v>7</v>
      </c>
      <c r="B3669" s="138" t="s">
        <v>688</v>
      </c>
      <c r="C3669" s="138">
        <v>1979</v>
      </c>
      <c r="D3669" s="138"/>
      <c r="E3669" s="138" t="s">
        <v>111</v>
      </c>
      <c r="F3669" s="138">
        <v>5</v>
      </c>
      <c r="G3669" s="138">
        <v>2</v>
      </c>
      <c r="H3669" s="159">
        <v>4030.4</v>
      </c>
      <c r="I3669" s="133">
        <v>3792.41</v>
      </c>
      <c r="J3669" s="133">
        <v>3362.77</v>
      </c>
      <c r="K3669" s="132">
        <v>247</v>
      </c>
      <c r="L3669" s="133">
        <v>25747733.359999999</v>
      </c>
      <c r="M3669" s="158">
        <v>0</v>
      </c>
      <c r="N3669" s="158">
        <v>0</v>
      </c>
      <c r="O3669" s="158">
        <v>0</v>
      </c>
      <c r="P3669" s="162">
        <f>SUM(L3669:L3673)</f>
        <v>25747733.359999999</v>
      </c>
      <c r="Q3669" s="159">
        <v>0</v>
      </c>
      <c r="R3669" s="66" t="s">
        <v>62</v>
      </c>
      <c r="S3669" s="138">
        <v>5</v>
      </c>
      <c r="T3669" s="159">
        <f>L3669/I3669</f>
        <v>6789.2799987343142</v>
      </c>
      <c r="U3669" s="159">
        <f>T3669</f>
        <v>6789.2799987343142</v>
      </c>
      <c r="V3669" s="160">
        <v>47118</v>
      </c>
    </row>
    <row r="3670" spans="1:22" s="14" customFormat="1" ht="40.5" customHeight="1" x14ac:dyDescent="0.15">
      <c r="A3670" s="138"/>
      <c r="B3670" s="138"/>
      <c r="C3670" s="138"/>
      <c r="D3670" s="138"/>
      <c r="E3670" s="138"/>
      <c r="F3670" s="138"/>
      <c r="G3670" s="138"/>
      <c r="H3670" s="159"/>
      <c r="I3670" s="133"/>
      <c r="J3670" s="133"/>
      <c r="K3670" s="132"/>
      <c r="L3670" s="133"/>
      <c r="M3670" s="158"/>
      <c r="N3670" s="158"/>
      <c r="O3670" s="158"/>
      <c r="P3670" s="162"/>
      <c r="Q3670" s="159"/>
      <c r="R3670" s="66" t="s">
        <v>65</v>
      </c>
      <c r="S3670" s="138"/>
      <c r="T3670" s="159"/>
      <c r="U3670" s="159"/>
      <c r="V3670" s="160"/>
    </row>
    <row r="3671" spans="1:22" s="14" customFormat="1" ht="34.5" customHeight="1" x14ac:dyDescent="0.15">
      <c r="A3671" s="138"/>
      <c r="B3671" s="138"/>
      <c r="C3671" s="138"/>
      <c r="D3671" s="138"/>
      <c r="E3671" s="138"/>
      <c r="F3671" s="138"/>
      <c r="G3671" s="138"/>
      <c r="H3671" s="159"/>
      <c r="I3671" s="133"/>
      <c r="J3671" s="133"/>
      <c r="K3671" s="132"/>
      <c r="L3671" s="133"/>
      <c r="M3671" s="158"/>
      <c r="N3671" s="158"/>
      <c r="O3671" s="158"/>
      <c r="P3671" s="162"/>
      <c r="Q3671" s="159"/>
      <c r="R3671" s="66" t="s">
        <v>68</v>
      </c>
      <c r="S3671" s="138"/>
      <c r="T3671" s="159"/>
      <c r="U3671" s="159"/>
      <c r="V3671" s="160"/>
    </row>
    <row r="3672" spans="1:22" s="14" customFormat="1" ht="34.5" customHeight="1" x14ac:dyDescent="0.15">
      <c r="A3672" s="138"/>
      <c r="B3672" s="138"/>
      <c r="C3672" s="138"/>
      <c r="D3672" s="138"/>
      <c r="E3672" s="138"/>
      <c r="F3672" s="138"/>
      <c r="G3672" s="138"/>
      <c r="H3672" s="159"/>
      <c r="I3672" s="133"/>
      <c r="J3672" s="133"/>
      <c r="K3672" s="132"/>
      <c r="L3672" s="133"/>
      <c r="M3672" s="158"/>
      <c r="N3672" s="158"/>
      <c r="O3672" s="158"/>
      <c r="P3672" s="162"/>
      <c r="Q3672" s="159"/>
      <c r="R3672" s="66" t="s">
        <v>71</v>
      </c>
      <c r="S3672" s="138"/>
      <c r="T3672" s="159"/>
      <c r="U3672" s="159"/>
      <c r="V3672" s="160"/>
    </row>
    <row r="3673" spans="1:22" s="14" customFormat="1" ht="38.25" customHeight="1" x14ac:dyDescent="0.15">
      <c r="A3673" s="138"/>
      <c r="B3673" s="138"/>
      <c r="C3673" s="138"/>
      <c r="D3673" s="138"/>
      <c r="E3673" s="138"/>
      <c r="F3673" s="138"/>
      <c r="G3673" s="138"/>
      <c r="H3673" s="159"/>
      <c r="I3673" s="133"/>
      <c r="J3673" s="133"/>
      <c r="K3673" s="132"/>
      <c r="L3673" s="133"/>
      <c r="M3673" s="158"/>
      <c r="N3673" s="158"/>
      <c r="O3673" s="158"/>
      <c r="P3673" s="162"/>
      <c r="Q3673" s="159"/>
      <c r="R3673" s="66" t="s">
        <v>687</v>
      </c>
      <c r="S3673" s="138"/>
      <c r="T3673" s="159"/>
      <c r="U3673" s="159"/>
      <c r="V3673" s="160"/>
    </row>
    <row r="3674" spans="1:22" s="14" customFormat="1" ht="34.5" customHeight="1" x14ac:dyDescent="0.15">
      <c r="A3674" s="138">
        <v>8</v>
      </c>
      <c r="B3674" s="138" t="s">
        <v>689</v>
      </c>
      <c r="C3674" s="138">
        <v>1991</v>
      </c>
      <c r="D3674" s="138">
        <v>2008</v>
      </c>
      <c r="E3674" s="138" t="s">
        <v>111</v>
      </c>
      <c r="F3674" s="138">
        <v>5</v>
      </c>
      <c r="G3674" s="138">
        <v>2</v>
      </c>
      <c r="H3674" s="159">
        <v>5916.7</v>
      </c>
      <c r="I3674" s="159">
        <v>4922.91</v>
      </c>
      <c r="J3674" s="133">
        <v>4750.8100000000004</v>
      </c>
      <c r="K3674" s="132">
        <v>257</v>
      </c>
      <c r="L3674" s="162">
        <v>52921577.880000003</v>
      </c>
      <c r="M3674" s="158">
        <v>0</v>
      </c>
      <c r="N3674" s="158">
        <v>0</v>
      </c>
      <c r="O3674" s="158">
        <v>0</v>
      </c>
      <c r="P3674" s="162">
        <f>SUM(L3674:L3678)</f>
        <v>52921577.880000003</v>
      </c>
      <c r="Q3674" s="159">
        <v>0</v>
      </c>
      <c r="R3674" s="66" t="s">
        <v>62</v>
      </c>
      <c r="S3674" s="138">
        <v>5</v>
      </c>
      <c r="T3674" s="159">
        <f>L3674/I3674</f>
        <v>10750.060001096914</v>
      </c>
      <c r="U3674" s="159">
        <f>T3674</f>
        <v>10750.060001096914</v>
      </c>
      <c r="V3674" s="160">
        <v>47118</v>
      </c>
    </row>
    <row r="3675" spans="1:22" s="14" customFormat="1" ht="33.75" customHeight="1" x14ac:dyDescent="0.15">
      <c r="A3675" s="138"/>
      <c r="B3675" s="138"/>
      <c r="C3675" s="138"/>
      <c r="D3675" s="138"/>
      <c r="E3675" s="138"/>
      <c r="F3675" s="138"/>
      <c r="G3675" s="138"/>
      <c r="H3675" s="159"/>
      <c r="I3675" s="159"/>
      <c r="J3675" s="133"/>
      <c r="K3675" s="132"/>
      <c r="L3675" s="162"/>
      <c r="M3675" s="158"/>
      <c r="N3675" s="158"/>
      <c r="O3675" s="158"/>
      <c r="P3675" s="162"/>
      <c r="Q3675" s="159"/>
      <c r="R3675" s="66" t="s">
        <v>65</v>
      </c>
      <c r="S3675" s="138"/>
      <c r="T3675" s="159"/>
      <c r="U3675" s="159"/>
      <c r="V3675" s="160"/>
    </row>
    <row r="3676" spans="1:22" s="14" customFormat="1" ht="38.25" customHeight="1" x14ac:dyDescent="0.15">
      <c r="A3676" s="138"/>
      <c r="B3676" s="138"/>
      <c r="C3676" s="138"/>
      <c r="D3676" s="138"/>
      <c r="E3676" s="138"/>
      <c r="F3676" s="138"/>
      <c r="G3676" s="138"/>
      <c r="H3676" s="159"/>
      <c r="I3676" s="159"/>
      <c r="J3676" s="133"/>
      <c r="K3676" s="132"/>
      <c r="L3676" s="162"/>
      <c r="M3676" s="158"/>
      <c r="N3676" s="158"/>
      <c r="O3676" s="158"/>
      <c r="P3676" s="162"/>
      <c r="Q3676" s="159"/>
      <c r="R3676" s="66" t="s">
        <v>68</v>
      </c>
      <c r="S3676" s="138"/>
      <c r="T3676" s="159"/>
      <c r="U3676" s="159"/>
      <c r="V3676" s="160"/>
    </row>
    <row r="3677" spans="1:22" s="14" customFormat="1" ht="40.5" customHeight="1" x14ac:dyDescent="0.15">
      <c r="A3677" s="138"/>
      <c r="B3677" s="138"/>
      <c r="C3677" s="138"/>
      <c r="D3677" s="138"/>
      <c r="E3677" s="138"/>
      <c r="F3677" s="138"/>
      <c r="G3677" s="138"/>
      <c r="H3677" s="159"/>
      <c r="I3677" s="159"/>
      <c r="J3677" s="133"/>
      <c r="K3677" s="132"/>
      <c r="L3677" s="162"/>
      <c r="M3677" s="158"/>
      <c r="N3677" s="158"/>
      <c r="O3677" s="158"/>
      <c r="P3677" s="162"/>
      <c r="Q3677" s="159"/>
      <c r="R3677" s="66" t="s">
        <v>71</v>
      </c>
      <c r="S3677" s="138"/>
      <c r="T3677" s="159"/>
      <c r="U3677" s="159"/>
      <c r="V3677" s="160"/>
    </row>
    <row r="3678" spans="1:22" s="14" customFormat="1" ht="30.75" customHeight="1" x14ac:dyDescent="0.15">
      <c r="A3678" s="138"/>
      <c r="B3678" s="138"/>
      <c r="C3678" s="138"/>
      <c r="D3678" s="138"/>
      <c r="E3678" s="138"/>
      <c r="F3678" s="138"/>
      <c r="G3678" s="138"/>
      <c r="H3678" s="159"/>
      <c r="I3678" s="159"/>
      <c r="J3678" s="133"/>
      <c r="K3678" s="132"/>
      <c r="L3678" s="162"/>
      <c r="M3678" s="158"/>
      <c r="N3678" s="158"/>
      <c r="O3678" s="158"/>
      <c r="P3678" s="162"/>
      <c r="Q3678" s="159"/>
      <c r="R3678" s="66" t="s">
        <v>670</v>
      </c>
      <c r="S3678" s="138"/>
      <c r="T3678" s="159"/>
      <c r="U3678" s="159"/>
      <c r="V3678" s="160"/>
    </row>
    <row r="3679" spans="1:22" s="14" customFormat="1" ht="33" customHeight="1" x14ac:dyDescent="0.15">
      <c r="A3679" s="138">
        <v>9</v>
      </c>
      <c r="B3679" s="138" t="s">
        <v>690</v>
      </c>
      <c r="C3679" s="138">
        <v>1987</v>
      </c>
      <c r="D3679" s="138">
        <v>2008</v>
      </c>
      <c r="E3679" s="138" t="s">
        <v>97</v>
      </c>
      <c r="F3679" s="138">
        <v>5</v>
      </c>
      <c r="G3679" s="138">
        <v>10</v>
      </c>
      <c r="H3679" s="138">
        <v>6302.7</v>
      </c>
      <c r="I3679" s="138">
        <v>5547.91</v>
      </c>
      <c r="J3679" s="133">
        <v>5488.91</v>
      </c>
      <c r="K3679" s="132">
        <v>267</v>
      </c>
      <c r="L3679" s="162">
        <v>42588309.200000003</v>
      </c>
      <c r="M3679" s="158">
        <v>0</v>
      </c>
      <c r="N3679" s="158">
        <v>0</v>
      </c>
      <c r="O3679" s="158">
        <v>0</v>
      </c>
      <c r="P3679" s="162">
        <f>SUM(L3679:L3683)</f>
        <v>42588309.200000003</v>
      </c>
      <c r="Q3679" s="159">
        <v>0</v>
      </c>
      <c r="R3679" s="66" t="s">
        <v>62</v>
      </c>
      <c r="S3679" s="138">
        <v>5</v>
      </c>
      <c r="T3679" s="133">
        <f>L3679/I3679</f>
        <v>7676.4600002523484</v>
      </c>
      <c r="U3679" s="133">
        <f>T3679</f>
        <v>7676.4600002523484</v>
      </c>
      <c r="V3679" s="160">
        <v>47118</v>
      </c>
    </row>
    <row r="3680" spans="1:22" s="14" customFormat="1" ht="30.75" customHeight="1" x14ac:dyDescent="0.15">
      <c r="A3680" s="138"/>
      <c r="B3680" s="138"/>
      <c r="C3680" s="138"/>
      <c r="D3680" s="138"/>
      <c r="E3680" s="138"/>
      <c r="F3680" s="138"/>
      <c r="G3680" s="138"/>
      <c r="H3680" s="138"/>
      <c r="I3680" s="138"/>
      <c r="J3680" s="133"/>
      <c r="K3680" s="132"/>
      <c r="L3680" s="162"/>
      <c r="M3680" s="158"/>
      <c r="N3680" s="158"/>
      <c r="O3680" s="158"/>
      <c r="P3680" s="162"/>
      <c r="Q3680" s="159"/>
      <c r="R3680" s="66" t="s">
        <v>65</v>
      </c>
      <c r="S3680" s="138"/>
      <c r="T3680" s="133"/>
      <c r="U3680" s="133"/>
      <c r="V3680" s="160"/>
    </row>
    <row r="3681" spans="1:22" s="14" customFormat="1" ht="35.25" customHeight="1" x14ac:dyDescent="0.15">
      <c r="A3681" s="138"/>
      <c r="B3681" s="138"/>
      <c r="C3681" s="138"/>
      <c r="D3681" s="138"/>
      <c r="E3681" s="138"/>
      <c r="F3681" s="138"/>
      <c r="G3681" s="138"/>
      <c r="H3681" s="138"/>
      <c r="I3681" s="138"/>
      <c r="J3681" s="133"/>
      <c r="K3681" s="132"/>
      <c r="L3681" s="162"/>
      <c r="M3681" s="158"/>
      <c r="N3681" s="158"/>
      <c r="O3681" s="158"/>
      <c r="P3681" s="162"/>
      <c r="Q3681" s="159"/>
      <c r="R3681" s="66" t="s">
        <v>68</v>
      </c>
      <c r="S3681" s="138"/>
      <c r="T3681" s="133"/>
      <c r="U3681" s="133"/>
      <c r="V3681" s="160"/>
    </row>
    <row r="3682" spans="1:22" s="14" customFormat="1" ht="33" customHeight="1" x14ac:dyDescent="0.15">
      <c r="A3682" s="138"/>
      <c r="B3682" s="138"/>
      <c r="C3682" s="138"/>
      <c r="D3682" s="138"/>
      <c r="E3682" s="138"/>
      <c r="F3682" s="138"/>
      <c r="G3682" s="138"/>
      <c r="H3682" s="138"/>
      <c r="I3682" s="138"/>
      <c r="J3682" s="133"/>
      <c r="K3682" s="132"/>
      <c r="L3682" s="162"/>
      <c r="M3682" s="158"/>
      <c r="N3682" s="158"/>
      <c r="O3682" s="158"/>
      <c r="P3682" s="162"/>
      <c r="Q3682" s="159"/>
      <c r="R3682" s="66" t="s">
        <v>71</v>
      </c>
      <c r="S3682" s="138"/>
      <c r="T3682" s="133"/>
      <c r="U3682" s="133"/>
      <c r="V3682" s="160"/>
    </row>
    <row r="3683" spans="1:22" s="14" customFormat="1" ht="31.5" customHeight="1" x14ac:dyDescent="0.15">
      <c r="A3683" s="138"/>
      <c r="B3683" s="138"/>
      <c r="C3683" s="138"/>
      <c r="D3683" s="138"/>
      <c r="E3683" s="138"/>
      <c r="F3683" s="138"/>
      <c r="G3683" s="138"/>
      <c r="H3683" s="138"/>
      <c r="I3683" s="138"/>
      <c r="J3683" s="133"/>
      <c r="K3683" s="132"/>
      <c r="L3683" s="162"/>
      <c r="M3683" s="158"/>
      <c r="N3683" s="158"/>
      <c r="O3683" s="158"/>
      <c r="P3683" s="162"/>
      <c r="Q3683" s="159"/>
      <c r="R3683" s="66" t="s">
        <v>670</v>
      </c>
      <c r="S3683" s="138"/>
      <c r="T3683" s="133"/>
      <c r="U3683" s="133"/>
      <c r="V3683" s="160"/>
    </row>
    <row r="3684" spans="1:22" s="14" customFormat="1" ht="33.75" customHeight="1" x14ac:dyDescent="0.15">
      <c r="A3684" s="138">
        <v>10</v>
      </c>
      <c r="B3684" s="138" t="s">
        <v>691</v>
      </c>
      <c r="C3684" s="138">
        <v>1973</v>
      </c>
      <c r="D3684" s="138">
        <v>2008</v>
      </c>
      <c r="E3684" s="138" t="s">
        <v>111</v>
      </c>
      <c r="F3684" s="138">
        <v>5</v>
      </c>
      <c r="G3684" s="138">
        <v>8</v>
      </c>
      <c r="H3684" s="138">
        <v>6726.4</v>
      </c>
      <c r="I3684" s="138">
        <v>6089.32</v>
      </c>
      <c r="J3684" s="138">
        <v>5826.62</v>
      </c>
      <c r="K3684" s="132">
        <v>278</v>
      </c>
      <c r="L3684" s="162">
        <v>58606294.979999997</v>
      </c>
      <c r="M3684" s="158">
        <v>0</v>
      </c>
      <c r="N3684" s="158">
        <v>0</v>
      </c>
      <c r="O3684" s="158">
        <v>0</v>
      </c>
      <c r="P3684" s="162">
        <f>SUM(L3684:L3687)</f>
        <v>58606294.979999997</v>
      </c>
      <c r="Q3684" s="159">
        <v>0</v>
      </c>
      <c r="R3684" s="66" t="s">
        <v>62</v>
      </c>
      <c r="S3684" s="138">
        <v>4</v>
      </c>
      <c r="T3684" s="159">
        <v>7577.45</v>
      </c>
      <c r="U3684" s="159">
        <f>T3684</f>
        <v>7577.45</v>
      </c>
      <c r="V3684" s="160">
        <v>47118</v>
      </c>
    </row>
    <row r="3685" spans="1:22" s="14" customFormat="1" ht="40.5" customHeight="1" x14ac:dyDescent="0.15">
      <c r="A3685" s="138"/>
      <c r="B3685" s="138"/>
      <c r="C3685" s="138"/>
      <c r="D3685" s="138"/>
      <c r="E3685" s="138"/>
      <c r="F3685" s="138"/>
      <c r="G3685" s="138"/>
      <c r="H3685" s="138"/>
      <c r="I3685" s="138"/>
      <c r="J3685" s="138"/>
      <c r="K3685" s="132"/>
      <c r="L3685" s="162"/>
      <c r="M3685" s="158"/>
      <c r="N3685" s="158"/>
      <c r="O3685" s="158"/>
      <c r="P3685" s="162"/>
      <c r="Q3685" s="159"/>
      <c r="R3685" s="66" t="s">
        <v>68</v>
      </c>
      <c r="S3685" s="138"/>
      <c r="T3685" s="159"/>
      <c r="U3685" s="159"/>
      <c r="V3685" s="160"/>
    </row>
    <row r="3686" spans="1:22" s="14" customFormat="1" ht="40.5" customHeight="1" x14ac:dyDescent="0.15">
      <c r="A3686" s="138"/>
      <c r="B3686" s="138"/>
      <c r="C3686" s="138"/>
      <c r="D3686" s="138"/>
      <c r="E3686" s="138"/>
      <c r="F3686" s="138"/>
      <c r="G3686" s="138"/>
      <c r="H3686" s="138"/>
      <c r="I3686" s="138"/>
      <c r="J3686" s="138"/>
      <c r="K3686" s="132"/>
      <c r="L3686" s="162"/>
      <c r="M3686" s="158"/>
      <c r="N3686" s="158"/>
      <c r="O3686" s="158"/>
      <c r="P3686" s="162"/>
      <c r="Q3686" s="159"/>
      <c r="R3686" s="66" t="s">
        <v>71</v>
      </c>
      <c r="S3686" s="138"/>
      <c r="T3686" s="159"/>
      <c r="U3686" s="159"/>
      <c r="V3686" s="160"/>
    </row>
    <row r="3687" spans="1:22" s="14" customFormat="1" ht="28.5" customHeight="1" x14ac:dyDescent="0.15">
      <c r="A3687" s="138"/>
      <c r="B3687" s="138"/>
      <c r="C3687" s="138"/>
      <c r="D3687" s="138"/>
      <c r="E3687" s="138"/>
      <c r="F3687" s="138"/>
      <c r="G3687" s="138"/>
      <c r="H3687" s="138"/>
      <c r="I3687" s="138"/>
      <c r="J3687" s="138"/>
      <c r="K3687" s="132"/>
      <c r="L3687" s="162"/>
      <c r="M3687" s="158"/>
      <c r="N3687" s="158"/>
      <c r="O3687" s="158"/>
      <c r="P3687" s="162"/>
      <c r="Q3687" s="159"/>
      <c r="R3687" s="66" t="s">
        <v>670</v>
      </c>
      <c r="S3687" s="138"/>
      <c r="T3687" s="159"/>
      <c r="U3687" s="159"/>
      <c r="V3687" s="160"/>
    </row>
    <row r="3688" spans="1:22" s="14" customFormat="1" ht="40.5" customHeight="1" x14ac:dyDescent="0.15">
      <c r="A3688" s="138">
        <v>11</v>
      </c>
      <c r="B3688" s="138" t="s">
        <v>692</v>
      </c>
      <c r="C3688" s="138">
        <v>1975</v>
      </c>
      <c r="D3688" s="138"/>
      <c r="E3688" s="138" t="s">
        <v>111</v>
      </c>
      <c r="F3688" s="138">
        <v>5</v>
      </c>
      <c r="G3688" s="138">
        <v>4</v>
      </c>
      <c r="H3688" s="159">
        <v>3420</v>
      </c>
      <c r="I3688" s="159">
        <v>3147.89</v>
      </c>
      <c r="J3688" s="133">
        <v>3085.99</v>
      </c>
      <c r="K3688" s="132">
        <v>138</v>
      </c>
      <c r="L3688" s="133">
        <v>23914111.109999999</v>
      </c>
      <c r="M3688" s="158">
        <v>0</v>
      </c>
      <c r="N3688" s="158">
        <v>0</v>
      </c>
      <c r="O3688" s="158">
        <v>0</v>
      </c>
      <c r="P3688" s="162">
        <f>SUM(L3688:L3689)</f>
        <v>23914111.109999999</v>
      </c>
      <c r="Q3688" s="159">
        <v>0</v>
      </c>
      <c r="R3688" s="66" t="s">
        <v>68</v>
      </c>
      <c r="S3688" s="138">
        <v>2</v>
      </c>
      <c r="T3688" s="159">
        <v>7596.87</v>
      </c>
      <c r="U3688" s="159">
        <f>T3688</f>
        <v>7596.87</v>
      </c>
      <c r="V3688" s="160">
        <v>47118</v>
      </c>
    </row>
    <row r="3689" spans="1:22" s="14" customFormat="1" ht="41.25" customHeight="1" x14ac:dyDescent="0.15">
      <c r="A3689" s="138"/>
      <c r="B3689" s="138"/>
      <c r="C3689" s="138"/>
      <c r="D3689" s="138"/>
      <c r="E3689" s="138"/>
      <c r="F3689" s="138"/>
      <c r="G3689" s="138"/>
      <c r="H3689" s="159"/>
      <c r="I3689" s="159"/>
      <c r="J3689" s="133"/>
      <c r="K3689" s="132"/>
      <c r="L3689" s="133"/>
      <c r="M3689" s="158"/>
      <c r="N3689" s="158"/>
      <c r="O3689" s="158"/>
      <c r="P3689" s="162"/>
      <c r="Q3689" s="159"/>
      <c r="R3689" s="66" t="s">
        <v>670</v>
      </c>
      <c r="S3689" s="138"/>
      <c r="T3689" s="159"/>
      <c r="U3689" s="159"/>
      <c r="V3689" s="160"/>
    </row>
    <row r="3690" spans="1:22" s="14" customFormat="1" ht="33.75" customHeight="1" x14ac:dyDescent="0.15">
      <c r="A3690" s="138">
        <v>12</v>
      </c>
      <c r="B3690" s="138" t="s">
        <v>693</v>
      </c>
      <c r="C3690" s="138">
        <v>1984</v>
      </c>
      <c r="D3690" s="138"/>
      <c r="E3690" s="138" t="s">
        <v>97</v>
      </c>
      <c r="F3690" s="138">
        <v>5</v>
      </c>
      <c r="G3690" s="138">
        <v>10</v>
      </c>
      <c r="H3690" s="159">
        <v>6236.7</v>
      </c>
      <c r="I3690" s="159">
        <v>5486.8</v>
      </c>
      <c r="J3690" s="133">
        <v>5435.7</v>
      </c>
      <c r="K3690" s="132">
        <v>245</v>
      </c>
      <c r="L3690" s="162">
        <v>42119200.719999999</v>
      </c>
      <c r="M3690" s="158">
        <v>0</v>
      </c>
      <c r="N3690" s="158">
        <v>0</v>
      </c>
      <c r="O3690" s="158">
        <v>0</v>
      </c>
      <c r="P3690" s="162">
        <f>SUM(L3690:L3694)</f>
        <v>42119200.719999999</v>
      </c>
      <c r="Q3690" s="159">
        <v>0</v>
      </c>
      <c r="R3690" s="66" t="s">
        <v>62</v>
      </c>
      <c r="S3690" s="138">
        <v>5</v>
      </c>
      <c r="T3690" s="159">
        <f>L3690/I3690</f>
        <v>7676.4599985419545</v>
      </c>
      <c r="U3690" s="159">
        <f>T3690</f>
        <v>7676.4599985419545</v>
      </c>
      <c r="V3690" s="160">
        <v>47118</v>
      </c>
    </row>
    <row r="3691" spans="1:22" s="14" customFormat="1" ht="54.75" customHeight="1" x14ac:dyDescent="0.15">
      <c r="A3691" s="138"/>
      <c r="B3691" s="138"/>
      <c r="C3691" s="138"/>
      <c r="D3691" s="138"/>
      <c r="E3691" s="138"/>
      <c r="F3691" s="138"/>
      <c r="G3691" s="138"/>
      <c r="H3691" s="159"/>
      <c r="I3691" s="159"/>
      <c r="J3691" s="133"/>
      <c r="K3691" s="132"/>
      <c r="L3691" s="162"/>
      <c r="M3691" s="158"/>
      <c r="N3691" s="158"/>
      <c r="O3691" s="158"/>
      <c r="P3691" s="162"/>
      <c r="Q3691" s="159"/>
      <c r="R3691" s="66" t="s">
        <v>65</v>
      </c>
      <c r="S3691" s="138"/>
      <c r="T3691" s="159"/>
      <c r="U3691" s="159"/>
      <c r="V3691" s="160"/>
    </row>
    <row r="3692" spans="1:22" s="14" customFormat="1" ht="43.5" customHeight="1" x14ac:dyDescent="0.15">
      <c r="A3692" s="138"/>
      <c r="B3692" s="138"/>
      <c r="C3692" s="138"/>
      <c r="D3692" s="138"/>
      <c r="E3692" s="138"/>
      <c r="F3692" s="138"/>
      <c r="G3692" s="138"/>
      <c r="H3692" s="159"/>
      <c r="I3692" s="159"/>
      <c r="J3692" s="133"/>
      <c r="K3692" s="132"/>
      <c r="L3692" s="162"/>
      <c r="M3692" s="158"/>
      <c r="N3692" s="158"/>
      <c r="O3692" s="158"/>
      <c r="P3692" s="162"/>
      <c r="Q3692" s="159"/>
      <c r="R3692" s="66" t="s">
        <v>68</v>
      </c>
      <c r="S3692" s="138"/>
      <c r="T3692" s="159"/>
      <c r="U3692" s="159"/>
      <c r="V3692" s="160"/>
    </row>
    <row r="3693" spans="1:22" s="14" customFormat="1" ht="39.75" customHeight="1" x14ac:dyDescent="0.15">
      <c r="A3693" s="138"/>
      <c r="B3693" s="138"/>
      <c r="C3693" s="138"/>
      <c r="D3693" s="138"/>
      <c r="E3693" s="138"/>
      <c r="F3693" s="138"/>
      <c r="G3693" s="138"/>
      <c r="H3693" s="159"/>
      <c r="I3693" s="159"/>
      <c r="J3693" s="133"/>
      <c r="K3693" s="132"/>
      <c r="L3693" s="162"/>
      <c r="M3693" s="158"/>
      <c r="N3693" s="158"/>
      <c r="O3693" s="158"/>
      <c r="P3693" s="162"/>
      <c r="Q3693" s="159"/>
      <c r="R3693" s="66" t="s">
        <v>71</v>
      </c>
      <c r="S3693" s="138"/>
      <c r="T3693" s="159"/>
      <c r="U3693" s="159"/>
      <c r="V3693" s="160"/>
    </row>
    <row r="3694" spans="1:22" s="14" customFormat="1" ht="42" customHeight="1" x14ac:dyDescent="0.15">
      <c r="A3694" s="138"/>
      <c r="B3694" s="138"/>
      <c r="C3694" s="138"/>
      <c r="D3694" s="138"/>
      <c r="E3694" s="138"/>
      <c r="F3694" s="138"/>
      <c r="G3694" s="138"/>
      <c r="H3694" s="159"/>
      <c r="I3694" s="159"/>
      <c r="J3694" s="133"/>
      <c r="K3694" s="132"/>
      <c r="L3694" s="162"/>
      <c r="M3694" s="158"/>
      <c r="N3694" s="158"/>
      <c r="O3694" s="158"/>
      <c r="P3694" s="162"/>
      <c r="Q3694" s="159"/>
      <c r="R3694" s="66" t="s">
        <v>670</v>
      </c>
      <c r="S3694" s="138"/>
      <c r="T3694" s="159"/>
      <c r="U3694" s="159"/>
      <c r="V3694" s="160"/>
    </row>
    <row r="3695" spans="1:22" s="14" customFormat="1" ht="27.75" customHeight="1" x14ac:dyDescent="0.15">
      <c r="A3695" s="111">
        <v>13</v>
      </c>
      <c r="B3695" s="111" t="s">
        <v>694</v>
      </c>
      <c r="C3695" s="111">
        <v>1959</v>
      </c>
      <c r="D3695" s="111"/>
      <c r="E3695" s="111" t="s">
        <v>84</v>
      </c>
      <c r="F3695" s="111">
        <v>2</v>
      </c>
      <c r="G3695" s="111">
        <v>1</v>
      </c>
      <c r="H3695" s="127">
        <v>444.7</v>
      </c>
      <c r="I3695" s="127">
        <v>407.2</v>
      </c>
      <c r="J3695" s="127">
        <v>407.2</v>
      </c>
      <c r="K3695" s="113">
        <v>42</v>
      </c>
      <c r="L3695" s="125">
        <v>6024043.5</v>
      </c>
      <c r="M3695" s="126">
        <v>0</v>
      </c>
      <c r="N3695" s="126">
        <v>0</v>
      </c>
      <c r="O3695" s="126">
        <v>0</v>
      </c>
      <c r="P3695" s="125">
        <f>SUM(L3695)</f>
        <v>6024043.5</v>
      </c>
      <c r="Q3695" s="127">
        <v>0</v>
      </c>
      <c r="R3695" s="66" t="s">
        <v>682</v>
      </c>
      <c r="S3695" s="111">
        <v>1</v>
      </c>
      <c r="T3695" s="127">
        <v>14793.82</v>
      </c>
      <c r="U3695" s="127">
        <v>14793.82</v>
      </c>
      <c r="V3695" s="128">
        <v>47118</v>
      </c>
    </row>
    <row r="3696" spans="1:22" s="14" customFormat="1" ht="40.5" customHeight="1" x14ac:dyDescent="0.15">
      <c r="A3696" s="138">
        <v>14</v>
      </c>
      <c r="B3696" s="138" t="s">
        <v>695</v>
      </c>
      <c r="C3696" s="138">
        <v>1966</v>
      </c>
      <c r="D3696" s="138"/>
      <c r="E3696" s="138" t="s">
        <v>111</v>
      </c>
      <c r="F3696" s="138">
        <v>4</v>
      </c>
      <c r="G3696" s="138">
        <v>2</v>
      </c>
      <c r="H3696" s="159">
        <v>1361.2</v>
      </c>
      <c r="I3696" s="133">
        <v>1264.8</v>
      </c>
      <c r="J3696" s="133">
        <v>1118</v>
      </c>
      <c r="K3696" s="132">
        <v>47</v>
      </c>
      <c r="L3696" s="133">
        <v>11632920.810000001</v>
      </c>
      <c r="M3696" s="158">
        <v>0</v>
      </c>
      <c r="N3696" s="158">
        <v>0</v>
      </c>
      <c r="O3696" s="158">
        <v>0</v>
      </c>
      <c r="P3696" s="162">
        <f>SUM(L3696:L3700)</f>
        <v>11632920.810000001</v>
      </c>
      <c r="Q3696" s="159">
        <v>0</v>
      </c>
      <c r="R3696" s="66" t="s">
        <v>62</v>
      </c>
      <c r="S3696" s="138">
        <v>5</v>
      </c>
      <c r="T3696" s="133">
        <v>9197.44</v>
      </c>
      <c r="U3696" s="133">
        <v>9197.44</v>
      </c>
      <c r="V3696" s="160">
        <v>47118</v>
      </c>
    </row>
    <row r="3697" spans="1:22" s="14" customFormat="1" ht="40.5" customHeight="1" x14ac:dyDescent="0.15">
      <c r="A3697" s="138"/>
      <c r="B3697" s="138"/>
      <c r="C3697" s="138"/>
      <c r="D3697" s="138"/>
      <c r="E3697" s="138"/>
      <c r="F3697" s="138"/>
      <c r="G3697" s="138"/>
      <c r="H3697" s="159"/>
      <c r="I3697" s="133"/>
      <c r="J3697" s="133"/>
      <c r="K3697" s="132"/>
      <c r="L3697" s="133"/>
      <c r="M3697" s="158"/>
      <c r="N3697" s="158"/>
      <c r="O3697" s="158"/>
      <c r="P3697" s="162"/>
      <c r="Q3697" s="159"/>
      <c r="R3697" s="66" t="s">
        <v>65</v>
      </c>
      <c r="S3697" s="138"/>
      <c r="T3697" s="133"/>
      <c r="U3697" s="133"/>
      <c r="V3697" s="160"/>
    </row>
    <row r="3698" spans="1:22" s="14" customFormat="1" ht="40.5" customHeight="1" x14ac:dyDescent="0.15">
      <c r="A3698" s="138"/>
      <c r="B3698" s="138"/>
      <c r="C3698" s="138"/>
      <c r="D3698" s="138"/>
      <c r="E3698" s="138"/>
      <c r="F3698" s="138"/>
      <c r="G3698" s="138"/>
      <c r="H3698" s="159"/>
      <c r="I3698" s="133"/>
      <c r="J3698" s="133"/>
      <c r="K3698" s="132"/>
      <c r="L3698" s="133"/>
      <c r="M3698" s="158"/>
      <c r="N3698" s="158"/>
      <c r="O3698" s="158"/>
      <c r="P3698" s="162"/>
      <c r="Q3698" s="159"/>
      <c r="R3698" s="66" t="s">
        <v>68</v>
      </c>
      <c r="S3698" s="138"/>
      <c r="T3698" s="133"/>
      <c r="U3698" s="133"/>
      <c r="V3698" s="160"/>
    </row>
    <row r="3699" spans="1:22" s="14" customFormat="1" ht="40.5" customHeight="1" x14ac:dyDescent="0.15">
      <c r="A3699" s="138"/>
      <c r="B3699" s="138"/>
      <c r="C3699" s="138"/>
      <c r="D3699" s="138"/>
      <c r="E3699" s="138"/>
      <c r="F3699" s="138"/>
      <c r="G3699" s="138"/>
      <c r="H3699" s="159"/>
      <c r="I3699" s="133"/>
      <c r="J3699" s="133"/>
      <c r="K3699" s="132"/>
      <c r="L3699" s="133"/>
      <c r="M3699" s="158"/>
      <c r="N3699" s="158"/>
      <c r="O3699" s="158"/>
      <c r="P3699" s="162"/>
      <c r="Q3699" s="159"/>
      <c r="R3699" s="66" t="s">
        <v>71</v>
      </c>
      <c r="S3699" s="138"/>
      <c r="T3699" s="133"/>
      <c r="U3699" s="133"/>
      <c r="V3699" s="160"/>
    </row>
    <row r="3700" spans="1:22" s="14" customFormat="1" ht="28.5" customHeight="1" x14ac:dyDescent="0.15">
      <c r="A3700" s="138"/>
      <c r="B3700" s="138"/>
      <c r="C3700" s="138"/>
      <c r="D3700" s="138"/>
      <c r="E3700" s="138"/>
      <c r="F3700" s="138"/>
      <c r="G3700" s="138"/>
      <c r="H3700" s="159"/>
      <c r="I3700" s="133"/>
      <c r="J3700" s="133"/>
      <c r="K3700" s="132"/>
      <c r="L3700" s="133"/>
      <c r="M3700" s="158"/>
      <c r="N3700" s="158"/>
      <c r="O3700" s="158"/>
      <c r="P3700" s="162"/>
      <c r="Q3700" s="159"/>
      <c r="R3700" s="66" t="s">
        <v>670</v>
      </c>
      <c r="S3700" s="138"/>
      <c r="T3700" s="133"/>
      <c r="U3700" s="133"/>
      <c r="V3700" s="160"/>
    </row>
    <row r="3701" spans="1:22" s="14" customFormat="1" ht="33" customHeight="1" x14ac:dyDescent="0.15">
      <c r="A3701" s="138">
        <v>15</v>
      </c>
      <c r="B3701" s="138" t="s">
        <v>696</v>
      </c>
      <c r="C3701" s="138">
        <v>1964</v>
      </c>
      <c r="D3701" s="138"/>
      <c r="E3701" s="138" t="s">
        <v>111</v>
      </c>
      <c r="F3701" s="138">
        <v>4</v>
      </c>
      <c r="G3701" s="138">
        <v>2</v>
      </c>
      <c r="H3701" s="138">
        <v>1375.72</v>
      </c>
      <c r="I3701" s="133">
        <v>1277.17</v>
      </c>
      <c r="J3701" s="133">
        <v>1235.1600000000001</v>
      </c>
      <c r="K3701" s="132">
        <v>48</v>
      </c>
      <c r="L3701" s="133">
        <v>12055756.810000001</v>
      </c>
      <c r="M3701" s="158">
        <v>0</v>
      </c>
      <c r="N3701" s="158">
        <v>0</v>
      </c>
      <c r="O3701" s="158">
        <v>0</v>
      </c>
      <c r="P3701" s="162">
        <f>SUM(L3701:L3704)</f>
        <v>12055756.810000001</v>
      </c>
      <c r="Q3701" s="159">
        <v>0</v>
      </c>
      <c r="R3701" s="66" t="s">
        <v>62</v>
      </c>
      <c r="S3701" s="138">
        <v>4</v>
      </c>
      <c r="T3701" s="159">
        <v>9439.43</v>
      </c>
      <c r="U3701" s="159">
        <v>9439.43</v>
      </c>
      <c r="V3701" s="160">
        <v>47118</v>
      </c>
    </row>
    <row r="3702" spans="1:22" s="14" customFormat="1" ht="33.75" customHeight="1" x14ac:dyDescent="0.15">
      <c r="A3702" s="138"/>
      <c r="B3702" s="138"/>
      <c r="C3702" s="138"/>
      <c r="D3702" s="138"/>
      <c r="E3702" s="138"/>
      <c r="F3702" s="138"/>
      <c r="G3702" s="138"/>
      <c r="H3702" s="138"/>
      <c r="I3702" s="133"/>
      <c r="J3702" s="133"/>
      <c r="K3702" s="132"/>
      <c r="L3702" s="133"/>
      <c r="M3702" s="158"/>
      <c r="N3702" s="158"/>
      <c r="O3702" s="158"/>
      <c r="P3702" s="162"/>
      <c r="Q3702" s="159"/>
      <c r="R3702" s="66" t="s">
        <v>68</v>
      </c>
      <c r="S3702" s="138"/>
      <c r="T3702" s="159"/>
      <c r="U3702" s="159"/>
      <c r="V3702" s="160"/>
    </row>
    <row r="3703" spans="1:22" s="14" customFormat="1" ht="40.5" customHeight="1" x14ac:dyDescent="0.15">
      <c r="A3703" s="138"/>
      <c r="B3703" s="138"/>
      <c r="C3703" s="138"/>
      <c r="D3703" s="138"/>
      <c r="E3703" s="138"/>
      <c r="F3703" s="138"/>
      <c r="G3703" s="138"/>
      <c r="H3703" s="138"/>
      <c r="I3703" s="133"/>
      <c r="J3703" s="133"/>
      <c r="K3703" s="132"/>
      <c r="L3703" s="133"/>
      <c r="M3703" s="158"/>
      <c r="N3703" s="158"/>
      <c r="O3703" s="158"/>
      <c r="P3703" s="162"/>
      <c r="Q3703" s="159"/>
      <c r="R3703" s="66" t="s">
        <v>71</v>
      </c>
      <c r="S3703" s="138"/>
      <c r="T3703" s="159"/>
      <c r="U3703" s="159"/>
      <c r="V3703" s="160"/>
    </row>
    <row r="3704" spans="1:22" s="14" customFormat="1" ht="25.5" customHeight="1" x14ac:dyDescent="0.15">
      <c r="A3704" s="138"/>
      <c r="B3704" s="138"/>
      <c r="C3704" s="138"/>
      <c r="D3704" s="138"/>
      <c r="E3704" s="138"/>
      <c r="F3704" s="138"/>
      <c r="G3704" s="138"/>
      <c r="H3704" s="138"/>
      <c r="I3704" s="133"/>
      <c r="J3704" s="133"/>
      <c r="K3704" s="132"/>
      <c r="L3704" s="133"/>
      <c r="M3704" s="158"/>
      <c r="N3704" s="158"/>
      <c r="O3704" s="158"/>
      <c r="P3704" s="162"/>
      <c r="Q3704" s="159"/>
      <c r="R3704" s="66" t="s">
        <v>670</v>
      </c>
      <c r="S3704" s="138"/>
      <c r="T3704" s="159"/>
      <c r="U3704" s="159"/>
      <c r="V3704" s="160"/>
    </row>
    <row r="3705" spans="1:22" s="14" customFormat="1" ht="40.5" customHeight="1" x14ac:dyDescent="0.15">
      <c r="A3705" s="138">
        <v>16</v>
      </c>
      <c r="B3705" s="138" t="s">
        <v>697</v>
      </c>
      <c r="C3705" s="138">
        <v>1964</v>
      </c>
      <c r="D3705" s="138">
        <v>2008</v>
      </c>
      <c r="E3705" s="138" t="s">
        <v>111</v>
      </c>
      <c r="F3705" s="138">
        <v>4</v>
      </c>
      <c r="G3705" s="138">
        <v>2</v>
      </c>
      <c r="H3705" s="138">
        <v>1261.6199999999999</v>
      </c>
      <c r="I3705" s="133">
        <v>1238.02</v>
      </c>
      <c r="J3705" s="133">
        <v>1124.98</v>
      </c>
      <c r="K3705" s="132">
        <v>36</v>
      </c>
      <c r="L3705" s="133">
        <v>11686203.130000001</v>
      </c>
      <c r="M3705" s="158">
        <v>0</v>
      </c>
      <c r="N3705" s="158">
        <v>0</v>
      </c>
      <c r="O3705" s="158">
        <v>0</v>
      </c>
      <c r="P3705" s="162">
        <f>SUM(L3705:L3708)</f>
        <v>11686203.130000001</v>
      </c>
      <c r="Q3705" s="159">
        <v>0</v>
      </c>
      <c r="R3705" s="66" t="s">
        <v>62</v>
      </c>
      <c r="S3705" s="138">
        <v>4</v>
      </c>
      <c r="T3705" s="133">
        <v>9439.43</v>
      </c>
      <c r="U3705" s="133">
        <v>9439.43</v>
      </c>
      <c r="V3705" s="160">
        <v>47118</v>
      </c>
    </row>
    <row r="3706" spans="1:22" s="14" customFormat="1" ht="40.5" customHeight="1" x14ac:dyDescent="0.15">
      <c r="A3706" s="138"/>
      <c r="B3706" s="138"/>
      <c r="C3706" s="138"/>
      <c r="D3706" s="138"/>
      <c r="E3706" s="138"/>
      <c r="F3706" s="138"/>
      <c r="G3706" s="138"/>
      <c r="H3706" s="138"/>
      <c r="I3706" s="133"/>
      <c r="J3706" s="133"/>
      <c r="K3706" s="132"/>
      <c r="L3706" s="133"/>
      <c r="M3706" s="158"/>
      <c r="N3706" s="158"/>
      <c r="O3706" s="158"/>
      <c r="P3706" s="162"/>
      <c r="Q3706" s="159"/>
      <c r="R3706" s="66" t="s">
        <v>68</v>
      </c>
      <c r="S3706" s="138"/>
      <c r="T3706" s="133"/>
      <c r="U3706" s="133"/>
      <c r="V3706" s="160"/>
    </row>
    <row r="3707" spans="1:22" s="14" customFormat="1" ht="40.5" customHeight="1" x14ac:dyDescent="0.15">
      <c r="A3707" s="138"/>
      <c r="B3707" s="138"/>
      <c r="C3707" s="138"/>
      <c r="D3707" s="138"/>
      <c r="E3707" s="138"/>
      <c r="F3707" s="138"/>
      <c r="G3707" s="138"/>
      <c r="H3707" s="138"/>
      <c r="I3707" s="133"/>
      <c r="J3707" s="133"/>
      <c r="K3707" s="132"/>
      <c r="L3707" s="133"/>
      <c r="M3707" s="158"/>
      <c r="N3707" s="158"/>
      <c r="O3707" s="158"/>
      <c r="P3707" s="162"/>
      <c r="Q3707" s="159"/>
      <c r="R3707" s="66" t="s">
        <v>71</v>
      </c>
      <c r="S3707" s="138"/>
      <c r="T3707" s="133"/>
      <c r="U3707" s="133"/>
      <c r="V3707" s="160"/>
    </row>
    <row r="3708" spans="1:22" s="14" customFormat="1" ht="27" customHeight="1" x14ac:dyDescent="0.15">
      <c r="A3708" s="138"/>
      <c r="B3708" s="138"/>
      <c r="C3708" s="138"/>
      <c r="D3708" s="138"/>
      <c r="E3708" s="138"/>
      <c r="F3708" s="138"/>
      <c r="G3708" s="138"/>
      <c r="H3708" s="138"/>
      <c r="I3708" s="133"/>
      <c r="J3708" s="133"/>
      <c r="K3708" s="132"/>
      <c r="L3708" s="133"/>
      <c r="M3708" s="158"/>
      <c r="N3708" s="158"/>
      <c r="O3708" s="158"/>
      <c r="P3708" s="162"/>
      <c r="Q3708" s="159"/>
      <c r="R3708" s="66" t="s">
        <v>670</v>
      </c>
      <c r="S3708" s="138"/>
      <c r="T3708" s="133"/>
      <c r="U3708" s="133"/>
      <c r="V3708" s="160"/>
    </row>
    <row r="3709" spans="1:22" s="14" customFormat="1" ht="27.75" customHeight="1" x14ac:dyDescent="0.15">
      <c r="A3709" s="138">
        <v>17</v>
      </c>
      <c r="B3709" s="138" t="s">
        <v>698</v>
      </c>
      <c r="C3709" s="138">
        <v>1968</v>
      </c>
      <c r="D3709" s="138">
        <v>2010</v>
      </c>
      <c r="E3709" s="138" t="s">
        <v>111</v>
      </c>
      <c r="F3709" s="138">
        <v>5</v>
      </c>
      <c r="G3709" s="138">
        <v>4</v>
      </c>
      <c r="H3709" s="159">
        <v>3570.1</v>
      </c>
      <c r="I3709" s="133">
        <v>3325</v>
      </c>
      <c r="J3709" s="133">
        <v>2496.4899999999998</v>
      </c>
      <c r="K3709" s="132">
        <v>115</v>
      </c>
      <c r="L3709" s="133">
        <v>32001263</v>
      </c>
      <c r="M3709" s="158">
        <v>0</v>
      </c>
      <c r="N3709" s="158">
        <v>0</v>
      </c>
      <c r="O3709" s="158">
        <v>0</v>
      </c>
      <c r="P3709" s="162">
        <f>SUM(L3709:L3712)</f>
        <v>32001263</v>
      </c>
      <c r="Q3709" s="159">
        <v>0</v>
      </c>
      <c r="R3709" s="66" t="s">
        <v>62</v>
      </c>
      <c r="S3709" s="138">
        <v>4</v>
      </c>
      <c r="T3709" s="133">
        <f>L3709/I3709</f>
        <v>9624.44</v>
      </c>
      <c r="U3709" s="133">
        <f>T3709</f>
        <v>9624.44</v>
      </c>
      <c r="V3709" s="160">
        <v>47118</v>
      </c>
    </row>
    <row r="3710" spans="1:22" s="14" customFormat="1" ht="33" customHeight="1" x14ac:dyDescent="0.15">
      <c r="A3710" s="138"/>
      <c r="B3710" s="138"/>
      <c r="C3710" s="138"/>
      <c r="D3710" s="138"/>
      <c r="E3710" s="138"/>
      <c r="F3710" s="138"/>
      <c r="G3710" s="138"/>
      <c r="H3710" s="159"/>
      <c r="I3710" s="133"/>
      <c r="J3710" s="133"/>
      <c r="K3710" s="132"/>
      <c r="L3710" s="133"/>
      <c r="M3710" s="158"/>
      <c r="N3710" s="158"/>
      <c r="O3710" s="158"/>
      <c r="P3710" s="162"/>
      <c r="Q3710" s="159"/>
      <c r="R3710" s="66" t="s">
        <v>68</v>
      </c>
      <c r="S3710" s="138"/>
      <c r="T3710" s="133"/>
      <c r="U3710" s="133"/>
      <c r="V3710" s="160"/>
    </row>
    <row r="3711" spans="1:22" s="14" customFormat="1" ht="40.5" customHeight="1" x14ac:dyDescent="0.15">
      <c r="A3711" s="138"/>
      <c r="B3711" s="138"/>
      <c r="C3711" s="138"/>
      <c r="D3711" s="138"/>
      <c r="E3711" s="138"/>
      <c r="F3711" s="138"/>
      <c r="G3711" s="138"/>
      <c r="H3711" s="159"/>
      <c r="I3711" s="133"/>
      <c r="J3711" s="133"/>
      <c r="K3711" s="132"/>
      <c r="L3711" s="133"/>
      <c r="M3711" s="158"/>
      <c r="N3711" s="158"/>
      <c r="O3711" s="158"/>
      <c r="P3711" s="162"/>
      <c r="Q3711" s="159"/>
      <c r="R3711" s="66" t="s">
        <v>71</v>
      </c>
      <c r="S3711" s="138"/>
      <c r="T3711" s="133"/>
      <c r="U3711" s="133"/>
      <c r="V3711" s="160"/>
    </row>
    <row r="3712" spans="1:22" s="14" customFormat="1" ht="25.5" customHeight="1" x14ac:dyDescent="0.15">
      <c r="A3712" s="138"/>
      <c r="B3712" s="138"/>
      <c r="C3712" s="138"/>
      <c r="D3712" s="138"/>
      <c r="E3712" s="138"/>
      <c r="F3712" s="138"/>
      <c r="G3712" s="138"/>
      <c r="H3712" s="159"/>
      <c r="I3712" s="133"/>
      <c r="J3712" s="133"/>
      <c r="K3712" s="132"/>
      <c r="L3712" s="133"/>
      <c r="M3712" s="158"/>
      <c r="N3712" s="158"/>
      <c r="O3712" s="158"/>
      <c r="P3712" s="162"/>
      <c r="Q3712" s="159"/>
      <c r="R3712" s="66" t="s">
        <v>670</v>
      </c>
      <c r="S3712" s="138"/>
      <c r="T3712" s="133"/>
      <c r="U3712" s="133"/>
      <c r="V3712" s="160"/>
    </row>
    <row r="3713" spans="1:22" s="14" customFormat="1" ht="32.25" customHeight="1" x14ac:dyDescent="0.15">
      <c r="A3713" s="163" t="s">
        <v>699</v>
      </c>
      <c r="B3713" s="163"/>
      <c r="C3713" s="111" t="s">
        <v>80</v>
      </c>
      <c r="D3713" s="111" t="s">
        <v>80</v>
      </c>
      <c r="E3713" s="111" t="s">
        <v>80</v>
      </c>
      <c r="F3713" s="111" t="s">
        <v>80</v>
      </c>
      <c r="G3713" s="111" t="s">
        <v>80</v>
      </c>
      <c r="H3713" s="102">
        <f>SUM(H3652:H3712)</f>
        <v>47822.239999999991</v>
      </c>
      <c r="I3713" s="102">
        <f>SUM(I3652:I3712)</f>
        <v>43060.34</v>
      </c>
      <c r="J3713" s="102">
        <f>SUM(J3652:J3712)</f>
        <v>39968.75</v>
      </c>
      <c r="K3713" s="103">
        <f>SUM(K3652:K3712)</f>
        <v>1991</v>
      </c>
      <c r="L3713" s="102">
        <f>SUM(L3652:L3712)</f>
        <v>393954547.19999993</v>
      </c>
      <c r="M3713" s="102">
        <f>SUM(M3669:M3712)</f>
        <v>0</v>
      </c>
      <c r="N3713" s="102">
        <f>SUM(N3669:N3712)</f>
        <v>0</v>
      </c>
      <c r="O3713" s="102">
        <f>SUM(O3669:O3712)</f>
        <v>0</v>
      </c>
      <c r="P3713" s="102">
        <f>SUM(P3652:P3712)</f>
        <v>393954547.19999993</v>
      </c>
      <c r="Q3713" s="105">
        <f>SUM(Q3669:Q3712)</f>
        <v>0</v>
      </c>
      <c r="R3713" s="123" t="s">
        <v>80</v>
      </c>
      <c r="S3713" s="123">
        <f>SUM(S3652:S3712)</f>
        <v>61</v>
      </c>
      <c r="T3713" s="123" t="s">
        <v>80</v>
      </c>
      <c r="U3713" s="123" t="s">
        <v>80</v>
      </c>
      <c r="V3713" s="123" t="s">
        <v>80</v>
      </c>
    </row>
    <row r="3714" spans="1:22" s="14" customFormat="1" ht="26.25" customHeight="1" x14ac:dyDescent="0.15">
      <c r="A3714" s="142" t="s">
        <v>1508</v>
      </c>
      <c r="B3714" s="142"/>
      <c r="C3714" s="142"/>
      <c r="D3714" s="142"/>
      <c r="E3714" s="142"/>
      <c r="F3714" s="142"/>
      <c r="G3714" s="142"/>
      <c r="H3714" s="142"/>
      <c r="I3714" s="142"/>
      <c r="J3714" s="142"/>
      <c r="K3714" s="142"/>
      <c r="L3714" s="142"/>
      <c r="M3714" s="142"/>
      <c r="N3714" s="142"/>
      <c r="O3714" s="142"/>
      <c r="P3714" s="142"/>
      <c r="Q3714" s="142"/>
      <c r="R3714" s="142"/>
      <c r="S3714" s="142"/>
      <c r="T3714" s="142"/>
      <c r="U3714" s="142"/>
      <c r="V3714" s="142"/>
    </row>
    <row r="3715" spans="1:22" s="58" customFormat="1" ht="30" customHeight="1" x14ac:dyDescent="0.15">
      <c r="A3715" s="111">
        <v>1</v>
      </c>
      <c r="B3715" s="111" t="s">
        <v>700</v>
      </c>
      <c r="C3715" s="111">
        <v>1958</v>
      </c>
      <c r="D3715" s="111"/>
      <c r="E3715" s="111" t="s">
        <v>84</v>
      </c>
      <c r="F3715" s="111">
        <v>2</v>
      </c>
      <c r="G3715" s="111">
        <v>1</v>
      </c>
      <c r="H3715" s="125">
        <v>435.7</v>
      </c>
      <c r="I3715" s="125">
        <v>396.5</v>
      </c>
      <c r="J3715" s="125">
        <v>394.2</v>
      </c>
      <c r="K3715" s="113">
        <v>12</v>
      </c>
      <c r="L3715" s="125">
        <v>5865749.6299999999</v>
      </c>
      <c r="M3715" s="126">
        <v>0</v>
      </c>
      <c r="N3715" s="126">
        <v>0</v>
      </c>
      <c r="O3715" s="126">
        <v>0</v>
      </c>
      <c r="P3715" s="125">
        <f>SUM(L3715)</f>
        <v>5865749.6299999999</v>
      </c>
      <c r="Q3715" s="127">
        <v>0</v>
      </c>
      <c r="R3715" s="66" t="s">
        <v>85</v>
      </c>
      <c r="S3715" s="111">
        <v>1</v>
      </c>
      <c r="T3715" s="127">
        <v>14793.82</v>
      </c>
      <c r="U3715" s="127">
        <f>T3715</f>
        <v>14793.82</v>
      </c>
      <c r="V3715" s="128">
        <v>47118</v>
      </c>
    </row>
    <row r="3716" spans="1:22" s="58" customFormat="1" ht="33.75" customHeight="1" x14ac:dyDescent="0.15">
      <c r="A3716" s="141" t="s">
        <v>1511</v>
      </c>
      <c r="B3716" s="141"/>
      <c r="C3716" s="123" t="s">
        <v>80</v>
      </c>
      <c r="D3716" s="123" t="s">
        <v>80</v>
      </c>
      <c r="E3716" s="123" t="s">
        <v>80</v>
      </c>
      <c r="F3716" s="123" t="s">
        <v>80</v>
      </c>
      <c r="G3716" s="123" t="s">
        <v>80</v>
      </c>
      <c r="H3716" s="104">
        <f>SUM(H3715)</f>
        <v>435.7</v>
      </c>
      <c r="I3716" s="104">
        <f>SUM(I3715)</f>
        <v>396.5</v>
      </c>
      <c r="J3716" s="104">
        <f>SUM(J3715)</f>
        <v>394.2</v>
      </c>
      <c r="K3716" s="103">
        <f>SUM(K3715)</f>
        <v>12</v>
      </c>
      <c r="L3716" s="104">
        <f>SUM(L3715)</f>
        <v>5865749.6299999999</v>
      </c>
      <c r="M3716" s="102">
        <v>0</v>
      </c>
      <c r="N3716" s="102">
        <v>0</v>
      </c>
      <c r="O3716" s="102">
        <v>0</v>
      </c>
      <c r="P3716" s="104">
        <f>SUM(P3715)</f>
        <v>5865749.6299999999</v>
      </c>
      <c r="Q3716" s="105">
        <v>0</v>
      </c>
      <c r="R3716" s="123" t="s">
        <v>80</v>
      </c>
      <c r="S3716" s="123">
        <f>SUM(S3715)</f>
        <v>1</v>
      </c>
      <c r="T3716" s="123" t="s">
        <v>80</v>
      </c>
      <c r="U3716" s="123" t="s">
        <v>80</v>
      </c>
      <c r="V3716" s="123" t="s">
        <v>80</v>
      </c>
    </row>
    <row r="3717" spans="1:22" s="58" customFormat="1" ht="24.75" customHeight="1" x14ac:dyDescent="0.15">
      <c r="A3717" s="142" t="s">
        <v>219</v>
      </c>
      <c r="B3717" s="142"/>
      <c r="C3717" s="142"/>
      <c r="D3717" s="142"/>
      <c r="E3717" s="142"/>
      <c r="F3717" s="142"/>
      <c r="G3717" s="142"/>
      <c r="H3717" s="142"/>
      <c r="I3717" s="142"/>
      <c r="J3717" s="142"/>
      <c r="K3717" s="142"/>
      <c r="L3717" s="142"/>
      <c r="M3717" s="142"/>
      <c r="N3717" s="142"/>
      <c r="O3717" s="142"/>
      <c r="P3717" s="142"/>
      <c r="Q3717" s="142"/>
      <c r="R3717" s="142"/>
      <c r="S3717" s="142"/>
      <c r="T3717" s="142"/>
      <c r="U3717" s="142"/>
      <c r="V3717" s="142"/>
    </row>
    <row r="3718" spans="1:22" s="58" customFormat="1" ht="30.75" customHeight="1" x14ac:dyDescent="0.15">
      <c r="A3718" s="111">
        <v>1</v>
      </c>
      <c r="B3718" s="111" t="s">
        <v>701</v>
      </c>
      <c r="C3718" s="111">
        <v>1983</v>
      </c>
      <c r="D3718" s="111"/>
      <c r="E3718" s="111" t="s">
        <v>84</v>
      </c>
      <c r="F3718" s="111">
        <v>2</v>
      </c>
      <c r="G3718" s="111">
        <v>2</v>
      </c>
      <c r="H3718" s="125">
        <v>542</v>
      </c>
      <c r="I3718" s="125">
        <v>480.6</v>
      </c>
      <c r="J3718" s="125">
        <v>372.9</v>
      </c>
      <c r="K3718" s="113">
        <v>26</v>
      </c>
      <c r="L3718" s="125">
        <v>399644</v>
      </c>
      <c r="M3718" s="126">
        <v>0</v>
      </c>
      <c r="N3718" s="126">
        <v>0</v>
      </c>
      <c r="O3718" s="126">
        <v>0</v>
      </c>
      <c r="P3718" s="125">
        <f>SUM(L3718)</f>
        <v>399644</v>
      </c>
      <c r="Q3718" s="127">
        <v>0</v>
      </c>
      <c r="R3718" s="66" t="s">
        <v>85</v>
      </c>
      <c r="S3718" s="111">
        <v>1</v>
      </c>
      <c r="T3718" s="127">
        <v>831.55</v>
      </c>
      <c r="U3718" s="127">
        <f>T3718</f>
        <v>831.55</v>
      </c>
      <c r="V3718" s="128">
        <v>47118</v>
      </c>
    </row>
    <row r="3719" spans="1:22" s="58" customFormat="1" ht="51" customHeight="1" x14ac:dyDescent="0.15">
      <c r="A3719" s="141" t="s">
        <v>498</v>
      </c>
      <c r="B3719" s="141"/>
      <c r="C3719" s="111" t="s">
        <v>80</v>
      </c>
      <c r="D3719" s="111" t="s">
        <v>80</v>
      </c>
      <c r="E3719" s="111" t="s">
        <v>80</v>
      </c>
      <c r="F3719" s="111" t="s">
        <v>80</v>
      </c>
      <c r="G3719" s="111" t="s">
        <v>80</v>
      </c>
      <c r="H3719" s="104">
        <f>SUM(H3718)</f>
        <v>542</v>
      </c>
      <c r="I3719" s="104">
        <f>SUM(I3718)</f>
        <v>480.6</v>
      </c>
      <c r="J3719" s="104">
        <f>SUM(J3718)</f>
        <v>372.9</v>
      </c>
      <c r="K3719" s="103">
        <f>SUM(K3718)</f>
        <v>26</v>
      </c>
      <c r="L3719" s="104">
        <f>SUM(L3718)</f>
        <v>399644</v>
      </c>
      <c r="M3719" s="102">
        <v>0</v>
      </c>
      <c r="N3719" s="102">
        <v>0</v>
      </c>
      <c r="O3719" s="102">
        <v>0</v>
      </c>
      <c r="P3719" s="104">
        <f>SUM(P3718)</f>
        <v>399644</v>
      </c>
      <c r="Q3719" s="105">
        <v>0</v>
      </c>
      <c r="R3719" s="111" t="s">
        <v>80</v>
      </c>
      <c r="S3719" s="123">
        <f>SUM(S3718)</f>
        <v>1</v>
      </c>
      <c r="T3719" s="123" t="s">
        <v>80</v>
      </c>
      <c r="U3719" s="123" t="s">
        <v>80</v>
      </c>
      <c r="V3719" s="123" t="s">
        <v>80</v>
      </c>
    </row>
    <row r="3720" spans="1:22" s="58" customFormat="1" ht="30" customHeight="1" x14ac:dyDescent="0.15">
      <c r="A3720" s="142" t="s">
        <v>246</v>
      </c>
      <c r="B3720" s="142"/>
      <c r="C3720" s="142"/>
      <c r="D3720" s="142"/>
      <c r="E3720" s="142"/>
      <c r="F3720" s="142"/>
      <c r="G3720" s="142"/>
      <c r="H3720" s="142"/>
      <c r="I3720" s="142"/>
      <c r="J3720" s="142"/>
      <c r="K3720" s="142"/>
      <c r="L3720" s="142"/>
      <c r="M3720" s="142"/>
      <c r="N3720" s="142"/>
      <c r="O3720" s="142"/>
      <c r="P3720" s="142"/>
      <c r="Q3720" s="142"/>
      <c r="R3720" s="142"/>
      <c r="S3720" s="142"/>
      <c r="T3720" s="142"/>
      <c r="U3720" s="142"/>
      <c r="V3720" s="142"/>
    </row>
    <row r="3721" spans="1:22" s="14" customFormat="1" ht="30.75" customHeight="1" x14ac:dyDescent="0.15">
      <c r="A3721" s="111">
        <v>1</v>
      </c>
      <c r="B3721" s="111" t="s">
        <v>702</v>
      </c>
      <c r="C3721" s="111">
        <v>1970</v>
      </c>
      <c r="D3721" s="111"/>
      <c r="E3721" s="111" t="s">
        <v>84</v>
      </c>
      <c r="F3721" s="111">
        <v>2</v>
      </c>
      <c r="G3721" s="111">
        <v>1</v>
      </c>
      <c r="H3721" s="125">
        <v>346.6</v>
      </c>
      <c r="I3721" s="125">
        <v>322.29000000000002</v>
      </c>
      <c r="J3721" s="125">
        <v>322.29000000000002</v>
      </c>
      <c r="K3721" s="113">
        <v>17</v>
      </c>
      <c r="L3721" s="125">
        <v>4767900.25</v>
      </c>
      <c r="M3721" s="126">
        <v>0</v>
      </c>
      <c r="N3721" s="126">
        <v>0</v>
      </c>
      <c r="O3721" s="126">
        <v>0</v>
      </c>
      <c r="P3721" s="125">
        <f>SUM(L3721)</f>
        <v>4767900.25</v>
      </c>
      <c r="Q3721" s="127">
        <v>0</v>
      </c>
      <c r="R3721" s="66" t="s">
        <v>682</v>
      </c>
      <c r="S3721" s="111">
        <v>1</v>
      </c>
      <c r="T3721" s="127">
        <v>14793.82</v>
      </c>
      <c r="U3721" s="127">
        <f>T3721</f>
        <v>14793.82</v>
      </c>
      <c r="V3721" s="129">
        <v>47118</v>
      </c>
    </row>
    <row r="3722" spans="1:22" s="14" customFormat="1" ht="35.25" customHeight="1" x14ac:dyDescent="0.15">
      <c r="A3722" s="111">
        <v>2</v>
      </c>
      <c r="B3722" s="111" t="s">
        <v>703</v>
      </c>
      <c r="C3722" s="111">
        <v>1975</v>
      </c>
      <c r="D3722" s="111"/>
      <c r="E3722" s="111" t="s">
        <v>111</v>
      </c>
      <c r="F3722" s="111">
        <v>2</v>
      </c>
      <c r="G3722" s="111">
        <v>1</v>
      </c>
      <c r="H3722" s="125">
        <v>701.5</v>
      </c>
      <c r="I3722" s="125">
        <v>566.20000000000005</v>
      </c>
      <c r="J3722" s="125">
        <v>376.2</v>
      </c>
      <c r="K3722" s="113">
        <v>44</v>
      </c>
      <c r="L3722" s="125">
        <v>4465789.26</v>
      </c>
      <c r="M3722" s="126">
        <v>0</v>
      </c>
      <c r="N3722" s="126">
        <v>0</v>
      </c>
      <c r="O3722" s="126">
        <v>0</v>
      </c>
      <c r="P3722" s="125">
        <f>SUM(L3722)</f>
        <v>4465789.26</v>
      </c>
      <c r="Q3722" s="127">
        <v>0</v>
      </c>
      <c r="R3722" s="66" t="s">
        <v>670</v>
      </c>
      <c r="S3722" s="111">
        <v>1</v>
      </c>
      <c r="T3722" s="127">
        <v>7887.3</v>
      </c>
      <c r="U3722" s="127">
        <f>T3722</f>
        <v>7887.3</v>
      </c>
      <c r="V3722" s="129">
        <v>47118</v>
      </c>
    </row>
    <row r="3723" spans="1:22" s="14" customFormat="1" ht="39.75" customHeight="1" x14ac:dyDescent="0.15">
      <c r="A3723" s="141" t="s">
        <v>704</v>
      </c>
      <c r="B3723" s="141"/>
      <c r="C3723" s="111" t="s">
        <v>80</v>
      </c>
      <c r="D3723" s="111" t="s">
        <v>80</v>
      </c>
      <c r="E3723" s="111" t="s">
        <v>80</v>
      </c>
      <c r="F3723" s="111" t="s">
        <v>80</v>
      </c>
      <c r="G3723" s="111" t="s">
        <v>80</v>
      </c>
      <c r="H3723" s="104">
        <f>SUM(H3721:H3722)</f>
        <v>1048.0999999999999</v>
      </c>
      <c r="I3723" s="104">
        <f>SUM(I3721:I3722)</f>
        <v>888.49</v>
      </c>
      <c r="J3723" s="104">
        <f>SUM(J3721:J3722)</f>
        <v>698.49</v>
      </c>
      <c r="K3723" s="103">
        <f>SUM(K3721:K3722)</f>
        <v>61</v>
      </c>
      <c r="L3723" s="104">
        <f>SUM(L3721:L3722)</f>
        <v>9233689.5099999998</v>
      </c>
      <c r="M3723" s="102">
        <v>0</v>
      </c>
      <c r="N3723" s="102">
        <v>0</v>
      </c>
      <c r="O3723" s="102">
        <v>0</v>
      </c>
      <c r="P3723" s="104">
        <f>SUM(P3721:P3722)</f>
        <v>9233689.5099999998</v>
      </c>
      <c r="Q3723" s="105">
        <v>0</v>
      </c>
      <c r="R3723" s="111" t="s">
        <v>80</v>
      </c>
      <c r="S3723" s="123">
        <f>SUM(S3721:S3722)</f>
        <v>2</v>
      </c>
      <c r="T3723" s="123" t="s">
        <v>80</v>
      </c>
      <c r="U3723" s="123" t="s">
        <v>80</v>
      </c>
      <c r="V3723" s="123" t="s">
        <v>80</v>
      </c>
    </row>
    <row r="3724" spans="1:22" s="11" customFormat="1" ht="27.75" customHeight="1" x14ac:dyDescent="0.15">
      <c r="A3724" s="142" t="s">
        <v>264</v>
      </c>
      <c r="B3724" s="142"/>
      <c r="C3724" s="142"/>
      <c r="D3724" s="142"/>
      <c r="E3724" s="142"/>
      <c r="F3724" s="142"/>
      <c r="G3724" s="142"/>
      <c r="H3724" s="142"/>
      <c r="I3724" s="142"/>
      <c r="J3724" s="142"/>
      <c r="K3724" s="142"/>
      <c r="L3724" s="142"/>
      <c r="M3724" s="142"/>
      <c r="N3724" s="142"/>
      <c r="O3724" s="142"/>
      <c r="P3724" s="142"/>
      <c r="Q3724" s="142"/>
      <c r="R3724" s="142"/>
      <c r="S3724" s="142"/>
      <c r="T3724" s="142"/>
      <c r="U3724" s="142"/>
      <c r="V3724" s="142"/>
    </row>
    <row r="3725" spans="1:22" s="14" customFormat="1" ht="46.5" customHeight="1" x14ac:dyDescent="0.15">
      <c r="A3725" s="111">
        <v>1</v>
      </c>
      <c r="B3725" s="111" t="s">
        <v>705</v>
      </c>
      <c r="C3725" s="111">
        <v>1963</v>
      </c>
      <c r="D3725" s="111">
        <v>1963</v>
      </c>
      <c r="E3725" s="111" t="s">
        <v>84</v>
      </c>
      <c r="F3725" s="111">
        <v>2</v>
      </c>
      <c r="G3725" s="111">
        <v>2</v>
      </c>
      <c r="H3725" s="125">
        <v>375.5</v>
      </c>
      <c r="I3725" s="125">
        <v>336.9</v>
      </c>
      <c r="J3725" s="125">
        <v>206.5</v>
      </c>
      <c r="K3725" s="113">
        <v>16</v>
      </c>
      <c r="L3725" s="125">
        <v>5611736.5599999996</v>
      </c>
      <c r="M3725" s="126">
        <v>0</v>
      </c>
      <c r="N3725" s="126">
        <v>0</v>
      </c>
      <c r="O3725" s="126">
        <v>0</v>
      </c>
      <c r="P3725" s="125">
        <f>SUM(L3725)</f>
        <v>5611736.5599999996</v>
      </c>
      <c r="Q3725" s="127">
        <v>0</v>
      </c>
      <c r="R3725" s="66" t="s">
        <v>682</v>
      </c>
      <c r="S3725" s="111">
        <v>1</v>
      </c>
      <c r="T3725" s="127">
        <v>16656.98</v>
      </c>
      <c r="U3725" s="127">
        <f>T3725</f>
        <v>16656.98</v>
      </c>
      <c r="V3725" s="128">
        <v>47118</v>
      </c>
    </row>
    <row r="3726" spans="1:22" s="14" customFormat="1" ht="37.5" customHeight="1" x14ac:dyDescent="0.15">
      <c r="A3726" s="141" t="s">
        <v>412</v>
      </c>
      <c r="B3726" s="141"/>
      <c r="C3726" s="111" t="s">
        <v>80</v>
      </c>
      <c r="D3726" s="111" t="s">
        <v>80</v>
      </c>
      <c r="E3726" s="111" t="s">
        <v>80</v>
      </c>
      <c r="F3726" s="111" t="s">
        <v>80</v>
      </c>
      <c r="G3726" s="111" t="s">
        <v>80</v>
      </c>
      <c r="H3726" s="104">
        <f>SUM(H3725)</f>
        <v>375.5</v>
      </c>
      <c r="I3726" s="104">
        <f>SUM(I3725)</f>
        <v>336.9</v>
      </c>
      <c r="J3726" s="104">
        <f>SUM(J3725)</f>
        <v>206.5</v>
      </c>
      <c r="K3726" s="103">
        <f>SUM(K3725)</f>
        <v>16</v>
      </c>
      <c r="L3726" s="104">
        <f>SUM(L3725)</f>
        <v>5611736.5599999996</v>
      </c>
      <c r="M3726" s="102">
        <v>0</v>
      </c>
      <c r="N3726" s="102">
        <v>0</v>
      </c>
      <c r="O3726" s="102">
        <v>0</v>
      </c>
      <c r="P3726" s="104">
        <f>SUM(P3725)</f>
        <v>5611736.5599999996</v>
      </c>
      <c r="Q3726" s="105">
        <v>0</v>
      </c>
      <c r="R3726" s="111" t="s">
        <v>80</v>
      </c>
      <c r="S3726" s="123">
        <f>SUM(S3725)</f>
        <v>1</v>
      </c>
      <c r="T3726" s="123" t="s">
        <v>80</v>
      </c>
      <c r="U3726" s="123" t="s">
        <v>80</v>
      </c>
      <c r="V3726" s="123" t="s">
        <v>80</v>
      </c>
    </row>
    <row r="3727" spans="1:22" s="11" customFormat="1" ht="28.5" customHeight="1" x14ac:dyDescent="0.15">
      <c r="A3727" s="142" t="s">
        <v>270</v>
      </c>
      <c r="B3727" s="142"/>
      <c r="C3727" s="142"/>
      <c r="D3727" s="142"/>
      <c r="E3727" s="142"/>
      <c r="F3727" s="142"/>
      <c r="G3727" s="142"/>
      <c r="H3727" s="142"/>
      <c r="I3727" s="142"/>
      <c r="J3727" s="142"/>
      <c r="K3727" s="142"/>
      <c r="L3727" s="142"/>
      <c r="M3727" s="142"/>
      <c r="N3727" s="142"/>
      <c r="O3727" s="142"/>
      <c r="P3727" s="142"/>
      <c r="Q3727" s="142"/>
      <c r="R3727" s="142"/>
      <c r="S3727" s="142"/>
      <c r="T3727" s="142"/>
      <c r="U3727" s="142"/>
      <c r="V3727" s="142"/>
    </row>
    <row r="3728" spans="1:22" s="14" customFormat="1" ht="36.75" customHeight="1" x14ac:dyDescent="0.15">
      <c r="A3728" s="111">
        <v>1</v>
      </c>
      <c r="B3728" s="111" t="s">
        <v>706</v>
      </c>
      <c r="C3728" s="111">
        <v>1987</v>
      </c>
      <c r="D3728" s="111"/>
      <c r="E3728" s="111" t="s">
        <v>84</v>
      </c>
      <c r="F3728" s="111">
        <v>2</v>
      </c>
      <c r="G3728" s="111">
        <v>3</v>
      </c>
      <c r="H3728" s="125">
        <v>711.4</v>
      </c>
      <c r="I3728" s="125">
        <v>711.4</v>
      </c>
      <c r="J3728" s="125">
        <v>581.9</v>
      </c>
      <c r="K3728" s="113">
        <v>42</v>
      </c>
      <c r="L3728" s="125">
        <f>16656.98*H3728</f>
        <v>11849775.571999999</v>
      </c>
      <c r="M3728" s="126">
        <v>0</v>
      </c>
      <c r="N3728" s="126">
        <v>0</v>
      </c>
      <c r="O3728" s="126">
        <v>0</v>
      </c>
      <c r="P3728" s="125">
        <f>SUM(L3728)</f>
        <v>11849775.571999999</v>
      </c>
      <c r="Q3728" s="127">
        <v>0</v>
      </c>
      <c r="R3728" s="66" t="s">
        <v>682</v>
      </c>
      <c r="S3728" s="111">
        <v>1</v>
      </c>
      <c r="T3728" s="127">
        <v>16656.98</v>
      </c>
      <c r="U3728" s="127">
        <f>T3728</f>
        <v>16656.98</v>
      </c>
      <c r="V3728" s="128">
        <v>47118</v>
      </c>
    </row>
    <row r="3729" spans="1:22" s="14" customFormat="1" ht="35.25" customHeight="1" x14ac:dyDescent="0.15">
      <c r="A3729" s="141" t="s">
        <v>707</v>
      </c>
      <c r="B3729" s="141"/>
      <c r="C3729" s="111" t="s">
        <v>80</v>
      </c>
      <c r="D3729" s="111" t="s">
        <v>80</v>
      </c>
      <c r="E3729" s="111" t="s">
        <v>80</v>
      </c>
      <c r="F3729" s="111" t="s">
        <v>80</v>
      </c>
      <c r="G3729" s="111" t="s">
        <v>80</v>
      </c>
      <c r="H3729" s="104">
        <f>SUM(H3728)</f>
        <v>711.4</v>
      </c>
      <c r="I3729" s="104">
        <f>SUM(I3728)</f>
        <v>711.4</v>
      </c>
      <c r="J3729" s="104">
        <f>SUM(J3728)</f>
        <v>581.9</v>
      </c>
      <c r="K3729" s="103">
        <f>SUM(K3728)</f>
        <v>42</v>
      </c>
      <c r="L3729" s="104">
        <f>SUM(L3728)</f>
        <v>11849775.571999999</v>
      </c>
      <c r="M3729" s="102">
        <v>0</v>
      </c>
      <c r="N3729" s="102">
        <v>0</v>
      </c>
      <c r="O3729" s="102">
        <v>0</v>
      </c>
      <c r="P3729" s="104">
        <f>SUM(P3728)</f>
        <v>11849775.571999999</v>
      </c>
      <c r="Q3729" s="105">
        <v>0</v>
      </c>
      <c r="R3729" s="111" t="s">
        <v>80</v>
      </c>
      <c r="S3729" s="123">
        <f>SUM(S3728)</f>
        <v>1</v>
      </c>
      <c r="T3729" s="123" t="s">
        <v>80</v>
      </c>
      <c r="U3729" s="123" t="s">
        <v>80</v>
      </c>
      <c r="V3729" s="123" t="s">
        <v>80</v>
      </c>
    </row>
    <row r="3730" spans="1:22" s="14" customFormat="1" ht="32.25" customHeight="1" x14ac:dyDescent="0.15">
      <c r="A3730" s="142" t="s">
        <v>294</v>
      </c>
      <c r="B3730" s="142"/>
      <c r="C3730" s="142"/>
      <c r="D3730" s="142"/>
      <c r="E3730" s="142"/>
      <c r="F3730" s="142"/>
      <c r="G3730" s="142"/>
      <c r="H3730" s="142"/>
      <c r="I3730" s="142"/>
      <c r="J3730" s="142"/>
      <c r="K3730" s="142"/>
      <c r="L3730" s="142"/>
      <c r="M3730" s="142"/>
      <c r="N3730" s="142"/>
      <c r="O3730" s="142"/>
      <c r="P3730" s="142"/>
      <c r="Q3730" s="142"/>
      <c r="R3730" s="142"/>
      <c r="S3730" s="142"/>
      <c r="T3730" s="142"/>
      <c r="U3730" s="142"/>
      <c r="V3730" s="142"/>
    </row>
    <row r="3731" spans="1:22" s="38" customFormat="1" ht="33.75" customHeight="1" x14ac:dyDescent="0.25">
      <c r="A3731" s="138">
        <v>1</v>
      </c>
      <c r="B3731" s="138" t="s">
        <v>708</v>
      </c>
      <c r="C3731" s="135">
        <v>1987</v>
      </c>
      <c r="D3731" s="135">
        <v>1987</v>
      </c>
      <c r="E3731" s="138" t="s">
        <v>111</v>
      </c>
      <c r="F3731" s="135">
        <v>3</v>
      </c>
      <c r="G3731" s="135">
        <v>4</v>
      </c>
      <c r="H3731" s="135">
        <v>2293.6999999999998</v>
      </c>
      <c r="I3731" s="135">
        <v>2192.6999999999998</v>
      </c>
      <c r="J3731" s="135">
        <v>1902.4</v>
      </c>
      <c r="K3731" s="161">
        <v>72</v>
      </c>
      <c r="L3731" s="162">
        <v>19271749.93</v>
      </c>
      <c r="M3731" s="158">
        <v>0</v>
      </c>
      <c r="N3731" s="158">
        <v>0</v>
      </c>
      <c r="O3731" s="158">
        <v>0</v>
      </c>
      <c r="P3731" s="162">
        <f>SUM(L3731:L3732)</f>
        <v>19271749.93</v>
      </c>
      <c r="Q3731" s="159">
        <v>0</v>
      </c>
      <c r="R3731" s="130" t="s">
        <v>68</v>
      </c>
      <c r="S3731" s="138">
        <v>2</v>
      </c>
      <c r="T3731" s="159">
        <v>8789.0499999999993</v>
      </c>
      <c r="U3731" s="159">
        <v>8789.0499999999993</v>
      </c>
      <c r="V3731" s="160">
        <v>47118</v>
      </c>
    </row>
    <row r="3732" spans="1:22" s="38" customFormat="1" ht="33.75" customHeight="1" x14ac:dyDescent="0.25">
      <c r="A3732" s="138"/>
      <c r="B3732" s="138"/>
      <c r="C3732" s="135"/>
      <c r="D3732" s="135"/>
      <c r="E3732" s="138"/>
      <c r="F3732" s="135"/>
      <c r="G3732" s="135"/>
      <c r="H3732" s="135"/>
      <c r="I3732" s="135"/>
      <c r="J3732" s="135"/>
      <c r="K3732" s="161"/>
      <c r="L3732" s="162"/>
      <c r="M3732" s="158"/>
      <c r="N3732" s="158"/>
      <c r="O3732" s="158"/>
      <c r="P3732" s="162"/>
      <c r="Q3732" s="159"/>
      <c r="R3732" s="66" t="s">
        <v>670</v>
      </c>
      <c r="S3732" s="138"/>
      <c r="T3732" s="159"/>
      <c r="U3732" s="159"/>
      <c r="V3732" s="160"/>
    </row>
    <row r="3733" spans="1:22" s="38" customFormat="1" ht="36.75" customHeight="1" x14ac:dyDescent="0.25">
      <c r="A3733" s="141" t="s">
        <v>709</v>
      </c>
      <c r="B3733" s="141"/>
      <c r="C3733" s="111" t="s">
        <v>80</v>
      </c>
      <c r="D3733" s="111" t="s">
        <v>80</v>
      </c>
      <c r="E3733" s="111" t="s">
        <v>80</v>
      </c>
      <c r="F3733" s="111" t="s">
        <v>80</v>
      </c>
      <c r="G3733" s="111" t="s">
        <v>80</v>
      </c>
      <c r="H3733" s="104">
        <f>SUM(H3731)</f>
        <v>2293.6999999999998</v>
      </c>
      <c r="I3733" s="104">
        <f>SUM(I3731)</f>
        <v>2192.6999999999998</v>
      </c>
      <c r="J3733" s="104">
        <f>SUM(J3731)</f>
        <v>1902.4</v>
      </c>
      <c r="K3733" s="103">
        <f>SUM(K3731)</f>
        <v>72</v>
      </c>
      <c r="L3733" s="104">
        <f>SUM(L3731:L3732)</f>
        <v>19271749.93</v>
      </c>
      <c r="M3733" s="102">
        <v>0</v>
      </c>
      <c r="N3733" s="102">
        <v>0</v>
      </c>
      <c r="O3733" s="102">
        <v>0</v>
      </c>
      <c r="P3733" s="104">
        <f>SUM(P3731)</f>
        <v>19271749.93</v>
      </c>
      <c r="Q3733" s="105">
        <v>0</v>
      </c>
      <c r="R3733" s="111" t="s">
        <v>80</v>
      </c>
      <c r="S3733" s="111">
        <f>SUM(S3731)</f>
        <v>2</v>
      </c>
      <c r="T3733" s="111" t="s">
        <v>80</v>
      </c>
      <c r="U3733" s="111" t="s">
        <v>80</v>
      </c>
      <c r="V3733" s="111" t="s">
        <v>80</v>
      </c>
    </row>
    <row r="3734" spans="1:22" s="37" customFormat="1" ht="37.5" customHeight="1" x14ac:dyDescent="0.15">
      <c r="A3734" s="157" t="s">
        <v>1457</v>
      </c>
      <c r="B3734" s="157"/>
      <c r="C3734" s="43" t="s">
        <v>80</v>
      </c>
      <c r="D3734" s="44" t="s">
        <v>80</v>
      </c>
      <c r="E3734" s="44" t="s">
        <v>80</v>
      </c>
      <c r="F3734" s="44" t="s">
        <v>80</v>
      </c>
      <c r="G3734" s="44" t="s">
        <v>80</v>
      </c>
      <c r="H3734" s="44">
        <f t="shared" ref="H3734:Q3734" si="340">H3650+H3713+H3716+H3719+H3723+H3726+H3729+H3733</f>
        <v>80483.039999999979</v>
      </c>
      <c r="I3734" s="44">
        <f t="shared" si="340"/>
        <v>72201.01999999999</v>
      </c>
      <c r="J3734" s="44">
        <f t="shared" si="340"/>
        <v>65710.849999999991</v>
      </c>
      <c r="K3734" s="45">
        <f t="shared" si="340"/>
        <v>3373</v>
      </c>
      <c r="L3734" s="44">
        <f t="shared" si="340"/>
        <v>612905431.85199988</v>
      </c>
      <c r="M3734" s="44">
        <f t="shared" si="340"/>
        <v>0</v>
      </c>
      <c r="N3734" s="44">
        <f t="shared" si="340"/>
        <v>0</v>
      </c>
      <c r="O3734" s="44">
        <f t="shared" si="340"/>
        <v>0</v>
      </c>
      <c r="P3734" s="44">
        <f t="shared" si="340"/>
        <v>612905431.85199988</v>
      </c>
      <c r="Q3734" s="44">
        <f t="shared" si="340"/>
        <v>0</v>
      </c>
      <c r="R3734" s="44" t="s">
        <v>80</v>
      </c>
      <c r="S3734" s="45">
        <f>S3650+S3713+S3716+S3719+S3723+S3726+S3729+S3733</f>
        <v>110</v>
      </c>
      <c r="T3734" s="44" t="s">
        <v>80</v>
      </c>
      <c r="U3734" s="44" t="s">
        <v>80</v>
      </c>
      <c r="V3734" s="44" t="s">
        <v>80</v>
      </c>
    </row>
    <row r="3735" spans="1:22" s="57" customFormat="1" ht="54" customHeight="1" outlineLevel="1" x14ac:dyDescent="0.15">
      <c r="A3735" s="163" t="s">
        <v>1458</v>
      </c>
      <c r="B3735" s="163"/>
      <c r="C3735" s="111" t="s">
        <v>80</v>
      </c>
      <c r="D3735" s="111" t="s">
        <v>80</v>
      </c>
      <c r="E3735" s="111" t="s">
        <v>80</v>
      </c>
      <c r="F3735" s="111" t="s">
        <v>80</v>
      </c>
      <c r="G3735" s="111" t="s">
        <v>80</v>
      </c>
      <c r="H3735" s="104">
        <f t="shared" ref="H3735:Q3735" si="341">H3533+H3602+H3734</f>
        <v>1034509.0999999999</v>
      </c>
      <c r="I3735" s="104">
        <f t="shared" si="341"/>
        <v>934550.13</v>
      </c>
      <c r="J3735" s="104">
        <f t="shared" si="341"/>
        <v>842168.02999999991</v>
      </c>
      <c r="K3735" s="106">
        <f t="shared" si="341"/>
        <v>40567</v>
      </c>
      <c r="L3735" s="104">
        <f t="shared" si="341"/>
        <v>1746635656.6019998</v>
      </c>
      <c r="M3735" s="104">
        <f t="shared" si="341"/>
        <v>0</v>
      </c>
      <c r="N3735" s="104">
        <f t="shared" si="341"/>
        <v>0</v>
      </c>
      <c r="O3735" s="104">
        <f t="shared" si="341"/>
        <v>0</v>
      </c>
      <c r="P3735" s="104">
        <f t="shared" si="341"/>
        <v>1745997894.4419999</v>
      </c>
      <c r="Q3735" s="104">
        <f t="shared" si="341"/>
        <v>637762.16</v>
      </c>
      <c r="R3735" s="104" t="s">
        <v>80</v>
      </c>
      <c r="S3735" s="106">
        <f>S3533+S3602+S3734</f>
        <v>335</v>
      </c>
      <c r="T3735" s="111" t="s">
        <v>80</v>
      </c>
      <c r="U3735" s="111" t="s">
        <v>80</v>
      </c>
      <c r="V3735" s="111" t="s">
        <v>80</v>
      </c>
    </row>
    <row r="3736" spans="1:22" s="39" customFormat="1" ht="38.25" customHeight="1" outlineLevel="1" x14ac:dyDescent="0.15">
      <c r="A3736" s="140" t="s">
        <v>710</v>
      </c>
      <c r="B3736" s="140"/>
      <c r="C3736" s="140"/>
      <c r="D3736" s="140"/>
      <c r="E3736" s="140"/>
      <c r="F3736" s="140"/>
      <c r="G3736" s="140"/>
      <c r="H3736" s="140"/>
      <c r="I3736" s="140"/>
      <c r="J3736" s="140"/>
      <c r="K3736" s="140"/>
      <c r="L3736" s="140"/>
      <c r="M3736" s="140"/>
      <c r="N3736" s="140"/>
      <c r="O3736" s="140"/>
      <c r="P3736" s="140"/>
      <c r="Q3736" s="140"/>
      <c r="R3736" s="140"/>
      <c r="S3736" s="140"/>
      <c r="T3736" s="140"/>
      <c r="U3736" s="140"/>
      <c r="V3736" s="140"/>
    </row>
    <row r="3737" spans="1:22" s="14" customFormat="1" ht="27.75" customHeight="1" x14ac:dyDescent="0.15">
      <c r="A3737" s="140" t="s">
        <v>53</v>
      </c>
      <c r="B3737" s="140"/>
      <c r="C3737" s="140"/>
      <c r="D3737" s="140"/>
      <c r="E3737" s="140"/>
      <c r="F3737" s="140"/>
      <c r="G3737" s="140"/>
      <c r="H3737" s="140"/>
      <c r="I3737" s="140"/>
      <c r="J3737" s="140"/>
      <c r="K3737" s="140"/>
      <c r="L3737" s="140"/>
      <c r="M3737" s="140"/>
      <c r="N3737" s="140"/>
      <c r="O3737" s="140"/>
      <c r="P3737" s="140"/>
      <c r="Q3737" s="140"/>
      <c r="R3737" s="140"/>
      <c r="S3737" s="140"/>
      <c r="T3737" s="140"/>
      <c r="U3737" s="140"/>
      <c r="V3737" s="140"/>
    </row>
    <row r="3738" spans="1:22" s="14" customFormat="1" ht="30.75" customHeight="1" x14ac:dyDescent="0.15">
      <c r="A3738" s="140" t="s">
        <v>54</v>
      </c>
      <c r="B3738" s="140"/>
      <c r="C3738" s="140"/>
      <c r="D3738" s="140"/>
      <c r="E3738" s="140"/>
      <c r="F3738" s="140"/>
      <c r="G3738" s="140"/>
      <c r="H3738" s="140"/>
      <c r="I3738" s="140"/>
      <c r="J3738" s="140"/>
      <c r="K3738" s="140"/>
      <c r="L3738" s="140"/>
      <c r="M3738" s="140"/>
      <c r="N3738" s="140"/>
      <c r="O3738" s="140"/>
      <c r="P3738" s="140"/>
      <c r="Q3738" s="140"/>
      <c r="R3738" s="140"/>
      <c r="S3738" s="140"/>
      <c r="T3738" s="140"/>
      <c r="U3738" s="140"/>
      <c r="V3738" s="140"/>
    </row>
    <row r="3739" spans="1:22" s="14" customFormat="1" ht="30" customHeight="1" x14ac:dyDescent="0.15">
      <c r="A3739" s="142" t="s">
        <v>55</v>
      </c>
      <c r="B3739" s="142"/>
      <c r="C3739" s="142"/>
      <c r="D3739" s="142"/>
      <c r="E3739" s="142"/>
      <c r="F3739" s="142"/>
      <c r="G3739" s="142"/>
      <c r="H3739" s="142"/>
      <c r="I3739" s="142"/>
      <c r="J3739" s="142"/>
      <c r="K3739" s="142"/>
      <c r="L3739" s="142"/>
      <c r="M3739" s="142"/>
      <c r="N3739" s="142"/>
      <c r="O3739" s="142"/>
      <c r="P3739" s="142"/>
      <c r="Q3739" s="142"/>
      <c r="R3739" s="142"/>
      <c r="S3739" s="142"/>
      <c r="T3739" s="142"/>
      <c r="U3739" s="142"/>
      <c r="V3739" s="142"/>
    </row>
    <row r="3740" spans="1:22" s="14" customFormat="1" ht="45" x14ac:dyDescent="0.15">
      <c r="A3740" s="111" t="s">
        <v>30</v>
      </c>
      <c r="B3740" s="111" t="s">
        <v>711</v>
      </c>
      <c r="C3740" s="112">
        <v>1984</v>
      </c>
      <c r="D3740" s="112">
        <v>1984</v>
      </c>
      <c r="E3740" s="111" t="s">
        <v>97</v>
      </c>
      <c r="F3740" s="113">
        <v>9</v>
      </c>
      <c r="G3740" s="113">
        <v>5</v>
      </c>
      <c r="H3740" s="109">
        <v>10102</v>
      </c>
      <c r="I3740" s="109">
        <v>10102</v>
      </c>
      <c r="J3740" s="109">
        <v>8984.7900000000009</v>
      </c>
      <c r="K3740" s="113">
        <v>180</v>
      </c>
      <c r="L3740" s="109">
        <v>21430900</v>
      </c>
      <c r="M3740" s="109">
        <v>0</v>
      </c>
      <c r="N3740" s="109">
        <v>0</v>
      </c>
      <c r="O3740" s="109">
        <v>0</v>
      </c>
      <c r="P3740" s="109">
        <v>21430900</v>
      </c>
      <c r="Q3740" s="109">
        <v>0</v>
      </c>
      <c r="R3740" s="66" t="s">
        <v>57</v>
      </c>
      <c r="S3740" s="115">
        <v>1</v>
      </c>
      <c r="T3740" s="109">
        <v>2121.4499999999998</v>
      </c>
      <c r="U3740" s="109">
        <v>2121.4499999999998</v>
      </c>
      <c r="V3740" s="110">
        <v>46387</v>
      </c>
    </row>
    <row r="3741" spans="1:22" s="14" customFormat="1" ht="45" x14ac:dyDescent="0.15">
      <c r="A3741" s="111" t="s">
        <v>31</v>
      </c>
      <c r="B3741" s="111" t="s">
        <v>712</v>
      </c>
      <c r="C3741" s="112">
        <v>1983</v>
      </c>
      <c r="D3741" s="112">
        <v>1983</v>
      </c>
      <c r="E3741" s="111" t="s">
        <v>97</v>
      </c>
      <c r="F3741" s="113">
        <v>9</v>
      </c>
      <c r="G3741" s="113">
        <v>5</v>
      </c>
      <c r="H3741" s="109">
        <v>10190.6</v>
      </c>
      <c r="I3741" s="109">
        <v>10190.6</v>
      </c>
      <c r="J3741" s="109">
        <v>34.9</v>
      </c>
      <c r="K3741" s="113">
        <v>550</v>
      </c>
      <c r="L3741" s="109">
        <v>21430900</v>
      </c>
      <c r="M3741" s="109">
        <v>0</v>
      </c>
      <c r="N3741" s="109">
        <v>0</v>
      </c>
      <c r="O3741" s="109">
        <v>0</v>
      </c>
      <c r="P3741" s="109">
        <v>21430900</v>
      </c>
      <c r="Q3741" s="109">
        <v>0</v>
      </c>
      <c r="R3741" s="66" t="s">
        <v>57</v>
      </c>
      <c r="S3741" s="115">
        <v>1</v>
      </c>
      <c r="T3741" s="109">
        <v>2103.0100000000002</v>
      </c>
      <c r="U3741" s="109">
        <v>2103.0100000000002</v>
      </c>
      <c r="V3741" s="110">
        <v>46387</v>
      </c>
    </row>
    <row r="3742" spans="1:22" s="14" customFormat="1" ht="45" x14ac:dyDescent="0.15">
      <c r="A3742" s="111" t="s">
        <v>32</v>
      </c>
      <c r="B3742" s="111" t="s">
        <v>713</v>
      </c>
      <c r="C3742" s="112">
        <v>1980</v>
      </c>
      <c r="D3742" s="112">
        <v>1980</v>
      </c>
      <c r="E3742" s="111" t="s">
        <v>97</v>
      </c>
      <c r="F3742" s="113">
        <v>9</v>
      </c>
      <c r="G3742" s="113">
        <v>2</v>
      </c>
      <c r="H3742" s="109">
        <v>3982.3</v>
      </c>
      <c r="I3742" s="109">
        <v>3982.3</v>
      </c>
      <c r="J3742" s="109">
        <v>0</v>
      </c>
      <c r="K3742" s="113">
        <v>180</v>
      </c>
      <c r="L3742" s="109">
        <v>8461670.6899999995</v>
      </c>
      <c r="M3742" s="109">
        <v>0</v>
      </c>
      <c r="N3742" s="109">
        <v>0</v>
      </c>
      <c r="O3742" s="109">
        <v>0</v>
      </c>
      <c r="P3742" s="109">
        <v>8461670.6899999995</v>
      </c>
      <c r="Q3742" s="109">
        <v>0</v>
      </c>
      <c r="R3742" s="66" t="s">
        <v>57</v>
      </c>
      <c r="S3742" s="115">
        <v>1</v>
      </c>
      <c r="T3742" s="109">
        <v>2124.8200000000002</v>
      </c>
      <c r="U3742" s="109">
        <v>2124.8200000000002</v>
      </c>
      <c r="V3742" s="110">
        <v>46387</v>
      </c>
    </row>
    <row r="3743" spans="1:22" s="14" customFormat="1" ht="45" x14ac:dyDescent="0.15">
      <c r="A3743" s="111" t="s">
        <v>33</v>
      </c>
      <c r="B3743" s="111" t="s">
        <v>714</v>
      </c>
      <c r="C3743" s="112">
        <v>1980</v>
      </c>
      <c r="D3743" s="112">
        <v>1980</v>
      </c>
      <c r="E3743" s="111" t="s">
        <v>97</v>
      </c>
      <c r="F3743" s="113">
        <v>9</v>
      </c>
      <c r="G3743" s="113">
        <v>8</v>
      </c>
      <c r="H3743" s="109">
        <v>4038.3</v>
      </c>
      <c r="I3743" s="109">
        <v>4038.3</v>
      </c>
      <c r="J3743" s="109">
        <v>0</v>
      </c>
      <c r="K3743" s="113">
        <v>6</v>
      </c>
      <c r="L3743" s="109">
        <v>8572360</v>
      </c>
      <c r="M3743" s="109">
        <v>0</v>
      </c>
      <c r="N3743" s="109">
        <v>0</v>
      </c>
      <c r="O3743" s="109">
        <v>0</v>
      </c>
      <c r="P3743" s="109">
        <v>8572360</v>
      </c>
      <c r="Q3743" s="109">
        <v>0</v>
      </c>
      <c r="R3743" s="66" t="s">
        <v>57</v>
      </c>
      <c r="S3743" s="115">
        <v>1</v>
      </c>
      <c r="T3743" s="109">
        <v>2122.7600000000002</v>
      </c>
      <c r="U3743" s="109">
        <v>2122.7600000000002</v>
      </c>
      <c r="V3743" s="110">
        <v>46387</v>
      </c>
    </row>
    <row r="3744" spans="1:22" s="14" customFormat="1" ht="45" x14ac:dyDescent="0.15">
      <c r="A3744" s="111" t="s">
        <v>34</v>
      </c>
      <c r="B3744" s="111" t="s">
        <v>715</v>
      </c>
      <c r="C3744" s="112">
        <v>1988</v>
      </c>
      <c r="D3744" s="112">
        <v>1988</v>
      </c>
      <c r="E3744" s="111" t="s">
        <v>111</v>
      </c>
      <c r="F3744" s="113">
        <v>9</v>
      </c>
      <c r="G3744" s="113">
        <v>1</v>
      </c>
      <c r="H3744" s="109">
        <v>4428</v>
      </c>
      <c r="I3744" s="109">
        <v>3407.4</v>
      </c>
      <c r="J3744" s="109">
        <v>0</v>
      </c>
      <c r="K3744" s="113">
        <v>116</v>
      </c>
      <c r="L3744" s="109">
        <v>4286180</v>
      </c>
      <c r="M3744" s="109">
        <v>0</v>
      </c>
      <c r="N3744" s="109">
        <v>0</v>
      </c>
      <c r="O3744" s="109">
        <v>0</v>
      </c>
      <c r="P3744" s="109">
        <v>4286180</v>
      </c>
      <c r="Q3744" s="109">
        <v>0</v>
      </c>
      <c r="R3744" s="66" t="s">
        <v>57</v>
      </c>
      <c r="S3744" s="115">
        <v>1</v>
      </c>
      <c r="T3744" s="109">
        <v>1257.9000000000001</v>
      </c>
      <c r="U3744" s="109">
        <v>1257.9000000000001</v>
      </c>
      <c r="V3744" s="110">
        <v>46387</v>
      </c>
    </row>
    <row r="3745" spans="1:22" s="14" customFormat="1" ht="45" x14ac:dyDescent="0.15">
      <c r="A3745" s="111" t="s">
        <v>35</v>
      </c>
      <c r="B3745" s="111" t="s">
        <v>716</v>
      </c>
      <c r="C3745" s="112">
        <v>1985</v>
      </c>
      <c r="D3745" s="112">
        <v>1985</v>
      </c>
      <c r="E3745" s="111" t="s">
        <v>111</v>
      </c>
      <c r="F3745" s="113">
        <v>9</v>
      </c>
      <c r="G3745" s="113">
        <v>3</v>
      </c>
      <c r="H3745" s="109">
        <v>5988.8</v>
      </c>
      <c r="I3745" s="109">
        <v>5988.8</v>
      </c>
      <c r="J3745" s="109">
        <v>0</v>
      </c>
      <c r="K3745" s="113">
        <v>304</v>
      </c>
      <c r="L3745" s="109">
        <v>12725122.02</v>
      </c>
      <c r="M3745" s="109">
        <v>0</v>
      </c>
      <c r="N3745" s="109">
        <v>0</v>
      </c>
      <c r="O3745" s="109">
        <v>0</v>
      </c>
      <c r="P3745" s="109">
        <v>12725122.02</v>
      </c>
      <c r="Q3745" s="109">
        <v>0</v>
      </c>
      <c r="R3745" s="66" t="s">
        <v>57</v>
      </c>
      <c r="S3745" s="115">
        <v>1</v>
      </c>
      <c r="T3745" s="109">
        <v>2124.8200000000002</v>
      </c>
      <c r="U3745" s="109">
        <v>2124.8200000000002</v>
      </c>
      <c r="V3745" s="110">
        <v>46387</v>
      </c>
    </row>
    <row r="3746" spans="1:22" s="14" customFormat="1" ht="45" x14ac:dyDescent="0.15">
      <c r="A3746" s="111" t="s">
        <v>36</v>
      </c>
      <c r="B3746" s="111" t="s">
        <v>717</v>
      </c>
      <c r="C3746" s="112">
        <v>1987</v>
      </c>
      <c r="D3746" s="112">
        <v>1987</v>
      </c>
      <c r="E3746" s="111" t="s">
        <v>111</v>
      </c>
      <c r="F3746" s="113">
        <v>9</v>
      </c>
      <c r="G3746" s="113">
        <v>4</v>
      </c>
      <c r="H3746" s="109">
        <v>8371.7999999999993</v>
      </c>
      <c r="I3746" s="109">
        <v>7328.2</v>
      </c>
      <c r="J3746" s="109">
        <v>0</v>
      </c>
      <c r="K3746" s="113">
        <v>825</v>
      </c>
      <c r="L3746" s="109">
        <v>3892776.48</v>
      </c>
      <c r="M3746" s="109">
        <v>0</v>
      </c>
      <c r="N3746" s="109">
        <v>0</v>
      </c>
      <c r="O3746" s="109">
        <v>0</v>
      </c>
      <c r="P3746" s="109">
        <v>3892776.48</v>
      </c>
      <c r="Q3746" s="109">
        <v>0</v>
      </c>
      <c r="R3746" s="66" t="s">
        <v>57</v>
      </c>
      <c r="S3746" s="115">
        <v>1</v>
      </c>
      <c r="T3746" s="109">
        <v>531.20000000000005</v>
      </c>
      <c r="U3746" s="109">
        <v>531.20000000000005</v>
      </c>
      <c r="V3746" s="110">
        <v>46387</v>
      </c>
    </row>
    <row r="3747" spans="1:22" s="14" customFormat="1" ht="45" x14ac:dyDescent="0.15">
      <c r="A3747" s="111" t="s">
        <v>37</v>
      </c>
      <c r="B3747" s="111" t="s">
        <v>718</v>
      </c>
      <c r="C3747" s="112">
        <v>1989</v>
      </c>
      <c r="D3747" s="112">
        <v>1989</v>
      </c>
      <c r="E3747" s="111" t="s">
        <v>97</v>
      </c>
      <c r="F3747" s="113">
        <v>9</v>
      </c>
      <c r="G3747" s="113">
        <v>5</v>
      </c>
      <c r="H3747" s="109">
        <v>8261.7000000000007</v>
      </c>
      <c r="I3747" s="109">
        <v>8261.7000000000007</v>
      </c>
      <c r="J3747" s="109">
        <v>0</v>
      </c>
      <c r="K3747" s="113">
        <v>379</v>
      </c>
      <c r="L3747" s="109">
        <v>17144720</v>
      </c>
      <c r="M3747" s="109">
        <v>0</v>
      </c>
      <c r="N3747" s="109">
        <v>0</v>
      </c>
      <c r="O3747" s="109">
        <v>0</v>
      </c>
      <c r="P3747" s="109">
        <v>17144720</v>
      </c>
      <c r="Q3747" s="109">
        <v>0</v>
      </c>
      <c r="R3747" s="66" t="s">
        <v>57</v>
      </c>
      <c r="S3747" s="115">
        <v>1</v>
      </c>
      <c r="T3747" s="109">
        <v>2075.1999999999998</v>
      </c>
      <c r="U3747" s="109">
        <v>2075.1999999999998</v>
      </c>
      <c r="V3747" s="110">
        <v>46387</v>
      </c>
    </row>
    <row r="3748" spans="1:22" s="9" customFormat="1" ht="42" customHeight="1" x14ac:dyDescent="0.15">
      <c r="A3748" s="157" t="s">
        <v>719</v>
      </c>
      <c r="B3748" s="157"/>
      <c r="C3748" s="111" t="s">
        <v>80</v>
      </c>
      <c r="D3748" s="111" t="s">
        <v>80</v>
      </c>
      <c r="E3748" s="111" t="s">
        <v>80</v>
      </c>
      <c r="F3748" s="111" t="s">
        <v>80</v>
      </c>
      <c r="G3748" s="111" t="s">
        <v>80</v>
      </c>
      <c r="H3748" s="102">
        <f t="shared" ref="H3748:Q3748" si="342">SUM(H3740:H3747)</f>
        <v>55363.5</v>
      </c>
      <c r="I3748" s="102">
        <f t="shared" si="342"/>
        <v>53299.3</v>
      </c>
      <c r="J3748" s="102">
        <f t="shared" si="342"/>
        <v>9019.69</v>
      </c>
      <c r="K3748" s="103">
        <f t="shared" si="342"/>
        <v>2540</v>
      </c>
      <c r="L3748" s="102">
        <f t="shared" si="342"/>
        <v>97944629.189999998</v>
      </c>
      <c r="M3748" s="102">
        <f t="shared" si="342"/>
        <v>0</v>
      </c>
      <c r="N3748" s="102">
        <f t="shared" si="342"/>
        <v>0</v>
      </c>
      <c r="O3748" s="102">
        <f t="shared" si="342"/>
        <v>0</v>
      </c>
      <c r="P3748" s="102">
        <f t="shared" si="342"/>
        <v>97944629.189999998</v>
      </c>
      <c r="Q3748" s="105">
        <f t="shared" si="342"/>
        <v>0</v>
      </c>
      <c r="R3748" s="111" t="s">
        <v>80</v>
      </c>
      <c r="S3748" s="123">
        <f>SUM(S3740:S3747)</f>
        <v>8</v>
      </c>
      <c r="T3748" s="111" t="s">
        <v>80</v>
      </c>
      <c r="U3748" s="111" t="s">
        <v>80</v>
      </c>
      <c r="V3748" s="111" t="s">
        <v>80</v>
      </c>
    </row>
    <row r="3749" spans="1:22" s="52" customFormat="1" ht="29.25" customHeight="1" x14ac:dyDescent="0.2">
      <c r="A3749" s="142" t="s">
        <v>81</v>
      </c>
      <c r="B3749" s="142"/>
      <c r="C3749" s="142"/>
      <c r="D3749" s="142"/>
      <c r="E3749" s="142"/>
      <c r="F3749" s="142"/>
      <c r="G3749" s="142"/>
      <c r="H3749" s="142"/>
      <c r="I3749" s="142"/>
      <c r="J3749" s="142"/>
      <c r="K3749" s="142"/>
      <c r="L3749" s="142"/>
      <c r="M3749" s="142"/>
      <c r="N3749" s="142"/>
      <c r="O3749" s="142"/>
      <c r="P3749" s="142"/>
      <c r="Q3749" s="142"/>
      <c r="R3749" s="142"/>
      <c r="S3749" s="142"/>
      <c r="T3749" s="142"/>
      <c r="U3749" s="142"/>
      <c r="V3749" s="142"/>
    </row>
    <row r="3750" spans="1:22" s="59" customFormat="1" ht="50.25" customHeight="1" x14ac:dyDescent="0.15">
      <c r="A3750" s="111" t="s">
        <v>38</v>
      </c>
      <c r="B3750" s="111" t="s">
        <v>720</v>
      </c>
      <c r="C3750" s="112">
        <v>1983</v>
      </c>
      <c r="D3750" s="112"/>
      <c r="E3750" s="111" t="s">
        <v>97</v>
      </c>
      <c r="F3750" s="113">
        <v>9</v>
      </c>
      <c r="G3750" s="113">
        <v>5</v>
      </c>
      <c r="H3750" s="109">
        <v>11835.7</v>
      </c>
      <c r="I3750" s="109">
        <v>9997.4</v>
      </c>
      <c r="J3750" s="109">
        <v>0</v>
      </c>
      <c r="K3750" s="113">
        <v>475</v>
      </c>
      <c r="L3750" s="109">
        <v>21242675.469999999</v>
      </c>
      <c r="M3750" s="109">
        <v>0</v>
      </c>
      <c r="N3750" s="109">
        <v>0</v>
      </c>
      <c r="O3750" s="109">
        <v>0</v>
      </c>
      <c r="P3750" s="109">
        <v>21242675.469999999</v>
      </c>
      <c r="Q3750" s="109">
        <v>0</v>
      </c>
      <c r="R3750" s="66" t="s">
        <v>57</v>
      </c>
      <c r="S3750" s="115">
        <v>1</v>
      </c>
      <c r="T3750" s="109">
        <v>2124.8200000000002</v>
      </c>
      <c r="U3750" s="109">
        <v>2124.8200000000002</v>
      </c>
      <c r="V3750" s="110">
        <v>46387</v>
      </c>
    </row>
    <row r="3751" spans="1:22" s="59" customFormat="1" ht="50.25" customHeight="1" x14ac:dyDescent="0.15">
      <c r="A3751" s="111" t="s">
        <v>39</v>
      </c>
      <c r="B3751" s="111" t="s">
        <v>721</v>
      </c>
      <c r="C3751" s="112">
        <v>1988</v>
      </c>
      <c r="D3751" s="112">
        <v>2008</v>
      </c>
      <c r="E3751" s="111" t="s">
        <v>97</v>
      </c>
      <c r="F3751" s="113">
        <v>9</v>
      </c>
      <c r="G3751" s="113">
        <v>5</v>
      </c>
      <c r="H3751" s="109">
        <v>12271.5</v>
      </c>
      <c r="I3751" s="109">
        <v>10432.5</v>
      </c>
      <c r="J3751" s="109">
        <v>8927.02</v>
      </c>
      <c r="K3751" s="113">
        <v>417</v>
      </c>
      <c r="L3751" s="109">
        <v>21430900</v>
      </c>
      <c r="M3751" s="109">
        <v>0</v>
      </c>
      <c r="N3751" s="109">
        <v>0</v>
      </c>
      <c r="O3751" s="109">
        <v>0</v>
      </c>
      <c r="P3751" s="109">
        <v>21430900</v>
      </c>
      <c r="Q3751" s="109">
        <v>0</v>
      </c>
      <c r="R3751" s="66" t="s">
        <v>57</v>
      </c>
      <c r="S3751" s="115">
        <v>1</v>
      </c>
      <c r="T3751" s="109">
        <v>2054.2399999999998</v>
      </c>
      <c r="U3751" s="109">
        <v>2054.2399999999998</v>
      </c>
      <c r="V3751" s="110">
        <v>46387</v>
      </c>
    </row>
    <row r="3752" spans="1:22" s="59" customFormat="1" ht="50.25" customHeight="1" x14ac:dyDescent="0.15">
      <c r="A3752" s="111" t="s">
        <v>40</v>
      </c>
      <c r="B3752" s="111" t="s">
        <v>722</v>
      </c>
      <c r="C3752" s="112">
        <v>1980</v>
      </c>
      <c r="D3752" s="112">
        <v>2010</v>
      </c>
      <c r="E3752" s="111" t="s">
        <v>97</v>
      </c>
      <c r="F3752" s="113">
        <v>9</v>
      </c>
      <c r="G3752" s="113">
        <v>2</v>
      </c>
      <c r="H3752" s="109">
        <v>4796.6000000000004</v>
      </c>
      <c r="I3752" s="109">
        <v>4022.7</v>
      </c>
      <c r="J3752" s="109">
        <v>3457.36</v>
      </c>
      <c r="K3752" s="113">
        <v>203</v>
      </c>
      <c r="L3752" s="109">
        <v>4273756.71</v>
      </c>
      <c r="M3752" s="109">
        <v>0</v>
      </c>
      <c r="N3752" s="109">
        <v>0</v>
      </c>
      <c r="O3752" s="109">
        <v>0</v>
      </c>
      <c r="P3752" s="109">
        <v>4273756.71</v>
      </c>
      <c r="Q3752" s="109">
        <v>0</v>
      </c>
      <c r="R3752" s="66" t="s">
        <v>57</v>
      </c>
      <c r="S3752" s="115">
        <v>1</v>
      </c>
      <c r="T3752" s="109">
        <v>1062.4100000000001</v>
      </c>
      <c r="U3752" s="109">
        <v>1062.4100000000001</v>
      </c>
      <c r="V3752" s="110">
        <v>46387</v>
      </c>
    </row>
    <row r="3753" spans="1:22" s="59" customFormat="1" ht="50.25" customHeight="1" x14ac:dyDescent="0.15">
      <c r="A3753" s="111" t="s">
        <v>41</v>
      </c>
      <c r="B3753" s="111" t="s">
        <v>723</v>
      </c>
      <c r="C3753" s="112">
        <v>1982</v>
      </c>
      <c r="D3753" s="112">
        <v>1982</v>
      </c>
      <c r="E3753" s="111" t="s">
        <v>97</v>
      </c>
      <c r="F3753" s="113">
        <v>9</v>
      </c>
      <c r="G3753" s="113">
        <v>2</v>
      </c>
      <c r="H3753" s="109">
        <v>4781.3999999999996</v>
      </c>
      <c r="I3753" s="109">
        <v>4013.5</v>
      </c>
      <c r="J3753" s="109">
        <v>3897.23</v>
      </c>
      <c r="K3753" s="113">
        <v>208</v>
      </c>
      <c r="L3753" s="109">
        <v>4263982.54</v>
      </c>
      <c r="M3753" s="109">
        <v>0</v>
      </c>
      <c r="N3753" s="109">
        <v>0</v>
      </c>
      <c r="O3753" s="109">
        <v>0</v>
      </c>
      <c r="P3753" s="109">
        <v>4263982.54</v>
      </c>
      <c r="Q3753" s="109">
        <v>0</v>
      </c>
      <c r="R3753" s="66" t="s">
        <v>57</v>
      </c>
      <c r="S3753" s="115">
        <v>1</v>
      </c>
      <c r="T3753" s="109">
        <v>1062.4100000000001</v>
      </c>
      <c r="U3753" s="109">
        <v>1062.4100000000001</v>
      </c>
      <c r="V3753" s="110">
        <v>46387</v>
      </c>
    </row>
    <row r="3754" spans="1:22" s="59" customFormat="1" ht="50.25" customHeight="1" x14ac:dyDescent="0.15">
      <c r="A3754" s="111" t="s">
        <v>42</v>
      </c>
      <c r="B3754" s="111" t="s">
        <v>724</v>
      </c>
      <c r="C3754" s="112">
        <v>1976</v>
      </c>
      <c r="D3754" s="112">
        <v>1976</v>
      </c>
      <c r="E3754" s="111" t="s">
        <v>111</v>
      </c>
      <c r="F3754" s="113">
        <v>9</v>
      </c>
      <c r="G3754" s="113">
        <v>1</v>
      </c>
      <c r="H3754" s="109">
        <v>7275.2</v>
      </c>
      <c r="I3754" s="109">
        <v>7275.2</v>
      </c>
      <c r="J3754" s="109">
        <v>0</v>
      </c>
      <c r="K3754" s="113">
        <v>158</v>
      </c>
      <c r="L3754" s="109">
        <v>8572360</v>
      </c>
      <c r="M3754" s="109">
        <v>0</v>
      </c>
      <c r="N3754" s="109">
        <v>0</v>
      </c>
      <c r="O3754" s="109">
        <v>0</v>
      </c>
      <c r="P3754" s="109">
        <v>8572360</v>
      </c>
      <c r="Q3754" s="109">
        <v>0</v>
      </c>
      <c r="R3754" s="66" t="s">
        <v>57</v>
      </c>
      <c r="S3754" s="115">
        <v>1</v>
      </c>
      <c r="T3754" s="109">
        <v>1178.3</v>
      </c>
      <c r="U3754" s="109">
        <v>1178.3</v>
      </c>
      <c r="V3754" s="110">
        <v>46387</v>
      </c>
    </row>
    <row r="3755" spans="1:22" s="59" customFormat="1" ht="50.25" customHeight="1" x14ac:dyDescent="0.15">
      <c r="A3755" s="111" t="s">
        <v>43</v>
      </c>
      <c r="B3755" s="111" t="s">
        <v>725</v>
      </c>
      <c r="C3755" s="112">
        <v>1976</v>
      </c>
      <c r="D3755" s="112">
        <v>1976</v>
      </c>
      <c r="E3755" s="111" t="s">
        <v>111</v>
      </c>
      <c r="F3755" s="113">
        <v>9</v>
      </c>
      <c r="G3755" s="113">
        <v>1</v>
      </c>
      <c r="H3755" s="109">
        <v>4720.7</v>
      </c>
      <c r="I3755" s="109">
        <v>4720.7</v>
      </c>
      <c r="J3755" s="109">
        <v>0</v>
      </c>
      <c r="K3755" s="113">
        <v>180</v>
      </c>
      <c r="L3755" s="109">
        <v>8572360</v>
      </c>
      <c r="M3755" s="109">
        <v>0</v>
      </c>
      <c r="N3755" s="109">
        <v>0</v>
      </c>
      <c r="O3755" s="109">
        <v>0</v>
      </c>
      <c r="P3755" s="109">
        <v>8572360</v>
      </c>
      <c r="Q3755" s="109">
        <v>0</v>
      </c>
      <c r="R3755" s="66" t="s">
        <v>57</v>
      </c>
      <c r="S3755" s="115">
        <v>1</v>
      </c>
      <c r="T3755" s="109">
        <v>1815.91</v>
      </c>
      <c r="U3755" s="109">
        <v>1815.91</v>
      </c>
      <c r="V3755" s="110">
        <v>46387</v>
      </c>
    </row>
    <row r="3756" spans="1:22" s="59" customFormat="1" ht="50.25" customHeight="1" x14ac:dyDescent="0.15">
      <c r="A3756" s="111" t="s">
        <v>44</v>
      </c>
      <c r="B3756" s="111" t="s">
        <v>726</v>
      </c>
      <c r="C3756" s="112">
        <v>1986</v>
      </c>
      <c r="D3756" s="112">
        <v>1986</v>
      </c>
      <c r="E3756" s="111" t="s">
        <v>97</v>
      </c>
      <c r="F3756" s="113">
        <v>9</v>
      </c>
      <c r="G3756" s="113">
        <v>7</v>
      </c>
      <c r="H3756" s="109">
        <v>14008</v>
      </c>
      <c r="I3756" s="109">
        <v>14008</v>
      </c>
      <c r="J3756" s="109">
        <v>13330.9</v>
      </c>
      <c r="K3756" s="113">
        <v>643</v>
      </c>
      <c r="L3756" s="109">
        <v>21260341.829999998</v>
      </c>
      <c r="M3756" s="109">
        <v>0</v>
      </c>
      <c r="N3756" s="109">
        <v>0</v>
      </c>
      <c r="O3756" s="109">
        <v>0</v>
      </c>
      <c r="P3756" s="109">
        <v>21260341.829999998</v>
      </c>
      <c r="Q3756" s="109">
        <v>0</v>
      </c>
      <c r="R3756" s="66" t="s">
        <v>57</v>
      </c>
      <c r="S3756" s="115">
        <v>1</v>
      </c>
      <c r="T3756" s="109">
        <v>1517.73</v>
      </c>
      <c r="U3756" s="109">
        <v>1517.73</v>
      </c>
      <c r="V3756" s="110">
        <v>46387</v>
      </c>
    </row>
    <row r="3757" spans="1:22" s="59" customFormat="1" ht="50.25" customHeight="1" x14ac:dyDescent="0.15">
      <c r="A3757" s="111" t="s">
        <v>45</v>
      </c>
      <c r="B3757" s="111" t="s">
        <v>727</v>
      </c>
      <c r="C3757" s="112">
        <v>1987</v>
      </c>
      <c r="D3757" s="112">
        <v>1987</v>
      </c>
      <c r="E3757" s="111" t="s">
        <v>97</v>
      </c>
      <c r="F3757" s="113">
        <v>9</v>
      </c>
      <c r="G3757" s="113">
        <v>4</v>
      </c>
      <c r="H3757" s="109">
        <v>9646.2000000000007</v>
      </c>
      <c r="I3757" s="109">
        <v>8047.8</v>
      </c>
      <c r="J3757" s="109">
        <v>0</v>
      </c>
      <c r="K3757" s="113">
        <v>413</v>
      </c>
      <c r="L3757" s="109">
        <v>17100126.399999999</v>
      </c>
      <c r="M3757" s="109">
        <v>0</v>
      </c>
      <c r="N3757" s="109">
        <v>0</v>
      </c>
      <c r="O3757" s="109">
        <v>0</v>
      </c>
      <c r="P3757" s="109">
        <v>17100126.399999999</v>
      </c>
      <c r="Q3757" s="109">
        <v>0</v>
      </c>
      <c r="R3757" s="66" t="s">
        <v>57</v>
      </c>
      <c r="S3757" s="115">
        <v>1</v>
      </c>
      <c r="T3757" s="109">
        <v>2124.8200000000002</v>
      </c>
      <c r="U3757" s="109">
        <v>2124.8200000000002</v>
      </c>
      <c r="V3757" s="110">
        <v>46387</v>
      </c>
    </row>
    <row r="3758" spans="1:22" s="59" customFormat="1" ht="50.25" customHeight="1" x14ac:dyDescent="0.15">
      <c r="A3758" s="111" t="s">
        <v>46</v>
      </c>
      <c r="B3758" s="111" t="s">
        <v>728</v>
      </c>
      <c r="C3758" s="112">
        <v>1987</v>
      </c>
      <c r="D3758" s="112">
        <v>1987</v>
      </c>
      <c r="E3758" s="111" t="s">
        <v>97</v>
      </c>
      <c r="F3758" s="113">
        <v>9</v>
      </c>
      <c r="G3758" s="113">
        <v>2</v>
      </c>
      <c r="H3758" s="109">
        <v>4009.1</v>
      </c>
      <c r="I3758" s="109">
        <v>4008.8</v>
      </c>
      <c r="J3758" s="109">
        <v>3399.84</v>
      </c>
      <c r="K3758" s="113">
        <v>202</v>
      </c>
      <c r="L3758" s="109">
        <v>8517978.4199999999</v>
      </c>
      <c r="M3758" s="109">
        <v>0</v>
      </c>
      <c r="N3758" s="109">
        <v>0</v>
      </c>
      <c r="O3758" s="109">
        <v>0</v>
      </c>
      <c r="P3758" s="109">
        <v>8517978.4199999999</v>
      </c>
      <c r="Q3758" s="109">
        <v>0</v>
      </c>
      <c r="R3758" s="66" t="s">
        <v>57</v>
      </c>
      <c r="S3758" s="115">
        <v>1</v>
      </c>
      <c r="T3758" s="109">
        <v>2124.8200000000002</v>
      </c>
      <c r="U3758" s="109">
        <v>2124.8200000000002</v>
      </c>
      <c r="V3758" s="110">
        <v>46387</v>
      </c>
    </row>
    <row r="3759" spans="1:22" s="59" customFormat="1" ht="50.25" customHeight="1" x14ac:dyDescent="0.15">
      <c r="A3759" s="111" t="s">
        <v>47</v>
      </c>
      <c r="B3759" s="111" t="s">
        <v>729</v>
      </c>
      <c r="C3759" s="112">
        <v>1986</v>
      </c>
      <c r="D3759" s="112">
        <v>1986</v>
      </c>
      <c r="E3759" s="111" t="s">
        <v>97</v>
      </c>
      <c r="F3759" s="113">
        <v>9</v>
      </c>
      <c r="G3759" s="113">
        <v>4</v>
      </c>
      <c r="H3759" s="109">
        <v>7327</v>
      </c>
      <c r="I3759" s="109">
        <v>7327</v>
      </c>
      <c r="J3759" s="109">
        <v>6793.06</v>
      </c>
      <c r="K3759" s="113">
        <v>369</v>
      </c>
      <c r="L3759" s="109">
        <v>15568556.140000001</v>
      </c>
      <c r="M3759" s="109">
        <v>0</v>
      </c>
      <c r="N3759" s="109">
        <v>0</v>
      </c>
      <c r="O3759" s="109">
        <v>0</v>
      </c>
      <c r="P3759" s="109">
        <v>15568556.140000001</v>
      </c>
      <c r="Q3759" s="109">
        <v>0</v>
      </c>
      <c r="R3759" s="66" t="s">
        <v>57</v>
      </c>
      <c r="S3759" s="115">
        <v>1</v>
      </c>
      <c r="T3759" s="109">
        <v>2124.8200000000002</v>
      </c>
      <c r="U3759" s="109">
        <v>2124.8200000000002</v>
      </c>
      <c r="V3759" s="110">
        <v>46387</v>
      </c>
    </row>
    <row r="3760" spans="1:22" s="59" customFormat="1" ht="50.25" customHeight="1" x14ac:dyDescent="0.15">
      <c r="A3760" s="111" t="s">
        <v>48</v>
      </c>
      <c r="B3760" s="111" t="s">
        <v>730</v>
      </c>
      <c r="C3760" s="112">
        <v>1986</v>
      </c>
      <c r="D3760" s="112"/>
      <c r="E3760" s="111" t="s">
        <v>111</v>
      </c>
      <c r="F3760" s="113">
        <v>9</v>
      </c>
      <c r="G3760" s="113">
        <v>2</v>
      </c>
      <c r="H3760" s="109">
        <v>4582.8999999999996</v>
      </c>
      <c r="I3760" s="109">
        <v>4582.8999999999996</v>
      </c>
      <c r="J3760" s="109">
        <v>0</v>
      </c>
      <c r="K3760" s="113">
        <v>200</v>
      </c>
      <c r="L3760" s="109">
        <v>8572360</v>
      </c>
      <c r="M3760" s="109">
        <v>0</v>
      </c>
      <c r="N3760" s="109">
        <v>0</v>
      </c>
      <c r="O3760" s="109">
        <v>0</v>
      </c>
      <c r="P3760" s="109">
        <v>8572360</v>
      </c>
      <c r="Q3760" s="109">
        <v>0</v>
      </c>
      <c r="R3760" s="66" t="s">
        <v>57</v>
      </c>
      <c r="S3760" s="115">
        <v>1</v>
      </c>
      <c r="T3760" s="109">
        <v>1870.51</v>
      </c>
      <c r="U3760" s="109">
        <v>1870.51</v>
      </c>
      <c r="V3760" s="110">
        <v>46387</v>
      </c>
    </row>
    <row r="3761" spans="1:22" s="59" customFormat="1" ht="50.25" customHeight="1" x14ac:dyDescent="0.15">
      <c r="A3761" s="111" t="s">
        <v>49</v>
      </c>
      <c r="B3761" s="111" t="s">
        <v>731</v>
      </c>
      <c r="C3761" s="112">
        <v>1983</v>
      </c>
      <c r="D3761" s="112"/>
      <c r="E3761" s="111" t="s">
        <v>97</v>
      </c>
      <c r="F3761" s="113">
        <v>9</v>
      </c>
      <c r="G3761" s="113">
        <v>3</v>
      </c>
      <c r="H3761" s="109">
        <v>10833.7</v>
      </c>
      <c r="I3761" s="109">
        <v>10833.7</v>
      </c>
      <c r="J3761" s="109">
        <v>0</v>
      </c>
      <c r="K3761" s="113">
        <v>530</v>
      </c>
      <c r="L3761" s="109">
        <v>11509831.220000001</v>
      </c>
      <c r="M3761" s="109">
        <v>0</v>
      </c>
      <c r="N3761" s="109">
        <v>0</v>
      </c>
      <c r="O3761" s="109">
        <v>0</v>
      </c>
      <c r="P3761" s="109">
        <v>11509831.220000001</v>
      </c>
      <c r="Q3761" s="109">
        <v>0</v>
      </c>
      <c r="R3761" s="66" t="s">
        <v>57</v>
      </c>
      <c r="S3761" s="115">
        <v>1</v>
      </c>
      <c r="T3761" s="109">
        <v>1062.4100000000001</v>
      </c>
      <c r="U3761" s="109">
        <v>1062.4100000000001</v>
      </c>
      <c r="V3761" s="110">
        <v>46387</v>
      </c>
    </row>
    <row r="3762" spans="1:22" s="59" customFormat="1" ht="50.25" customHeight="1" x14ac:dyDescent="0.15">
      <c r="A3762" s="111" t="s">
        <v>50</v>
      </c>
      <c r="B3762" s="111" t="s">
        <v>732</v>
      </c>
      <c r="C3762" s="112">
        <v>1987</v>
      </c>
      <c r="D3762" s="112">
        <v>1987</v>
      </c>
      <c r="E3762" s="111" t="s">
        <v>111</v>
      </c>
      <c r="F3762" s="113">
        <v>13</v>
      </c>
      <c r="G3762" s="113">
        <v>1</v>
      </c>
      <c r="H3762" s="109">
        <v>3984.3</v>
      </c>
      <c r="I3762" s="109">
        <v>3984.3</v>
      </c>
      <c r="J3762" s="109">
        <v>0</v>
      </c>
      <c r="K3762" s="113">
        <v>200</v>
      </c>
      <c r="L3762" s="109">
        <v>10245197</v>
      </c>
      <c r="M3762" s="109">
        <v>0</v>
      </c>
      <c r="N3762" s="109">
        <v>0</v>
      </c>
      <c r="O3762" s="109">
        <v>0</v>
      </c>
      <c r="P3762" s="109">
        <v>10245197</v>
      </c>
      <c r="Q3762" s="109">
        <v>0</v>
      </c>
      <c r="R3762" s="66" t="s">
        <v>57</v>
      </c>
      <c r="S3762" s="115">
        <v>1</v>
      </c>
      <c r="T3762" s="109">
        <v>2571.39</v>
      </c>
      <c r="U3762" s="109">
        <v>2571.39</v>
      </c>
      <c r="V3762" s="110">
        <v>46387</v>
      </c>
    </row>
    <row r="3763" spans="1:22" s="58" customFormat="1" ht="46.5" customHeight="1" x14ac:dyDescent="0.15">
      <c r="A3763" s="157" t="s">
        <v>733</v>
      </c>
      <c r="B3763" s="157"/>
      <c r="C3763" s="111" t="s">
        <v>80</v>
      </c>
      <c r="D3763" s="111" t="s">
        <v>80</v>
      </c>
      <c r="E3763" s="111" t="s">
        <v>80</v>
      </c>
      <c r="F3763" s="111" t="s">
        <v>80</v>
      </c>
      <c r="G3763" s="111" t="s">
        <v>80</v>
      </c>
      <c r="H3763" s="102">
        <f t="shared" ref="H3763:Q3763" si="343">SUM(H3750:H3762)</f>
        <v>100072.3</v>
      </c>
      <c r="I3763" s="102">
        <f t="shared" si="343"/>
        <v>93254.5</v>
      </c>
      <c r="J3763" s="102">
        <f t="shared" si="343"/>
        <v>39805.410000000003</v>
      </c>
      <c r="K3763" s="103">
        <f t="shared" si="343"/>
        <v>4198</v>
      </c>
      <c r="L3763" s="102">
        <f t="shared" si="343"/>
        <v>161130425.72999999</v>
      </c>
      <c r="M3763" s="102">
        <f t="shared" si="343"/>
        <v>0</v>
      </c>
      <c r="N3763" s="102">
        <f t="shared" si="343"/>
        <v>0</v>
      </c>
      <c r="O3763" s="102">
        <f t="shared" si="343"/>
        <v>0</v>
      </c>
      <c r="P3763" s="102">
        <f t="shared" si="343"/>
        <v>161130425.72999999</v>
      </c>
      <c r="Q3763" s="105">
        <f t="shared" si="343"/>
        <v>0</v>
      </c>
      <c r="R3763" s="111" t="s">
        <v>80</v>
      </c>
      <c r="S3763" s="123">
        <f>SUM(S3750:S3762)</f>
        <v>13</v>
      </c>
      <c r="T3763" s="111" t="s">
        <v>80</v>
      </c>
      <c r="U3763" s="111" t="s">
        <v>80</v>
      </c>
      <c r="V3763" s="111" t="s">
        <v>80</v>
      </c>
    </row>
    <row r="3764" spans="1:22" s="52" customFormat="1" ht="29.25" customHeight="1" x14ac:dyDescent="0.2">
      <c r="A3764" s="142" t="s">
        <v>95</v>
      </c>
      <c r="B3764" s="142"/>
      <c r="C3764" s="142"/>
      <c r="D3764" s="142"/>
      <c r="E3764" s="142"/>
      <c r="F3764" s="142"/>
      <c r="G3764" s="142"/>
      <c r="H3764" s="142"/>
      <c r="I3764" s="142"/>
      <c r="J3764" s="142"/>
      <c r="K3764" s="142"/>
      <c r="L3764" s="142"/>
      <c r="M3764" s="142"/>
      <c r="N3764" s="142"/>
      <c r="O3764" s="142"/>
      <c r="P3764" s="142"/>
      <c r="Q3764" s="142"/>
      <c r="R3764" s="142"/>
      <c r="S3764" s="142"/>
      <c r="T3764" s="142"/>
      <c r="U3764" s="142"/>
      <c r="V3764" s="142"/>
    </row>
    <row r="3765" spans="1:22" s="59" customFormat="1" ht="48.75" customHeight="1" x14ac:dyDescent="0.15">
      <c r="A3765" s="111" t="s">
        <v>51</v>
      </c>
      <c r="B3765" s="111" t="s">
        <v>734</v>
      </c>
      <c r="C3765" s="112">
        <v>1980</v>
      </c>
      <c r="D3765" s="112">
        <v>1980</v>
      </c>
      <c r="E3765" s="111" t="s">
        <v>111</v>
      </c>
      <c r="F3765" s="113">
        <v>9</v>
      </c>
      <c r="G3765" s="113">
        <v>3</v>
      </c>
      <c r="H3765" s="109">
        <v>5604.8</v>
      </c>
      <c r="I3765" s="109">
        <v>3689.1</v>
      </c>
      <c r="J3765" s="109">
        <v>1959.4</v>
      </c>
      <c r="K3765" s="113">
        <v>277</v>
      </c>
      <c r="L3765" s="109">
        <v>7838673.46</v>
      </c>
      <c r="M3765" s="109">
        <v>0</v>
      </c>
      <c r="N3765" s="109">
        <v>0</v>
      </c>
      <c r="O3765" s="109">
        <v>0</v>
      </c>
      <c r="P3765" s="109">
        <v>7838673.46</v>
      </c>
      <c r="Q3765" s="109">
        <v>0</v>
      </c>
      <c r="R3765" s="66" t="s">
        <v>57</v>
      </c>
      <c r="S3765" s="115">
        <v>1</v>
      </c>
      <c r="T3765" s="109">
        <v>2124.8200000000002</v>
      </c>
      <c r="U3765" s="109">
        <v>2124.8200000000002</v>
      </c>
      <c r="V3765" s="110">
        <v>46387</v>
      </c>
    </row>
    <row r="3766" spans="1:22" s="59" customFormat="1" ht="48.75" customHeight="1" x14ac:dyDescent="0.15">
      <c r="A3766" s="111" t="s">
        <v>197</v>
      </c>
      <c r="B3766" s="111" t="s">
        <v>735</v>
      </c>
      <c r="C3766" s="112">
        <v>1980</v>
      </c>
      <c r="D3766" s="112">
        <v>1980</v>
      </c>
      <c r="E3766" s="111" t="s">
        <v>97</v>
      </c>
      <c r="F3766" s="113">
        <v>9</v>
      </c>
      <c r="G3766" s="113">
        <v>6</v>
      </c>
      <c r="H3766" s="109">
        <v>10822</v>
      </c>
      <c r="I3766" s="109">
        <v>7613.4</v>
      </c>
      <c r="J3766" s="109">
        <v>2260.1999999999998</v>
      </c>
      <c r="K3766" s="113">
        <v>448</v>
      </c>
      <c r="L3766" s="109">
        <v>16177104.59</v>
      </c>
      <c r="M3766" s="109">
        <v>0</v>
      </c>
      <c r="N3766" s="109">
        <v>0</v>
      </c>
      <c r="O3766" s="109">
        <v>0</v>
      </c>
      <c r="P3766" s="109">
        <v>16177104.59</v>
      </c>
      <c r="Q3766" s="109">
        <v>0</v>
      </c>
      <c r="R3766" s="66" t="s">
        <v>57</v>
      </c>
      <c r="S3766" s="115">
        <v>1</v>
      </c>
      <c r="T3766" s="109">
        <v>2124.8200000000002</v>
      </c>
      <c r="U3766" s="109">
        <v>2124.8200000000002</v>
      </c>
      <c r="V3766" s="110">
        <v>46387</v>
      </c>
    </row>
    <row r="3767" spans="1:22" s="59" customFormat="1" ht="48.75" customHeight="1" x14ac:dyDescent="0.15">
      <c r="A3767" s="111" t="s">
        <v>199</v>
      </c>
      <c r="B3767" s="111" t="s">
        <v>736</v>
      </c>
      <c r="C3767" s="112">
        <v>1981</v>
      </c>
      <c r="D3767" s="112">
        <v>1981</v>
      </c>
      <c r="E3767" s="111" t="s">
        <v>97</v>
      </c>
      <c r="F3767" s="113">
        <v>9</v>
      </c>
      <c r="G3767" s="113">
        <v>6</v>
      </c>
      <c r="H3767" s="109">
        <v>10941</v>
      </c>
      <c r="I3767" s="109">
        <v>10859.1</v>
      </c>
      <c r="J3767" s="109">
        <v>2264.4</v>
      </c>
      <c r="K3767" s="113">
        <v>557</v>
      </c>
      <c r="L3767" s="109">
        <v>23073632.859999999</v>
      </c>
      <c r="M3767" s="109">
        <v>0</v>
      </c>
      <c r="N3767" s="109">
        <v>0</v>
      </c>
      <c r="O3767" s="109">
        <v>0</v>
      </c>
      <c r="P3767" s="109">
        <v>23073632.859999999</v>
      </c>
      <c r="Q3767" s="109">
        <v>0</v>
      </c>
      <c r="R3767" s="66" t="s">
        <v>57</v>
      </c>
      <c r="S3767" s="115">
        <v>1</v>
      </c>
      <c r="T3767" s="109">
        <v>2124.8200000000002</v>
      </c>
      <c r="U3767" s="109">
        <v>2124.8200000000002</v>
      </c>
      <c r="V3767" s="110">
        <v>46387</v>
      </c>
    </row>
    <row r="3768" spans="1:22" s="59" customFormat="1" ht="48.75" customHeight="1" x14ac:dyDescent="0.15">
      <c r="A3768" s="111" t="s">
        <v>201</v>
      </c>
      <c r="B3768" s="111" t="s">
        <v>737</v>
      </c>
      <c r="C3768" s="112">
        <v>1988</v>
      </c>
      <c r="D3768" s="112">
        <v>1988</v>
      </c>
      <c r="E3768" s="111" t="s">
        <v>97</v>
      </c>
      <c r="F3768" s="113">
        <v>9</v>
      </c>
      <c r="G3768" s="113">
        <v>2</v>
      </c>
      <c r="H3768" s="109">
        <v>4309.3</v>
      </c>
      <c r="I3768" s="109">
        <v>3848.2</v>
      </c>
      <c r="J3768" s="109">
        <v>587.20000000000005</v>
      </c>
      <c r="K3768" s="113">
        <v>197</v>
      </c>
      <c r="L3768" s="109">
        <v>8176732.3200000003</v>
      </c>
      <c r="M3768" s="109">
        <v>0</v>
      </c>
      <c r="N3768" s="109">
        <v>0</v>
      </c>
      <c r="O3768" s="109">
        <v>0</v>
      </c>
      <c r="P3768" s="109">
        <v>8176732.3200000003</v>
      </c>
      <c r="Q3768" s="109">
        <v>0</v>
      </c>
      <c r="R3768" s="66" t="s">
        <v>57</v>
      </c>
      <c r="S3768" s="115">
        <v>1</v>
      </c>
      <c r="T3768" s="109">
        <v>2124.8200000000002</v>
      </c>
      <c r="U3768" s="109">
        <v>2124.8200000000002</v>
      </c>
      <c r="V3768" s="110">
        <v>46387</v>
      </c>
    </row>
    <row r="3769" spans="1:22" s="59" customFormat="1" ht="48.75" customHeight="1" x14ac:dyDescent="0.15">
      <c r="A3769" s="111" t="s">
        <v>203</v>
      </c>
      <c r="B3769" s="111" t="s">
        <v>738</v>
      </c>
      <c r="C3769" s="112">
        <v>1985</v>
      </c>
      <c r="D3769" s="112">
        <v>1985</v>
      </c>
      <c r="E3769" s="111" t="s">
        <v>97</v>
      </c>
      <c r="F3769" s="113">
        <v>9</v>
      </c>
      <c r="G3769" s="113">
        <v>2</v>
      </c>
      <c r="H3769" s="109">
        <v>4302</v>
      </c>
      <c r="I3769" s="109">
        <v>4302</v>
      </c>
      <c r="J3769" s="109">
        <v>784.72</v>
      </c>
      <c r="K3769" s="113">
        <v>224</v>
      </c>
      <c r="L3769" s="109">
        <v>8572360</v>
      </c>
      <c r="M3769" s="109">
        <v>0</v>
      </c>
      <c r="N3769" s="109">
        <v>0</v>
      </c>
      <c r="O3769" s="109">
        <v>0</v>
      </c>
      <c r="P3769" s="109">
        <v>8572360</v>
      </c>
      <c r="Q3769" s="109">
        <v>0</v>
      </c>
      <c r="R3769" s="66" t="s">
        <v>57</v>
      </c>
      <c r="S3769" s="115">
        <v>1</v>
      </c>
      <c r="T3769" s="109">
        <v>1992.65</v>
      </c>
      <c r="U3769" s="109">
        <v>1992.65</v>
      </c>
      <c r="V3769" s="110">
        <v>46387</v>
      </c>
    </row>
    <row r="3770" spans="1:22" s="59" customFormat="1" ht="48.75" customHeight="1" x14ac:dyDescent="0.15">
      <c r="A3770" s="111" t="s">
        <v>611</v>
      </c>
      <c r="B3770" s="111" t="s">
        <v>739</v>
      </c>
      <c r="C3770" s="112">
        <v>1984</v>
      </c>
      <c r="D3770" s="112">
        <v>1984</v>
      </c>
      <c r="E3770" s="111" t="s">
        <v>97</v>
      </c>
      <c r="F3770" s="113">
        <v>9</v>
      </c>
      <c r="G3770" s="113">
        <v>4</v>
      </c>
      <c r="H3770" s="109">
        <v>8307.1</v>
      </c>
      <c r="I3770" s="109">
        <v>8040.4</v>
      </c>
      <c r="J3770" s="109">
        <v>1440.6</v>
      </c>
      <c r="K3770" s="113">
        <v>306</v>
      </c>
      <c r="L3770" s="109">
        <v>12813302.050000001</v>
      </c>
      <c r="M3770" s="109">
        <v>0</v>
      </c>
      <c r="N3770" s="109">
        <v>0</v>
      </c>
      <c r="O3770" s="109">
        <v>0</v>
      </c>
      <c r="P3770" s="109">
        <v>12813302.050000001</v>
      </c>
      <c r="Q3770" s="109">
        <v>0</v>
      </c>
      <c r="R3770" s="66" t="s">
        <v>57</v>
      </c>
      <c r="S3770" s="115">
        <v>1</v>
      </c>
      <c r="T3770" s="109">
        <v>1593.62</v>
      </c>
      <c r="U3770" s="109">
        <v>1593.62</v>
      </c>
      <c r="V3770" s="110">
        <v>46387</v>
      </c>
    </row>
    <row r="3771" spans="1:22" s="59" customFormat="1" ht="48.75" customHeight="1" x14ac:dyDescent="0.15">
      <c r="A3771" s="111" t="s">
        <v>613</v>
      </c>
      <c r="B3771" s="111" t="s">
        <v>740</v>
      </c>
      <c r="C3771" s="112">
        <v>1977</v>
      </c>
      <c r="D3771" s="112">
        <v>1977</v>
      </c>
      <c r="E3771" s="111" t="s">
        <v>111</v>
      </c>
      <c r="F3771" s="113">
        <v>9</v>
      </c>
      <c r="G3771" s="113">
        <v>6</v>
      </c>
      <c r="H3771" s="109">
        <v>11184.4</v>
      </c>
      <c r="I3771" s="109">
        <v>11184.4</v>
      </c>
      <c r="J3771" s="109">
        <v>0</v>
      </c>
      <c r="K3771" s="113">
        <v>400</v>
      </c>
      <c r="L3771" s="109">
        <v>21430900</v>
      </c>
      <c r="M3771" s="109">
        <v>0</v>
      </c>
      <c r="N3771" s="109">
        <v>0</v>
      </c>
      <c r="O3771" s="109">
        <v>0</v>
      </c>
      <c r="P3771" s="109">
        <v>21430900</v>
      </c>
      <c r="Q3771" s="109">
        <v>0</v>
      </c>
      <c r="R3771" s="66" t="s">
        <v>57</v>
      </c>
      <c r="S3771" s="115">
        <v>1</v>
      </c>
      <c r="T3771" s="109">
        <v>1916.14</v>
      </c>
      <c r="U3771" s="109">
        <v>1916.14</v>
      </c>
      <c r="V3771" s="110">
        <v>46387</v>
      </c>
    </row>
    <row r="3772" spans="1:22" s="58" customFormat="1" ht="46.5" customHeight="1" x14ac:dyDescent="0.15">
      <c r="A3772" s="157" t="s">
        <v>741</v>
      </c>
      <c r="B3772" s="157"/>
      <c r="C3772" s="111" t="s">
        <v>80</v>
      </c>
      <c r="D3772" s="111" t="s">
        <v>80</v>
      </c>
      <c r="E3772" s="111" t="s">
        <v>80</v>
      </c>
      <c r="F3772" s="111" t="s">
        <v>80</v>
      </c>
      <c r="G3772" s="111" t="s">
        <v>80</v>
      </c>
      <c r="H3772" s="102">
        <f t="shared" ref="H3772:Q3772" si="344">SUM(H3765:H3771)</f>
        <v>55470.6</v>
      </c>
      <c r="I3772" s="102">
        <f t="shared" si="344"/>
        <v>49536.6</v>
      </c>
      <c r="J3772" s="102">
        <f t="shared" si="344"/>
        <v>9296.52</v>
      </c>
      <c r="K3772" s="103">
        <f t="shared" si="344"/>
        <v>2409</v>
      </c>
      <c r="L3772" s="102">
        <f t="shared" si="344"/>
        <v>98082705.280000001</v>
      </c>
      <c r="M3772" s="102">
        <f t="shared" si="344"/>
        <v>0</v>
      </c>
      <c r="N3772" s="102">
        <f t="shared" si="344"/>
        <v>0</v>
      </c>
      <c r="O3772" s="102">
        <f t="shared" si="344"/>
        <v>0</v>
      </c>
      <c r="P3772" s="102">
        <f t="shared" si="344"/>
        <v>98082705.280000001</v>
      </c>
      <c r="Q3772" s="105">
        <f t="shared" si="344"/>
        <v>0</v>
      </c>
      <c r="R3772" s="111" t="s">
        <v>80</v>
      </c>
      <c r="S3772" s="123">
        <f>SUM(S3765:S3771)</f>
        <v>7</v>
      </c>
      <c r="T3772" s="111" t="s">
        <v>80</v>
      </c>
      <c r="U3772" s="111" t="s">
        <v>80</v>
      </c>
      <c r="V3772" s="111" t="s">
        <v>80</v>
      </c>
    </row>
    <row r="3773" spans="1:22" s="52" customFormat="1" ht="29.25" customHeight="1" x14ac:dyDescent="0.2">
      <c r="A3773" s="142" t="s">
        <v>317</v>
      </c>
      <c r="B3773" s="142"/>
      <c r="C3773" s="142"/>
      <c r="D3773" s="142"/>
      <c r="E3773" s="142"/>
      <c r="F3773" s="142"/>
      <c r="G3773" s="142"/>
      <c r="H3773" s="142"/>
      <c r="I3773" s="142"/>
      <c r="J3773" s="142"/>
      <c r="K3773" s="142"/>
      <c r="L3773" s="142"/>
      <c r="M3773" s="142"/>
      <c r="N3773" s="142"/>
      <c r="O3773" s="142"/>
      <c r="P3773" s="142"/>
      <c r="Q3773" s="142"/>
      <c r="R3773" s="142"/>
      <c r="S3773" s="142"/>
      <c r="T3773" s="142"/>
      <c r="U3773" s="142"/>
      <c r="V3773" s="142"/>
    </row>
    <row r="3774" spans="1:22" s="59" customFormat="1" ht="51.75" customHeight="1" x14ac:dyDescent="0.15">
      <c r="A3774" s="111" t="s">
        <v>615</v>
      </c>
      <c r="B3774" s="111" t="s">
        <v>742</v>
      </c>
      <c r="C3774" s="112">
        <v>1981</v>
      </c>
      <c r="D3774" s="112">
        <v>1981</v>
      </c>
      <c r="E3774" s="111" t="s">
        <v>111</v>
      </c>
      <c r="F3774" s="113">
        <v>9</v>
      </c>
      <c r="G3774" s="113">
        <v>2</v>
      </c>
      <c r="H3774" s="109">
        <v>6721.5</v>
      </c>
      <c r="I3774" s="109">
        <v>4711.5</v>
      </c>
      <c r="J3774" s="109">
        <v>0</v>
      </c>
      <c r="K3774" s="113">
        <v>352</v>
      </c>
      <c r="L3774" s="109">
        <v>4286180</v>
      </c>
      <c r="M3774" s="109">
        <v>0</v>
      </c>
      <c r="N3774" s="109">
        <v>0</v>
      </c>
      <c r="O3774" s="109">
        <v>0</v>
      </c>
      <c r="P3774" s="109">
        <v>4286180</v>
      </c>
      <c r="Q3774" s="109">
        <v>0</v>
      </c>
      <c r="R3774" s="66" t="s">
        <v>57</v>
      </c>
      <c r="S3774" s="115">
        <v>1</v>
      </c>
      <c r="T3774" s="109">
        <v>909.73</v>
      </c>
      <c r="U3774" s="109">
        <v>909.73</v>
      </c>
      <c r="V3774" s="110">
        <v>46387</v>
      </c>
    </row>
    <row r="3775" spans="1:22" s="52" customFormat="1" ht="46.5" customHeight="1" x14ac:dyDescent="0.2">
      <c r="A3775" s="157" t="s">
        <v>743</v>
      </c>
      <c r="B3775" s="157"/>
      <c r="C3775" s="111" t="s">
        <v>80</v>
      </c>
      <c r="D3775" s="111" t="s">
        <v>80</v>
      </c>
      <c r="E3775" s="111" t="s">
        <v>80</v>
      </c>
      <c r="F3775" s="111" t="s">
        <v>80</v>
      </c>
      <c r="G3775" s="111" t="s">
        <v>80</v>
      </c>
      <c r="H3775" s="102">
        <f t="shared" ref="H3775:Q3775" si="345">SUM(H3774)</f>
        <v>6721.5</v>
      </c>
      <c r="I3775" s="102">
        <f t="shared" si="345"/>
        <v>4711.5</v>
      </c>
      <c r="J3775" s="102">
        <f t="shared" si="345"/>
        <v>0</v>
      </c>
      <c r="K3775" s="103">
        <f t="shared" si="345"/>
        <v>352</v>
      </c>
      <c r="L3775" s="102">
        <f t="shared" si="345"/>
        <v>4286180</v>
      </c>
      <c r="M3775" s="102">
        <f t="shared" si="345"/>
        <v>0</v>
      </c>
      <c r="N3775" s="102">
        <f t="shared" si="345"/>
        <v>0</v>
      </c>
      <c r="O3775" s="102">
        <f t="shared" si="345"/>
        <v>0</v>
      </c>
      <c r="P3775" s="102">
        <f t="shared" si="345"/>
        <v>4286180</v>
      </c>
      <c r="Q3775" s="105">
        <f t="shared" si="345"/>
        <v>0</v>
      </c>
      <c r="R3775" s="111" t="s">
        <v>80</v>
      </c>
      <c r="S3775" s="123">
        <f>SUM(S3774)</f>
        <v>1</v>
      </c>
      <c r="T3775" s="111" t="s">
        <v>80</v>
      </c>
      <c r="U3775" s="111" t="s">
        <v>80</v>
      </c>
      <c r="V3775" s="111" t="s">
        <v>80</v>
      </c>
    </row>
    <row r="3776" spans="1:22" s="52" customFormat="1" ht="29.25" customHeight="1" x14ac:dyDescent="0.2">
      <c r="A3776" s="142" t="s">
        <v>108</v>
      </c>
      <c r="B3776" s="142"/>
      <c r="C3776" s="142"/>
      <c r="D3776" s="142"/>
      <c r="E3776" s="142"/>
      <c r="F3776" s="142"/>
      <c r="G3776" s="142"/>
      <c r="H3776" s="142"/>
      <c r="I3776" s="142"/>
      <c r="J3776" s="142"/>
      <c r="K3776" s="142"/>
      <c r="L3776" s="142"/>
      <c r="M3776" s="142"/>
      <c r="N3776" s="142"/>
      <c r="O3776" s="142"/>
      <c r="P3776" s="142"/>
      <c r="Q3776" s="142"/>
      <c r="R3776" s="142"/>
      <c r="S3776" s="142"/>
      <c r="T3776" s="142"/>
      <c r="U3776" s="142"/>
      <c r="V3776" s="142"/>
    </row>
    <row r="3777" spans="1:22" s="59" customFormat="1" ht="46.5" customHeight="1" x14ac:dyDescent="0.15">
      <c r="A3777" s="111" t="s">
        <v>617</v>
      </c>
      <c r="B3777" s="111" t="s">
        <v>744</v>
      </c>
      <c r="C3777" s="112">
        <v>1988</v>
      </c>
      <c r="D3777" s="112">
        <v>1988</v>
      </c>
      <c r="E3777" s="111" t="s">
        <v>97</v>
      </c>
      <c r="F3777" s="113">
        <v>9</v>
      </c>
      <c r="G3777" s="113">
        <v>6</v>
      </c>
      <c r="H3777" s="109">
        <v>17931.72</v>
      </c>
      <c r="I3777" s="109">
        <v>12322.3</v>
      </c>
      <c r="J3777" s="109">
        <v>0</v>
      </c>
      <c r="K3777" s="113">
        <v>144</v>
      </c>
      <c r="L3777" s="109">
        <v>17144720</v>
      </c>
      <c r="M3777" s="109">
        <v>0</v>
      </c>
      <c r="N3777" s="109">
        <v>0</v>
      </c>
      <c r="O3777" s="109">
        <v>0</v>
      </c>
      <c r="P3777" s="109">
        <v>17144720</v>
      </c>
      <c r="Q3777" s="109">
        <v>0</v>
      </c>
      <c r="R3777" s="66" t="s">
        <v>57</v>
      </c>
      <c r="S3777" s="115">
        <v>1</v>
      </c>
      <c r="T3777" s="109">
        <v>1391.36</v>
      </c>
      <c r="U3777" s="109">
        <v>1391.36</v>
      </c>
      <c r="V3777" s="110">
        <v>46387</v>
      </c>
    </row>
    <row r="3778" spans="1:22" s="59" customFormat="1" ht="46.5" customHeight="1" x14ac:dyDescent="0.15">
      <c r="A3778" s="111" t="s">
        <v>620</v>
      </c>
      <c r="B3778" s="111" t="s">
        <v>745</v>
      </c>
      <c r="C3778" s="112">
        <v>1984</v>
      </c>
      <c r="D3778" s="112">
        <v>1984</v>
      </c>
      <c r="E3778" s="111" t="s">
        <v>97</v>
      </c>
      <c r="F3778" s="113">
        <v>9</v>
      </c>
      <c r="G3778" s="113">
        <v>8</v>
      </c>
      <c r="H3778" s="109">
        <v>15987.9</v>
      </c>
      <c r="I3778" s="109">
        <v>15987.9</v>
      </c>
      <c r="J3778" s="109">
        <v>14001.4</v>
      </c>
      <c r="K3778" s="113">
        <v>558</v>
      </c>
      <c r="L3778" s="109">
        <v>33971409.68</v>
      </c>
      <c r="M3778" s="109">
        <v>0</v>
      </c>
      <c r="N3778" s="109">
        <v>0</v>
      </c>
      <c r="O3778" s="109">
        <v>0</v>
      </c>
      <c r="P3778" s="109">
        <v>33971409.68</v>
      </c>
      <c r="Q3778" s="109">
        <v>0</v>
      </c>
      <c r="R3778" s="66" t="s">
        <v>57</v>
      </c>
      <c r="S3778" s="115">
        <v>1</v>
      </c>
      <c r="T3778" s="109">
        <v>2124.8200000000002</v>
      </c>
      <c r="U3778" s="109">
        <v>2124.8200000000002</v>
      </c>
      <c r="V3778" s="110">
        <v>46387</v>
      </c>
    </row>
    <row r="3779" spans="1:22" s="59" customFormat="1" ht="46.5" customHeight="1" x14ac:dyDescent="0.15">
      <c r="A3779" s="111" t="s">
        <v>622</v>
      </c>
      <c r="B3779" s="111" t="s">
        <v>746</v>
      </c>
      <c r="C3779" s="112">
        <v>1989</v>
      </c>
      <c r="D3779" s="112">
        <v>1989</v>
      </c>
      <c r="E3779" s="111" t="s">
        <v>97</v>
      </c>
      <c r="F3779" s="113">
        <v>9</v>
      </c>
      <c r="G3779" s="113">
        <v>4</v>
      </c>
      <c r="H3779" s="109">
        <v>9863.4</v>
      </c>
      <c r="I3779" s="109">
        <v>9863.4</v>
      </c>
      <c r="J3779" s="109">
        <v>0</v>
      </c>
      <c r="K3779" s="113">
        <v>336</v>
      </c>
      <c r="L3779" s="109">
        <v>17144720</v>
      </c>
      <c r="M3779" s="109">
        <v>0</v>
      </c>
      <c r="N3779" s="109">
        <v>0</v>
      </c>
      <c r="O3779" s="109">
        <v>0</v>
      </c>
      <c r="P3779" s="109">
        <v>17144720</v>
      </c>
      <c r="Q3779" s="109">
        <v>0</v>
      </c>
      <c r="R3779" s="66" t="s">
        <v>57</v>
      </c>
      <c r="S3779" s="115">
        <v>1</v>
      </c>
      <c r="T3779" s="109">
        <v>1738.22</v>
      </c>
      <c r="U3779" s="109">
        <v>1738.22</v>
      </c>
      <c r="V3779" s="110">
        <v>46387</v>
      </c>
    </row>
    <row r="3780" spans="1:22" s="59" customFormat="1" ht="46.5" customHeight="1" x14ac:dyDescent="0.15">
      <c r="A3780" s="111" t="s">
        <v>624</v>
      </c>
      <c r="B3780" s="111" t="s">
        <v>747</v>
      </c>
      <c r="C3780" s="112">
        <v>1987</v>
      </c>
      <c r="D3780" s="112">
        <v>1987</v>
      </c>
      <c r="E3780" s="111" t="s">
        <v>111</v>
      </c>
      <c r="F3780" s="113">
        <v>9</v>
      </c>
      <c r="G3780" s="113">
        <v>1</v>
      </c>
      <c r="H3780" s="109">
        <v>4317.2</v>
      </c>
      <c r="I3780" s="109">
        <v>3823.1</v>
      </c>
      <c r="J3780" s="109">
        <v>0</v>
      </c>
      <c r="K3780" s="113">
        <v>101</v>
      </c>
      <c r="L3780" s="109">
        <v>4286180</v>
      </c>
      <c r="M3780" s="109">
        <v>0</v>
      </c>
      <c r="N3780" s="109">
        <v>0</v>
      </c>
      <c r="O3780" s="109">
        <v>0</v>
      </c>
      <c r="P3780" s="109">
        <v>4286180</v>
      </c>
      <c r="Q3780" s="109">
        <v>0</v>
      </c>
      <c r="R3780" s="66" t="s">
        <v>57</v>
      </c>
      <c r="S3780" s="115">
        <v>1</v>
      </c>
      <c r="T3780" s="109">
        <v>1121.1300000000001</v>
      </c>
      <c r="U3780" s="109">
        <v>1121.1300000000001</v>
      </c>
      <c r="V3780" s="110">
        <v>46387</v>
      </c>
    </row>
    <row r="3781" spans="1:22" s="59" customFormat="1" ht="46.5" customHeight="1" x14ac:dyDescent="0.15">
      <c r="A3781" s="111" t="s">
        <v>626</v>
      </c>
      <c r="B3781" s="111" t="s">
        <v>748</v>
      </c>
      <c r="C3781" s="112">
        <v>1984</v>
      </c>
      <c r="D3781" s="112">
        <v>1984</v>
      </c>
      <c r="E3781" s="111" t="s">
        <v>111</v>
      </c>
      <c r="F3781" s="113">
        <v>9</v>
      </c>
      <c r="G3781" s="113">
        <v>4</v>
      </c>
      <c r="H3781" s="109">
        <v>8229</v>
      </c>
      <c r="I3781" s="109">
        <v>8229</v>
      </c>
      <c r="J3781" s="109">
        <v>0</v>
      </c>
      <c r="K3781" s="113">
        <v>347</v>
      </c>
      <c r="L3781" s="109">
        <v>17144720</v>
      </c>
      <c r="M3781" s="109">
        <v>0</v>
      </c>
      <c r="N3781" s="109">
        <v>0</v>
      </c>
      <c r="O3781" s="109">
        <v>0</v>
      </c>
      <c r="P3781" s="109">
        <v>17144720</v>
      </c>
      <c r="Q3781" s="109">
        <v>0</v>
      </c>
      <c r="R3781" s="66" t="s">
        <v>57</v>
      </c>
      <c r="S3781" s="115">
        <v>1</v>
      </c>
      <c r="T3781" s="109">
        <v>2083.4499999999998</v>
      </c>
      <c r="U3781" s="109">
        <v>2083.4499999999998</v>
      </c>
      <c r="V3781" s="110">
        <v>46387</v>
      </c>
    </row>
    <row r="3782" spans="1:22" s="59" customFormat="1" ht="46.5" customHeight="1" x14ac:dyDescent="0.15">
      <c r="A3782" s="111" t="s">
        <v>628</v>
      </c>
      <c r="B3782" s="111" t="s">
        <v>749</v>
      </c>
      <c r="C3782" s="112">
        <v>1985</v>
      </c>
      <c r="D3782" s="112">
        <v>1985</v>
      </c>
      <c r="E3782" s="111" t="s">
        <v>97</v>
      </c>
      <c r="F3782" s="113">
        <v>9</v>
      </c>
      <c r="G3782" s="113">
        <v>4</v>
      </c>
      <c r="H3782" s="109">
        <v>8726.6</v>
      </c>
      <c r="I3782" s="109">
        <v>7118.1</v>
      </c>
      <c r="J3782" s="109">
        <v>7741.69</v>
      </c>
      <c r="K3782" s="113">
        <v>340</v>
      </c>
      <c r="L3782" s="109">
        <v>15124681.24</v>
      </c>
      <c r="M3782" s="109">
        <v>0</v>
      </c>
      <c r="N3782" s="109">
        <v>0</v>
      </c>
      <c r="O3782" s="109">
        <v>0</v>
      </c>
      <c r="P3782" s="109">
        <v>15124681.24</v>
      </c>
      <c r="Q3782" s="109">
        <v>0</v>
      </c>
      <c r="R3782" s="66" t="s">
        <v>57</v>
      </c>
      <c r="S3782" s="115">
        <v>1</v>
      </c>
      <c r="T3782" s="109">
        <v>2124.8200000000002</v>
      </c>
      <c r="U3782" s="109">
        <v>2124.8200000000002</v>
      </c>
      <c r="V3782" s="110">
        <v>46387</v>
      </c>
    </row>
    <row r="3783" spans="1:22" s="58" customFormat="1" ht="46.5" customHeight="1" x14ac:dyDescent="0.15">
      <c r="A3783" s="157" t="s">
        <v>750</v>
      </c>
      <c r="B3783" s="157"/>
      <c r="C3783" s="111" t="s">
        <v>80</v>
      </c>
      <c r="D3783" s="111" t="s">
        <v>80</v>
      </c>
      <c r="E3783" s="111" t="s">
        <v>80</v>
      </c>
      <c r="F3783" s="111" t="s">
        <v>80</v>
      </c>
      <c r="G3783" s="111" t="s">
        <v>80</v>
      </c>
      <c r="H3783" s="102">
        <f t="shared" ref="H3783:Q3783" si="346">SUM(H3777:H3782)</f>
        <v>65055.82</v>
      </c>
      <c r="I3783" s="102">
        <f t="shared" si="346"/>
        <v>57343.799999999996</v>
      </c>
      <c r="J3783" s="102">
        <f t="shared" si="346"/>
        <v>21743.09</v>
      </c>
      <c r="K3783" s="103">
        <f t="shared" si="346"/>
        <v>1826</v>
      </c>
      <c r="L3783" s="102">
        <f t="shared" si="346"/>
        <v>104816430.92</v>
      </c>
      <c r="M3783" s="102">
        <f t="shared" si="346"/>
        <v>0</v>
      </c>
      <c r="N3783" s="102">
        <f t="shared" si="346"/>
        <v>0</v>
      </c>
      <c r="O3783" s="102">
        <f t="shared" si="346"/>
        <v>0</v>
      </c>
      <c r="P3783" s="102">
        <f t="shared" si="346"/>
        <v>104816430.92</v>
      </c>
      <c r="Q3783" s="105">
        <f t="shared" si="346"/>
        <v>0</v>
      </c>
      <c r="R3783" s="111" t="s">
        <v>80</v>
      </c>
      <c r="S3783" s="123">
        <f>SUM(S3777:S3782)</f>
        <v>6</v>
      </c>
      <c r="T3783" s="111" t="s">
        <v>80</v>
      </c>
      <c r="U3783" s="111" t="s">
        <v>80</v>
      </c>
      <c r="V3783" s="111" t="s">
        <v>80</v>
      </c>
    </row>
    <row r="3784" spans="1:22" s="52" customFormat="1" ht="29.25" customHeight="1" x14ac:dyDescent="0.2">
      <c r="A3784" s="142" t="s">
        <v>115</v>
      </c>
      <c r="B3784" s="142"/>
      <c r="C3784" s="142"/>
      <c r="D3784" s="142"/>
      <c r="E3784" s="142"/>
      <c r="F3784" s="142"/>
      <c r="G3784" s="142"/>
      <c r="H3784" s="142"/>
      <c r="I3784" s="142"/>
      <c r="J3784" s="142"/>
      <c r="K3784" s="142"/>
      <c r="L3784" s="142"/>
      <c r="M3784" s="142"/>
      <c r="N3784" s="142"/>
      <c r="O3784" s="142"/>
      <c r="P3784" s="142"/>
      <c r="Q3784" s="142"/>
      <c r="R3784" s="142"/>
      <c r="S3784" s="142"/>
      <c r="T3784" s="142"/>
      <c r="U3784" s="142"/>
      <c r="V3784" s="142"/>
    </row>
    <row r="3785" spans="1:22" s="59" customFormat="1" ht="48" customHeight="1" x14ac:dyDescent="0.15">
      <c r="A3785" s="111" t="s">
        <v>630</v>
      </c>
      <c r="B3785" s="111" t="s">
        <v>751</v>
      </c>
      <c r="C3785" s="112">
        <v>1979</v>
      </c>
      <c r="D3785" s="112">
        <v>1979</v>
      </c>
      <c r="E3785" s="111" t="s">
        <v>97</v>
      </c>
      <c r="F3785" s="113">
        <v>9</v>
      </c>
      <c r="G3785" s="113">
        <v>3</v>
      </c>
      <c r="H3785" s="109">
        <v>6067.6</v>
      </c>
      <c r="I3785" s="109">
        <v>5618.1</v>
      </c>
      <c r="J3785" s="109">
        <v>4637.1000000000004</v>
      </c>
      <c r="K3785" s="113">
        <v>321</v>
      </c>
      <c r="L3785" s="109">
        <v>11937451.24</v>
      </c>
      <c r="M3785" s="109">
        <v>0</v>
      </c>
      <c r="N3785" s="109">
        <v>0</v>
      </c>
      <c r="O3785" s="109">
        <v>0</v>
      </c>
      <c r="P3785" s="109">
        <v>11937451.24</v>
      </c>
      <c r="Q3785" s="109">
        <v>0</v>
      </c>
      <c r="R3785" s="66" t="s">
        <v>57</v>
      </c>
      <c r="S3785" s="115">
        <v>1</v>
      </c>
      <c r="T3785" s="109">
        <v>2124.8200000000002</v>
      </c>
      <c r="U3785" s="109">
        <v>2124.8200000000002</v>
      </c>
      <c r="V3785" s="110">
        <v>46387</v>
      </c>
    </row>
    <row r="3786" spans="1:22" s="59" customFormat="1" ht="48" customHeight="1" x14ac:dyDescent="0.15">
      <c r="A3786" s="111" t="s">
        <v>632</v>
      </c>
      <c r="B3786" s="111" t="s">
        <v>752</v>
      </c>
      <c r="C3786" s="112">
        <v>1984</v>
      </c>
      <c r="D3786" s="112">
        <v>1984</v>
      </c>
      <c r="E3786" s="111" t="s">
        <v>97</v>
      </c>
      <c r="F3786" s="113">
        <v>9</v>
      </c>
      <c r="G3786" s="113">
        <v>6</v>
      </c>
      <c r="H3786" s="109">
        <v>11424.1</v>
      </c>
      <c r="I3786" s="109">
        <v>10878.5</v>
      </c>
      <c r="J3786" s="109">
        <v>9476.86</v>
      </c>
      <c r="K3786" s="113">
        <v>566</v>
      </c>
      <c r="L3786" s="109">
        <v>23114854.370000001</v>
      </c>
      <c r="M3786" s="109">
        <v>0</v>
      </c>
      <c r="N3786" s="109">
        <v>0</v>
      </c>
      <c r="O3786" s="109">
        <v>0</v>
      </c>
      <c r="P3786" s="109">
        <v>23114854.370000001</v>
      </c>
      <c r="Q3786" s="109">
        <v>0</v>
      </c>
      <c r="R3786" s="66" t="s">
        <v>57</v>
      </c>
      <c r="S3786" s="115">
        <v>1</v>
      </c>
      <c r="T3786" s="109">
        <v>2124.8200000000002</v>
      </c>
      <c r="U3786" s="109">
        <v>2124.8200000000002</v>
      </c>
      <c r="V3786" s="110">
        <v>46387</v>
      </c>
    </row>
    <row r="3787" spans="1:22" s="59" customFormat="1" ht="48" customHeight="1" x14ac:dyDescent="0.15">
      <c r="A3787" s="111" t="s">
        <v>634</v>
      </c>
      <c r="B3787" s="111" t="s">
        <v>753</v>
      </c>
      <c r="C3787" s="112">
        <v>1987</v>
      </c>
      <c r="D3787" s="112">
        <v>1987</v>
      </c>
      <c r="E3787" s="111" t="s">
        <v>97</v>
      </c>
      <c r="F3787" s="113">
        <v>9</v>
      </c>
      <c r="G3787" s="113">
        <v>10</v>
      </c>
      <c r="H3787" s="109">
        <v>19985.7</v>
      </c>
      <c r="I3787" s="109">
        <v>18585.400000000001</v>
      </c>
      <c r="J3787" s="109">
        <v>15249</v>
      </c>
      <c r="K3787" s="113">
        <v>976</v>
      </c>
      <c r="L3787" s="109">
        <v>27643440.739999998</v>
      </c>
      <c r="M3787" s="109">
        <v>0</v>
      </c>
      <c r="N3787" s="109">
        <v>0</v>
      </c>
      <c r="O3787" s="109">
        <v>0</v>
      </c>
      <c r="P3787" s="109">
        <v>27643440.739999998</v>
      </c>
      <c r="Q3787" s="109">
        <v>0</v>
      </c>
      <c r="R3787" s="66" t="s">
        <v>57</v>
      </c>
      <c r="S3787" s="115">
        <v>1</v>
      </c>
      <c r="T3787" s="109">
        <v>1487.37</v>
      </c>
      <c r="U3787" s="109">
        <v>1487.37</v>
      </c>
      <c r="V3787" s="110">
        <v>46387</v>
      </c>
    </row>
    <row r="3788" spans="1:22" s="58" customFormat="1" ht="46.5" customHeight="1" x14ac:dyDescent="0.15">
      <c r="A3788" s="157" t="s">
        <v>120</v>
      </c>
      <c r="B3788" s="157"/>
      <c r="C3788" s="111" t="s">
        <v>80</v>
      </c>
      <c r="D3788" s="111" t="s">
        <v>80</v>
      </c>
      <c r="E3788" s="111" t="s">
        <v>80</v>
      </c>
      <c r="F3788" s="111" t="s">
        <v>80</v>
      </c>
      <c r="G3788" s="111" t="s">
        <v>80</v>
      </c>
      <c r="H3788" s="102">
        <f t="shared" ref="H3788:Q3788" si="347">SUM(H3785:H3787)</f>
        <v>37477.4</v>
      </c>
      <c r="I3788" s="102">
        <f t="shared" si="347"/>
        <v>35082</v>
      </c>
      <c r="J3788" s="102">
        <f t="shared" si="347"/>
        <v>29362.959999999999</v>
      </c>
      <c r="K3788" s="103">
        <f t="shared" si="347"/>
        <v>1863</v>
      </c>
      <c r="L3788" s="102">
        <f t="shared" si="347"/>
        <v>62695746.349999994</v>
      </c>
      <c r="M3788" s="102">
        <f t="shared" si="347"/>
        <v>0</v>
      </c>
      <c r="N3788" s="102">
        <f t="shared" si="347"/>
        <v>0</v>
      </c>
      <c r="O3788" s="102">
        <f t="shared" si="347"/>
        <v>0</v>
      </c>
      <c r="P3788" s="102">
        <f t="shared" si="347"/>
        <v>62695746.349999994</v>
      </c>
      <c r="Q3788" s="102">
        <f t="shared" si="347"/>
        <v>0</v>
      </c>
      <c r="R3788" s="102" t="s">
        <v>80</v>
      </c>
      <c r="S3788" s="103">
        <f>SUM(S3785:S3787)</f>
        <v>3</v>
      </c>
      <c r="T3788" s="111" t="s">
        <v>80</v>
      </c>
      <c r="U3788" s="111" t="s">
        <v>80</v>
      </c>
      <c r="V3788" s="111" t="s">
        <v>80</v>
      </c>
    </row>
    <row r="3789" spans="1:22" s="52" customFormat="1" ht="40.5" customHeight="1" x14ac:dyDescent="0.2">
      <c r="A3789" s="137" t="s">
        <v>754</v>
      </c>
      <c r="B3789" s="137"/>
      <c r="C3789" s="124" t="s">
        <v>80</v>
      </c>
      <c r="D3789" s="124" t="s">
        <v>80</v>
      </c>
      <c r="E3789" s="124" t="s">
        <v>80</v>
      </c>
      <c r="F3789" s="124" t="s">
        <v>80</v>
      </c>
      <c r="G3789" s="124" t="s">
        <v>80</v>
      </c>
      <c r="H3789" s="60">
        <f t="shared" ref="H3789:Q3789" si="348">H3748+H3763+H3772+H3775+H3783+H3788</f>
        <v>320161.12</v>
      </c>
      <c r="I3789" s="60">
        <f t="shared" si="348"/>
        <v>293227.69999999995</v>
      </c>
      <c r="J3789" s="60">
        <f t="shared" si="348"/>
        <v>109227.67000000001</v>
      </c>
      <c r="K3789" s="61">
        <f t="shared" si="348"/>
        <v>13188</v>
      </c>
      <c r="L3789" s="60">
        <f t="shared" si="348"/>
        <v>528956117.47000003</v>
      </c>
      <c r="M3789" s="60">
        <f t="shared" si="348"/>
        <v>0</v>
      </c>
      <c r="N3789" s="60">
        <f t="shared" si="348"/>
        <v>0</v>
      </c>
      <c r="O3789" s="60">
        <f t="shared" si="348"/>
        <v>0</v>
      </c>
      <c r="P3789" s="60">
        <f t="shared" si="348"/>
        <v>528956117.47000003</v>
      </c>
      <c r="Q3789" s="60">
        <f t="shared" si="348"/>
        <v>0</v>
      </c>
      <c r="R3789" s="60" t="s">
        <v>80</v>
      </c>
      <c r="S3789" s="61">
        <f>S3748+S3763+S3772+S3775+S3783+S3788</f>
        <v>38</v>
      </c>
      <c r="T3789" s="62" t="s">
        <v>80</v>
      </c>
      <c r="U3789" s="62" t="s">
        <v>80</v>
      </c>
      <c r="V3789" s="62" t="s">
        <v>80</v>
      </c>
    </row>
    <row r="3790" spans="1:22" s="63" customFormat="1" ht="37.5" customHeight="1" x14ac:dyDescent="0.15">
      <c r="A3790" s="157" t="s">
        <v>755</v>
      </c>
      <c r="B3790" s="157"/>
      <c r="C3790" s="43" t="s">
        <v>80</v>
      </c>
      <c r="D3790" s="44" t="s">
        <v>80</v>
      </c>
      <c r="E3790" s="44" t="s">
        <v>80</v>
      </c>
      <c r="F3790" s="44" t="s">
        <v>80</v>
      </c>
      <c r="G3790" s="44" t="s">
        <v>80</v>
      </c>
      <c r="H3790" s="44">
        <f t="shared" ref="H3790:Q3790" si="349">SUM(H3789)</f>
        <v>320161.12</v>
      </c>
      <c r="I3790" s="44">
        <f t="shared" si="349"/>
        <v>293227.69999999995</v>
      </c>
      <c r="J3790" s="44">
        <f t="shared" si="349"/>
        <v>109227.67000000001</v>
      </c>
      <c r="K3790" s="45">
        <f t="shared" si="349"/>
        <v>13188</v>
      </c>
      <c r="L3790" s="44">
        <f t="shared" si="349"/>
        <v>528956117.47000003</v>
      </c>
      <c r="M3790" s="44">
        <f t="shared" si="349"/>
        <v>0</v>
      </c>
      <c r="N3790" s="44">
        <f t="shared" si="349"/>
        <v>0</v>
      </c>
      <c r="O3790" s="44">
        <f t="shared" si="349"/>
        <v>0</v>
      </c>
      <c r="P3790" s="44">
        <f t="shared" si="349"/>
        <v>528956117.47000003</v>
      </c>
      <c r="Q3790" s="55">
        <f t="shared" si="349"/>
        <v>0</v>
      </c>
      <c r="R3790" s="55" t="s">
        <v>80</v>
      </c>
      <c r="S3790" s="45">
        <f>SUM(S3789)</f>
        <v>38</v>
      </c>
      <c r="T3790" s="44" t="s">
        <v>80</v>
      </c>
      <c r="U3790" s="44" t="s">
        <v>80</v>
      </c>
      <c r="V3790" s="44" t="s">
        <v>80</v>
      </c>
    </row>
    <row r="3791" spans="1:22" s="58" customFormat="1" ht="31.5" customHeight="1" x14ac:dyDescent="0.15">
      <c r="A3791" s="140" t="s">
        <v>307</v>
      </c>
      <c r="B3791" s="140"/>
      <c r="C3791" s="140"/>
      <c r="D3791" s="140"/>
      <c r="E3791" s="140"/>
      <c r="F3791" s="140"/>
      <c r="G3791" s="140"/>
      <c r="H3791" s="140"/>
      <c r="I3791" s="140"/>
      <c r="J3791" s="140"/>
      <c r="K3791" s="140"/>
      <c r="L3791" s="140"/>
      <c r="M3791" s="140"/>
      <c r="N3791" s="140"/>
      <c r="O3791" s="140"/>
      <c r="P3791" s="140"/>
      <c r="Q3791" s="140"/>
      <c r="R3791" s="140"/>
      <c r="S3791" s="140"/>
      <c r="T3791" s="140"/>
      <c r="U3791" s="140"/>
      <c r="V3791" s="140"/>
    </row>
    <row r="3792" spans="1:22" s="58" customFormat="1" ht="37.5" customHeight="1" x14ac:dyDescent="0.15">
      <c r="A3792" s="140" t="s">
        <v>54</v>
      </c>
      <c r="B3792" s="140"/>
      <c r="C3792" s="140"/>
      <c r="D3792" s="140"/>
      <c r="E3792" s="140"/>
      <c r="F3792" s="140"/>
      <c r="G3792" s="140"/>
      <c r="H3792" s="140"/>
      <c r="I3792" s="140"/>
      <c r="J3792" s="140"/>
      <c r="K3792" s="140"/>
      <c r="L3792" s="140"/>
      <c r="M3792" s="140"/>
      <c r="N3792" s="140"/>
      <c r="O3792" s="140"/>
      <c r="P3792" s="140"/>
      <c r="Q3792" s="140"/>
      <c r="R3792" s="140"/>
      <c r="S3792" s="140"/>
      <c r="T3792" s="140"/>
      <c r="U3792" s="140"/>
      <c r="V3792" s="140"/>
    </row>
    <row r="3793" spans="1:22" s="52" customFormat="1" ht="29.25" customHeight="1" x14ac:dyDescent="0.2">
      <c r="A3793" s="142" t="s">
        <v>55</v>
      </c>
      <c r="B3793" s="142"/>
      <c r="C3793" s="142"/>
      <c r="D3793" s="142"/>
      <c r="E3793" s="142"/>
      <c r="F3793" s="142"/>
      <c r="G3793" s="142"/>
      <c r="H3793" s="142"/>
      <c r="I3793" s="142"/>
      <c r="J3793" s="142"/>
      <c r="K3793" s="142"/>
      <c r="L3793" s="142"/>
      <c r="M3793" s="142"/>
      <c r="N3793" s="142"/>
      <c r="O3793" s="142"/>
      <c r="P3793" s="142"/>
      <c r="Q3793" s="142"/>
      <c r="R3793" s="142"/>
      <c r="S3793" s="142"/>
      <c r="T3793" s="142"/>
      <c r="U3793" s="142"/>
      <c r="V3793" s="142"/>
    </row>
    <row r="3794" spans="1:22" s="59" customFormat="1" ht="48.75" customHeight="1" x14ac:dyDescent="0.15">
      <c r="A3794" s="111" t="s">
        <v>30</v>
      </c>
      <c r="B3794" s="111" t="s">
        <v>756</v>
      </c>
      <c r="C3794" s="112">
        <v>1998</v>
      </c>
      <c r="D3794" s="112">
        <v>1998</v>
      </c>
      <c r="E3794" s="111" t="s">
        <v>97</v>
      </c>
      <c r="F3794" s="113">
        <v>9</v>
      </c>
      <c r="G3794" s="113">
        <v>3</v>
      </c>
      <c r="H3794" s="109">
        <v>6850</v>
      </c>
      <c r="I3794" s="109">
        <v>5602</v>
      </c>
      <c r="J3794" s="109">
        <v>0</v>
      </c>
      <c r="K3794" s="113">
        <v>230</v>
      </c>
      <c r="L3794" s="109">
        <v>11903241.640000001</v>
      </c>
      <c r="M3794" s="109">
        <v>0</v>
      </c>
      <c r="N3794" s="109">
        <v>0</v>
      </c>
      <c r="O3794" s="109">
        <v>0</v>
      </c>
      <c r="P3794" s="109">
        <v>11903241.640000001</v>
      </c>
      <c r="Q3794" s="109">
        <v>0</v>
      </c>
      <c r="R3794" s="66" t="s">
        <v>57</v>
      </c>
      <c r="S3794" s="115">
        <v>1</v>
      </c>
      <c r="T3794" s="109">
        <v>2124.8200000000002</v>
      </c>
      <c r="U3794" s="109">
        <v>2124.8200000000002</v>
      </c>
      <c r="V3794" s="110">
        <v>46752</v>
      </c>
    </row>
    <row r="3795" spans="1:22" s="59" customFormat="1" ht="48.75" customHeight="1" x14ac:dyDescent="0.15">
      <c r="A3795" s="111" t="s">
        <v>31</v>
      </c>
      <c r="B3795" s="111" t="s">
        <v>757</v>
      </c>
      <c r="C3795" s="112">
        <v>1997</v>
      </c>
      <c r="D3795" s="112">
        <v>1997</v>
      </c>
      <c r="E3795" s="111" t="s">
        <v>97</v>
      </c>
      <c r="F3795" s="113">
        <v>10</v>
      </c>
      <c r="G3795" s="113">
        <v>5</v>
      </c>
      <c r="H3795" s="109">
        <v>13655.6</v>
      </c>
      <c r="I3795" s="109">
        <v>13655.6</v>
      </c>
      <c r="J3795" s="109">
        <v>0</v>
      </c>
      <c r="K3795" s="113">
        <v>552</v>
      </c>
      <c r="L3795" s="109">
        <v>21430900</v>
      </c>
      <c r="M3795" s="109">
        <v>0</v>
      </c>
      <c r="N3795" s="109">
        <v>0</v>
      </c>
      <c r="O3795" s="109">
        <v>0</v>
      </c>
      <c r="P3795" s="109">
        <v>21430900</v>
      </c>
      <c r="Q3795" s="109">
        <v>0</v>
      </c>
      <c r="R3795" s="66" t="s">
        <v>57</v>
      </c>
      <c r="S3795" s="115">
        <v>1</v>
      </c>
      <c r="T3795" s="109">
        <v>1569.39</v>
      </c>
      <c r="U3795" s="109">
        <v>1569.39</v>
      </c>
      <c r="V3795" s="110">
        <v>46752</v>
      </c>
    </row>
    <row r="3796" spans="1:22" s="59" customFormat="1" ht="48.75" customHeight="1" x14ac:dyDescent="0.15">
      <c r="A3796" s="111">
        <v>3</v>
      </c>
      <c r="B3796" s="111" t="s">
        <v>758</v>
      </c>
      <c r="C3796" s="112">
        <v>1999</v>
      </c>
      <c r="D3796" s="112">
        <v>1999</v>
      </c>
      <c r="E3796" s="111" t="s">
        <v>111</v>
      </c>
      <c r="F3796" s="113">
        <v>10</v>
      </c>
      <c r="G3796" s="113">
        <v>1</v>
      </c>
      <c r="H3796" s="109">
        <v>2071.3000000000002</v>
      </c>
      <c r="I3796" s="109">
        <v>2071.3000000000002</v>
      </c>
      <c r="J3796" s="109">
        <v>2504.5</v>
      </c>
      <c r="K3796" s="113">
        <v>56</v>
      </c>
      <c r="L3796" s="109">
        <v>4286180</v>
      </c>
      <c r="M3796" s="109">
        <v>0</v>
      </c>
      <c r="N3796" s="109">
        <v>0</v>
      </c>
      <c r="O3796" s="109">
        <v>0</v>
      </c>
      <c r="P3796" s="109">
        <v>4286180</v>
      </c>
      <c r="Q3796" s="109">
        <v>0</v>
      </c>
      <c r="R3796" s="66" t="s">
        <v>57</v>
      </c>
      <c r="S3796" s="115">
        <v>1</v>
      </c>
      <c r="T3796" s="109">
        <v>2069.3200000000002</v>
      </c>
      <c r="U3796" s="109">
        <v>2069.3200000000002</v>
      </c>
      <c r="V3796" s="110">
        <v>46752</v>
      </c>
    </row>
    <row r="3797" spans="1:22" s="59" customFormat="1" ht="48.75" customHeight="1" x14ac:dyDescent="0.15">
      <c r="A3797" s="111">
        <v>4</v>
      </c>
      <c r="B3797" s="111" t="s">
        <v>759</v>
      </c>
      <c r="C3797" s="112">
        <v>1994</v>
      </c>
      <c r="D3797" s="112">
        <v>1994</v>
      </c>
      <c r="E3797" s="111" t="s">
        <v>97</v>
      </c>
      <c r="F3797" s="113">
        <v>10</v>
      </c>
      <c r="G3797" s="113">
        <v>5</v>
      </c>
      <c r="H3797" s="109">
        <v>13486.5</v>
      </c>
      <c r="I3797" s="109">
        <v>11513.7</v>
      </c>
      <c r="J3797" s="109">
        <v>0</v>
      </c>
      <c r="K3797" s="113">
        <v>510</v>
      </c>
      <c r="L3797" s="109">
        <v>21430900</v>
      </c>
      <c r="M3797" s="109">
        <v>0</v>
      </c>
      <c r="N3797" s="109">
        <v>0</v>
      </c>
      <c r="O3797" s="109">
        <v>0</v>
      </c>
      <c r="P3797" s="109">
        <v>21430900</v>
      </c>
      <c r="Q3797" s="109">
        <v>0</v>
      </c>
      <c r="R3797" s="66" t="s">
        <v>57</v>
      </c>
      <c r="S3797" s="115">
        <v>1</v>
      </c>
      <c r="T3797" s="109">
        <v>1861.34</v>
      </c>
      <c r="U3797" s="109">
        <v>1861.34</v>
      </c>
      <c r="V3797" s="110">
        <v>46752</v>
      </c>
    </row>
    <row r="3798" spans="1:22" s="59" customFormat="1" ht="48.75" customHeight="1" x14ac:dyDescent="0.15">
      <c r="A3798" s="111">
        <v>5</v>
      </c>
      <c r="B3798" s="111" t="s">
        <v>760</v>
      </c>
      <c r="C3798" s="112">
        <v>1980</v>
      </c>
      <c r="D3798" s="112">
        <v>1981</v>
      </c>
      <c r="E3798" s="111" t="s">
        <v>97</v>
      </c>
      <c r="F3798" s="113">
        <v>9</v>
      </c>
      <c r="G3798" s="113">
        <v>3</v>
      </c>
      <c r="H3798" s="109">
        <v>5820</v>
      </c>
      <c r="I3798" s="109">
        <v>5699</v>
      </c>
      <c r="J3798" s="109">
        <v>0</v>
      </c>
      <c r="K3798" s="113">
        <v>180</v>
      </c>
      <c r="L3798" s="109">
        <v>12109349.18</v>
      </c>
      <c r="M3798" s="109">
        <v>0</v>
      </c>
      <c r="N3798" s="109">
        <v>0</v>
      </c>
      <c r="O3798" s="109">
        <v>0</v>
      </c>
      <c r="P3798" s="109">
        <v>12109349.18</v>
      </c>
      <c r="Q3798" s="109">
        <v>0</v>
      </c>
      <c r="R3798" s="66" t="s">
        <v>57</v>
      </c>
      <c r="S3798" s="115">
        <v>1</v>
      </c>
      <c r="T3798" s="109">
        <v>2124.8200000000002</v>
      </c>
      <c r="U3798" s="109">
        <v>2124.8200000000002</v>
      </c>
      <c r="V3798" s="110">
        <v>46752</v>
      </c>
    </row>
    <row r="3799" spans="1:22" s="59" customFormat="1" ht="48.75" customHeight="1" x14ac:dyDescent="0.15">
      <c r="A3799" s="111">
        <v>6</v>
      </c>
      <c r="B3799" s="111" t="s">
        <v>761</v>
      </c>
      <c r="C3799" s="112">
        <v>1999</v>
      </c>
      <c r="D3799" s="112">
        <v>1999</v>
      </c>
      <c r="E3799" s="111" t="s">
        <v>111</v>
      </c>
      <c r="F3799" s="113">
        <v>10</v>
      </c>
      <c r="G3799" s="113">
        <v>5</v>
      </c>
      <c r="H3799" s="109">
        <v>10171.6</v>
      </c>
      <c r="I3799" s="109">
        <v>9033.2000000000007</v>
      </c>
      <c r="J3799" s="109">
        <v>9061.7199999999993</v>
      </c>
      <c r="K3799" s="113">
        <v>160</v>
      </c>
      <c r="L3799" s="109">
        <v>19193924.02</v>
      </c>
      <c r="M3799" s="109">
        <v>0</v>
      </c>
      <c r="N3799" s="109">
        <v>0</v>
      </c>
      <c r="O3799" s="109">
        <v>0</v>
      </c>
      <c r="P3799" s="109">
        <v>19193924.02</v>
      </c>
      <c r="Q3799" s="109">
        <v>0</v>
      </c>
      <c r="R3799" s="66" t="s">
        <v>57</v>
      </c>
      <c r="S3799" s="115">
        <v>1</v>
      </c>
      <c r="T3799" s="109">
        <v>2124.8200000000002</v>
      </c>
      <c r="U3799" s="109">
        <v>2124.8200000000002</v>
      </c>
      <c r="V3799" s="110">
        <v>46752</v>
      </c>
    </row>
    <row r="3800" spans="1:22" s="59" customFormat="1" ht="48.75" customHeight="1" x14ac:dyDescent="0.15">
      <c r="A3800" s="111">
        <v>7</v>
      </c>
      <c r="B3800" s="111" t="s">
        <v>762</v>
      </c>
      <c r="C3800" s="112">
        <v>1992</v>
      </c>
      <c r="D3800" s="112">
        <v>1992</v>
      </c>
      <c r="E3800" s="111" t="s">
        <v>97</v>
      </c>
      <c r="F3800" s="113">
        <v>10</v>
      </c>
      <c r="G3800" s="113">
        <v>8</v>
      </c>
      <c r="H3800" s="109">
        <v>11566.7</v>
      </c>
      <c r="I3800" s="109">
        <v>11566.7</v>
      </c>
      <c r="J3800" s="109">
        <v>7152.91</v>
      </c>
      <c r="K3800" s="113">
        <v>380</v>
      </c>
      <c r="L3800" s="109">
        <v>21430900</v>
      </c>
      <c r="M3800" s="109">
        <v>0</v>
      </c>
      <c r="N3800" s="109">
        <v>0</v>
      </c>
      <c r="O3800" s="109">
        <v>0</v>
      </c>
      <c r="P3800" s="109">
        <v>21430900</v>
      </c>
      <c r="Q3800" s="109">
        <v>0</v>
      </c>
      <c r="R3800" s="66" t="s">
        <v>57</v>
      </c>
      <c r="S3800" s="115">
        <v>1</v>
      </c>
      <c r="T3800" s="109">
        <v>1852.81</v>
      </c>
      <c r="U3800" s="109">
        <v>1852.81</v>
      </c>
      <c r="V3800" s="110">
        <v>46752</v>
      </c>
    </row>
    <row r="3801" spans="1:22" s="59" customFormat="1" ht="48.75" customHeight="1" x14ac:dyDescent="0.15">
      <c r="A3801" s="111">
        <v>8</v>
      </c>
      <c r="B3801" s="111" t="s">
        <v>763</v>
      </c>
      <c r="C3801" s="112">
        <v>1999</v>
      </c>
      <c r="D3801" s="112">
        <v>1999</v>
      </c>
      <c r="E3801" s="111" t="s">
        <v>111</v>
      </c>
      <c r="F3801" s="113">
        <v>9</v>
      </c>
      <c r="G3801" s="113">
        <v>3</v>
      </c>
      <c r="H3801" s="109">
        <v>5399.8</v>
      </c>
      <c r="I3801" s="109">
        <v>5399.8</v>
      </c>
      <c r="J3801" s="109">
        <v>0</v>
      </c>
      <c r="K3801" s="113">
        <v>122</v>
      </c>
      <c r="L3801" s="109">
        <v>8572360</v>
      </c>
      <c r="M3801" s="109">
        <v>0</v>
      </c>
      <c r="N3801" s="109">
        <v>0</v>
      </c>
      <c r="O3801" s="109">
        <v>0</v>
      </c>
      <c r="P3801" s="109">
        <v>8572360</v>
      </c>
      <c r="Q3801" s="109">
        <v>0</v>
      </c>
      <c r="R3801" s="66" t="s">
        <v>57</v>
      </c>
      <c r="S3801" s="115">
        <v>1</v>
      </c>
      <c r="T3801" s="109">
        <v>1587.53</v>
      </c>
      <c r="U3801" s="109">
        <v>1587.53</v>
      </c>
      <c r="V3801" s="110">
        <v>46752</v>
      </c>
    </row>
    <row r="3802" spans="1:22" s="59" customFormat="1" ht="48.75" customHeight="1" x14ac:dyDescent="0.15">
      <c r="A3802" s="111">
        <v>9</v>
      </c>
      <c r="B3802" s="111" t="s">
        <v>764</v>
      </c>
      <c r="C3802" s="112">
        <v>2004</v>
      </c>
      <c r="D3802" s="112">
        <v>2004</v>
      </c>
      <c r="E3802" s="111" t="s">
        <v>111</v>
      </c>
      <c r="F3802" s="113">
        <v>9</v>
      </c>
      <c r="G3802" s="113">
        <v>1</v>
      </c>
      <c r="H3802" s="109">
        <v>2503.3000000000002</v>
      </c>
      <c r="I3802" s="109">
        <v>2503.3000000000002</v>
      </c>
      <c r="J3802" s="109">
        <v>0</v>
      </c>
      <c r="K3802" s="113">
        <v>6</v>
      </c>
      <c r="L3802" s="109">
        <v>4286180</v>
      </c>
      <c r="M3802" s="109">
        <v>0</v>
      </c>
      <c r="N3802" s="109">
        <v>0</v>
      </c>
      <c r="O3802" s="109">
        <v>0</v>
      </c>
      <c r="P3802" s="109">
        <v>4286180</v>
      </c>
      <c r="Q3802" s="109">
        <v>0</v>
      </c>
      <c r="R3802" s="66" t="s">
        <v>57</v>
      </c>
      <c r="S3802" s="115">
        <v>1</v>
      </c>
      <c r="T3802" s="109">
        <v>1712.21</v>
      </c>
      <c r="U3802" s="109">
        <v>1712.21</v>
      </c>
      <c r="V3802" s="110">
        <v>46752</v>
      </c>
    </row>
    <row r="3803" spans="1:22" s="59" customFormat="1" ht="48.75" customHeight="1" x14ac:dyDescent="0.15">
      <c r="A3803" s="111">
        <v>10</v>
      </c>
      <c r="B3803" s="111" t="s">
        <v>765</v>
      </c>
      <c r="C3803" s="112">
        <v>1991</v>
      </c>
      <c r="D3803" s="112">
        <v>1991</v>
      </c>
      <c r="E3803" s="111" t="s">
        <v>97</v>
      </c>
      <c r="F3803" s="113">
        <v>10</v>
      </c>
      <c r="G3803" s="113">
        <v>2</v>
      </c>
      <c r="H3803" s="109">
        <v>5374</v>
      </c>
      <c r="I3803" s="109">
        <v>4526.1000000000004</v>
      </c>
      <c r="J3803" s="109">
        <v>4281.91</v>
      </c>
      <c r="K3803" s="113">
        <v>217</v>
      </c>
      <c r="L3803" s="109">
        <v>8572360</v>
      </c>
      <c r="M3803" s="109">
        <v>0</v>
      </c>
      <c r="N3803" s="109">
        <v>0</v>
      </c>
      <c r="O3803" s="109">
        <v>0</v>
      </c>
      <c r="P3803" s="109">
        <v>8572360</v>
      </c>
      <c r="Q3803" s="109">
        <v>0</v>
      </c>
      <c r="R3803" s="66" t="s">
        <v>57</v>
      </c>
      <c r="S3803" s="115">
        <v>1</v>
      </c>
      <c r="T3803" s="109">
        <v>1893.98</v>
      </c>
      <c r="U3803" s="109">
        <v>1893.98</v>
      </c>
      <c r="V3803" s="110">
        <v>46752</v>
      </c>
    </row>
    <row r="3804" spans="1:22" s="59" customFormat="1" ht="48.75" customHeight="1" x14ac:dyDescent="0.15">
      <c r="A3804" s="111">
        <v>11</v>
      </c>
      <c r="B3804" s="111" t="s">
        <v>766</v>
      </c>
      <c r="C3804" s="112">
        <v>2000</v>
      </c>
      <c r="D3804" s="112">
        <v>2000</v>
      </c>
      <c r="E3804" s="111" t="s">
        <v>97</v>
      </c>
      <c r="F3804" s="113">
        <v>9</v>
      </c>
      <c r="G3804" s="113">
        <v>3</v>
      </c>
      <c r="H3804" s="109">
        <v>4536</v>
      </c>
      <c r="I3804" s="109">
        <v>4536</v>
      </c>
      <c r="J3804" s="109">
        <v>128.4</v>
      </c>
      <c r="K3804" s="113">
        <v>84</v>
      </c>
      <c r="L3804" s="109">
        <v>8572360</v>
      </c>
      <c r="M3804" s="109">
        <v>0</v>
      </c>
      <c r="N3804" s="109">
        <v>0</v>
      </c>
      <c r="O3804" s="109">
        <v>0</v>
      </c>
      <c r="P3804" s="109">
        <v>8572360</v>
      </c>
      <c r="Q3804" s="109">
        <v>0</v>
      </c>
      <c r="R3804" s="66" t="s">
        <v>57</v>
      </c>
      <c r="S3804" s="115">
        <v>1</v>
      </c>
      <c r="T3804" s="109">
        <v>1889.85</v>
      </c>
      <c r="U3804" s="109">
        <v>1889.85</v>
      </c>
      <c r="V3804" s="110">
        <v>46752</v>
      </c>
    </row>
    <row r="3805" spans="1:22" s="59" customFormat="1" ht="48.75" customHeight="1" x14ac:dyDescent="0.15">
      <c r="A3805" s="111">
        <v>12</v>
      </c>
      <c r="B3805" s="111" t="s">
        <v>767</v>
      </c>
      <c r="C3805" s="112">
        <v>2001</v>
      </c>
      <c r="D3805" s="112">
        <v>2001</v>
      </c>
      <c r="E3805" s="111" t="s">
        <v>111</v>
      </c>
      <c r="F3805" s="113">
        <v>10</v>
      </c>
      <c r="G3805" s="113">
        <v>2</v>
      </c>
      <c r="H3805" s="109">
        <v>2060.6</v>
      </c>
      <c r="I3805" s="109">
        <v>2060.6</v>
      </c>
      <c r="J3805" s="109">
        <v>0</v>
      </c>
      <c r="K3805" s="113">
        <v>49</v>
      </c>
      <c r="L3805" s="109">
        <v>4286180</v>
      </c>
      <c r="M3805" s="109">
        <v>0</v>
      </c>
      <c r="N3805" s="109">
        <v>0</v>
      </c>
      <c r="O3805" s="109">
        <v>0</v>
      </c>
      <c r="P3805" s="109">
        <v>4286180</v>
      </c>
      <c r="Q3805" s="109">
        <v>0</v>
      </c>
      <c r="R3805" s="66" t="s">
        <v>57</v>
      </c>
      <c r="S3805" s="115">
        <v>1</v>
      </c>
      <c r="T3805" s="109">
        <v>2080.06</v>
      </c>
      <c r="U3805" s="109">
        <v>2080.06</v>
      </c>
      <c r="V3805" s="110">
        <v>46752</v>
      </c>
    </row>
    <row r="3806" spans="1:22" s="59" customFormat="1" ht="48.75" customHeight="1" x14ac:dyDescent="0.15">
      <c r="A3806" s="111">
        <v>13</v>
      </c>
      <c r="B3806" s="111" t="s">
        <v>768</v>
      </c>
      <c r="C3806" s="112">
        <v>1996</v>
      </c>
      <c r="D3806" s="112"/>
      <c r="E3806" s="111" t="s">
        <v>97</v>
      </c>
      <c r="F3806" s="113">
        <v>9</v>
      </c>
      <c r="G3806" s="113">
        <v>6</v>
      </c>
      <c r="H3806" s="109">
        <v>15029.3</v>
      </c>
      <c r="I3806" s="109">
        <v>15029.3</v>
      </c>
      <c r="J3806" s="109">
        <v>0</v>
      </c>
      <c r="K3806" s="113">
        <v>590</v>
      </c>
      <c r="L3806" s="109">
        <v>25717080</v>
      </c>
      <c r="M3806" s="109">
        <v>0</v>
      </c>
      <c r="N3806" s="109">
        <v>0</v>
      </c>
      <c r="O3806" s="109">
        <v>0</v>
      </c>
      <c r="P3806" s="109">
        <v>25717080</v>
      </c>
      <c r="Q3806" s="109">
        <v>0</v>
      </c>
      <c r="R3806" s="66" t="s">
        <v>57</v>
      </c>
      <c r="S3806" s="115">
        <v>1</v>
      </c>
      <c r="T3806" s="109">
        <v>1711.13</v>
      </c>
      <c r="U3806" s="109">
        <v>1711.13</v>
      </c>
      <c r="V3806" s="110">
        <v>46752</v>
      </c>
    </row>
    <row r="3807" spans="1:22" s="58" customFormat="1" ht="46.5" customHeight="1" x14ac:dyDescent="0.15">
      <c r="A3807" s="157" t="s">
        <v>1459</v>
      </c>
      <c r="B3807" s="157"/>
      <c r="C3807" s="111" t="s">
        <v>80</v>
      </c>
      <c r="D3807" s="111" t="s">
        <v>80</v>
      </c>
      <c r="E3807" s="111" t="s">
        <v>80</v>
      </c>
      <c r="F3807" s="111" t="s">
        <v>80</v>
      </c>
      <c r="G3807" s="111" t="s">
        <v>80</v>
      </c>
      <c r="H3807" s="102">
        <f t="shared" ref="H3807:Q3807" si="350">SUM(H3794:H3806)</f>
        <v>98524.700000000012</v>
      </c>
      <c r="I3807" s="102">
        <f t="shared" si="350"/>
        <v>93196.60000000002</v>
      </c>
      <c r="J3807" s="102">
        <f t="shared" si="350"/>
        <v>23129.439999999999</v>
      </c>
      <c r="K3807" s="103">
        <f t="shared" si="350"/>
        <v>3136</v>
      </c>
      <c r="L3807" s="102">
        <f t="shared" si="350"/>
        <v>171791914.83999997</v>
      </c>
      <c r="M3807" s="102">
        <f t="shared" si="350"/>
        <v>0</v>
      </c>
      <c r="N3807" s="102">
        <f t="shared" si="350"/>
        <v>0</v>
      </c>
      <c r="O3807" s="102">
        <f t="shared" si="350"/>
        <v>0</v>
      </c>
      <c r="P3807" s="102">
        <f t="shared" si="350"/>
        <v>171791914.83999997</v>
      </c>
      <c r="Q3807" s="102">
        <f t="shared" si="350"/>
        <v>0</v>
      </c>
      <c r="R3807" s="102" t="s">
        <v>80</v>
      </c>
      <c r="S3807" s="103">
        <f>SUM(S3794:S3806)</f>
        <v>13</v>
      </c>
      <c r="T3807" s="111" t="s">
        <v>80</v>
      </c>
      <c r="U3807" s="111" t="s">
        <v>80</v>
      </c>
      <c r="V3807" s="111" t="s">
        <v>80</v>
      </c>
    </row>
    <row r="3808" spans="1:22" s="23" customFormat="1" ht="29.25" customHeight="1" x14ac:dyDescent="0.2">
      <c r="A3808" s="142" t="s">
        <v>81</v>
      </c>
      <c r="B3808" s="142"/>
      <c r="C3808" s="142"/>
      <c r="D3808" s="142"/>
      <c r="E3808" s="142"/>
      <c r="F3808" s="142"/>
      <c r="G3808" s="142"/>
      <c r="H3808" s="142"/>
      <c r="I3808" s="142"/>
      <c r="J3808" s="142"/>
      <c r="K3808" s="142"/>
      <c r="L3808" s="142"/>
      <c r="M3808" s="142"/>
      <c r="N3808" s="142"/>
      <c r="O3808" s="142"/>
      <c r="P3808" s="142"/>
      <c r="Q3808" s="142"/>
      <c r="R3808" s="142"/>
      <c r="S3808" s="142"/>
      <c r="T3808" s="142"/>
      <c r="U3808" s="142"/>
      <c r="V3808" s="142"/>
    </row>
    <row r="3809" spans="1:22" s="59" customFormat="1" ht="50.25" customHeight="1" x14ac:dyDescent="0.15">
      <c r="A3809" s="111">
        <v>14</v>
      </c>
      <c r="B3809" s="111" t="s">
        <v>769</v>
      </c>
      <c r="C3809" s="112">
        <v>2001</v>
      </c>
      <c r="D3809" s="112"/>
      <c r="E3809" s="111" t="s">
        <v>111</v>
      </c>
      <c r="F3809" s="113">
        <v>12</v>
      </c>
      <c r="G3809" s="113">
        <v>5</v>
      </c>
      <c r="H3809" s="109">
        <v>10430.4</v>
      </c>
      <c r="I3809" s="109">
        <v>10430.4</v>
      </c>
      <c r="J3809" s="109">
        <v>0</v>
      </c>
      <c r="K3809" s="113">
        <v>234</v>
      </c>
      <c r="L3809" s="109">
        <v>24776574</v>
      </c>
      <c r="M3809" s="109">
        <v>0</v>
      </c>
      <c r="N3809" s="109">
        <v>0</v>
      </c>
      <c r="O3809" s="109">
        <v>0</v>
      </c>
      <c r="P3809" s="109">
        <v>24776574</v>
      </c>
      <c r="Q3809" s="109">
        <v>0</v>
      </c>
      <c r="R3809" s="66" t="s">
        <v>57</v>
      </c>
      <c r="S3809" s="115">
        <v>1</v>
      </c>
      <c r="T3809" s="109">
        <v>2375.42</v>
      </c>
      <c r="U3809" s="109">
        <v>2375.42</v>
      </c>
      <c r="V3809" s="110">
        <v>46752</v>
      </c>
    </row>
    <row r="3810" spans="1:22" s="59" customFormat="1" ht="50.25" customHeight="1" x14ac:dyDescent="0.15">
      <c r="A3810" s="111">
        <v>15</v>
      </c>
      <c r="B3810" s="111" t="s">
        <v>770</v>
      </c>
      <c r="C3810" s="112">
        <v>1990</v>
      </c>
      <c r="D3810" s="112">
        <v>2008</v>
      </c>
      <c r="E3810" s="111" t="s">
        <v>97</v>
      </c>
      <c r="F3810" s="113">
        <v>9</v>
      </c>
      <c r="G3810" s="113">
        <v>6</v>
      </c>
      <c r="H3810" s="109">
        <v>13611.5</v>
      </c>
      <c r="I3810" s="109">
        <v>11282.9</v>
      </c>
      <c r="J3810" s="109">
        <v>10959.7</v>
      </c>
      <c r="K3810" s="113">
        <v>398</v>
      </c>
      <c r="L3810" s="109">
        <v>23974131.579999998</v>
      </c>
      <c r="M3810" s="109">
        <v>0</v>
      </c>
      <c r="N3810" s="109">
        <v>0</v>
      </c>
      <c r="O3810" s="109">
        <v>0</v>
      </c>
      <c r="P3810" s="109">
        <v>23974131.579999998</v>
      </c>
      <c r="Q3810" s="109">
        <v>0</v>
      </c>
      <c r="R3810" s="66" t="s">
        <v>57</v>
      </c>
      <c r="S3810" s="115">
        <v>1</v>
      </c>
      <c r="T3810" s="109">
        <v>2124.8200000000002</v>
      </c>
      <c r="U3810" s="109">
        <v>2124.8200000000002</v>
      </c>
      <c r="V3810" s="110">
        <v>46752</v>
      </c>
    </row>
    <row r="3811" spans="1:22" s="59" customFormat="1" ht="50.25" customHeight="1" x14ac:dyDescent="0.15">
      <c r="A3811" s="111">
        <v>16</v>
      </c>
      <c r="B3811" s="111" t="s">
        <v>771</v>
      </c>
      <c r="C3811" s="112">
        <v>2004</v>
      </c>
      <c r="D3811" s="112">
        <v>2004</v>
      </c>
      <c r="E3811" s="111" t="s">
        <v>111</v>
      </c>
      <c r="F3811" s="113">
        <v>10</v>
      </c>
      <c r="G3811" s="113">
        <v>5</v>
      </c>
      <c r="H3811" s="109">
        <v>9738.4</v>
      </c>
      <c r="I3811" s="109">
        <v>6681.7</v>
      </c>
      <c r="J3811" s="109">
        <v>0</v>
      </c>
      <c r="K3811" s="113">
        <v>110</v>
      </c>
      <c r="L3811" s="109">
        <v>11955594</v>
      </c>
      <c r="M3811" s="109">
        <v>0</v>
      </c>
      <c r="N3811" s="109">
        <v>0</v>
      </c>
      <c r="O3811" s="109">
        <v>0</v>
      </c>
      <c r="P3811" s="109">
        <v>11955594</v>
      </c>
      <c r="Q3811" s="109">
        <v>0</v>
      </c>
      <c r="R3811" s="66" t="s">
        <v>57</v>
      </c>
      <c r="S3811" s="115">
        <v>1</v>
      </c>
      <c r="T3811" s="109">
        <v>1789.3</v>
      </c>
      <c r="U3811" s="109">
        <v>1789.3</v>
      </c>
      <c r="V3811" s="110">
        <v>46752</v>
      </c>
    </row>
    <row r="3812" spans="1:22" s="59" customFormat="1" ht="50.25" customHeight="1" x14ac:dyDescent="0.15">
      <c r="A3812" s="111">
        <v>17</v>
      </c>
      <c r="B3812" s="111" t="s">
        <v>772</v>
      </c>
      <c r="C3812" s="112">
        <v>1998</v>
      </c>
      <c r="D3812" s="112"/>
      <c r="E3812" s="111" t="s">
        <v>97</v>
      </c>
      <c r="F3812" s="113">
        <v>10</v>
      </c>
      <c r="G3812" s="113">
        <v>2</v>
      </c>
      <c r="H3812" s="109">
        <v>5352.7</v>
      </c>
      <c r="I3812" s="109">
        <v>4507.8999999999996</v>
      </c>
      <c r="J3812" s="109">
        <v>0</v>
      </c>
      <c r="K3812" s="113">
        <v>177</v>
      </c>
      <c r="L3812" s="109">
        <v>8572360</v>
      </c>
      <c r="M3812" s="109">
        <v>0</v>
      </c>
      <c r="N3812" s="109">
        <v>0</v>
      </c>
      <c r="O3812" s="109">
        <v>0</v>
      </c>
      <c r="P3812" s="109">
        <v>8572360</v>
      </c>
      <c r="Q3812" s="109">
        <v>0</v>
      </c>
      <c r="R3812" s="66" t="s">
        <v>57</v>
      </c>
      <c r="S3812" s="115">
        <v>1</v>
      </c>
      <c r="T3812" s="109">
        <v>1901.63</v>
      </c>
      <c r="U3812" s="109">
        <v>1901.63</v>
      </c>
      <c r="V3812" s="110">
        <v>46752</v>
      </c>
    </row>
    <row r="3813" spans="1:22" s="59" customFormat="1" ht="50.25" customHeight="1" x14ac:dyDescent="0.15">
      <c r="A3813" s="111">
        <v>18</v>
      </c>
      <c r="B3813" s="111" t="s">
        <v>773</v>
      </c>
      <c r="C3813" s="112">
        <v>1998</v>
      </c>
      <c r="D3813" s="112"/>
      <c r="E3813" s="111" t="s">
        <v>97</v>
      </c>
      <c r="F3813" s="113">
        <v>9</v>
      </c>
      <c r="G3813" s="113">
        <v>5</v>
      </c>
      <c r="H3813" s="109">
        <v>2226.6999999999998</v>
      </c>
      <c r="I3813" s="109">
        <v>2226.6999999999998</v>
      </c>
      <c r="J3813" s="109">
        <v>1919.2</v>
      </c>
      <c r="K3813" s="113">
        <v>59</v>
      </c>
      <c r="L3813" s="109">
        <v>4286180</v>
      </c>
      <c r="M3813" s="109">
        <v>0</v>
      </c>
      <c r="N3813" s="109">
        <v>0</v>
      </c>
      <c r="O3813" s="109">
        <v>0</v>
      </c>
      <c r="P3813" s="109">
        <v>4286180</v>
      </c>
      <c r="Q3813" s="109">
        <v>0</v>
      </c>
      <c r="R3813" s="66" t="s">
        <v>57</v>
      </c>
      <c r="S3813" s="115">
        <v>1</v>
      </c>
      <c r="T3813" s="109">
        <v>1924.9</v>
      </c>
      <c r="U3813" s="109">
        <v>1924.9</v>
      </c>
      <c r="V3813" s="110">
        <v>46752</v>
      </c>
    </row>
    <row r="3814" spans="1:22" s="59" customFormat="1" ht="50.25" customHeight="1" x14ac:dyDescent="0.15">
      <c r="A3814" s="111">
        <v>19</v>
      </c>
      <c r="B3814" s="111" t="s">
        <v>774</v>
      </c>
      <c r="C3814" s="112">
        <v>1992</v>
      </c>
      <c r="D3814" s="112">
        <v>1992</v>
      </c>
      <c r="E3814" s="111" t="s">
        <v>97</v>
      </c>
      <c r="F3814" s="113">
        <v>9</v>
      </c>
      <c r="G3814" s="113">
        <v>10</v>
      </c>
      <c r="H3814" s="109">
        <v>13146.5</v>
      </c>
      <c r="I3814" s="109">
        <v>11338.7</v>
      </c>
      <c r="J3814" s="109">
        <v>0</v>
      </c>
      <c r="K3814" s="113">
        <v>439</v>
      </c>
      <c r="L3814" s="109">
        <v>17144720</v>
      </c>
      <c r="M3814" s="109">
        <v>0</v>
      </c>
      <c r="N3814" s="109">
        <v>0</v>
      </c>
      <c r="O3814" s="109">
        <v>0</v>
      </c>
      <c r="P3814" s="109">
        <v>17144720</v>
      </c>
      <c r="Q3814" s="109">
        <v>0</v>
      </c>
      <c r="R3814" s="66" t="s">
        <v>57</v>
      </c>
      <c r="S3814" s="115">
        <v>1</v>
      </c>
      <c r="T3814" s="109">
        <v>1512.05</v>
      </c>
      <c r="U3814" s="109">
        <v>1512.05</v>
      </c>
      <c r="V3814" s="110">
        <v>46752</v>
      </c>
    </row>
    <row r="3815" spans="1:22" s="59" customFormat="1" ht="50.25" customHeight="1" x14ac:dyDescent="0.15">
      <c r="A3815" s="111">
        <v>20</v>
      </c>
      <c r="B3815" s="111" t="s">
        <v>775</v>
      </c>
      <c r="C3815" s="112">
        <v>2004</v>
      </c>
      <c r="D3815" s="112">
        <v>2005</v>
      </c>
      <c r="E3815" s="111" t="s">
        <v>111</v>
      </c>
      <c r="F3815" s="113">
        <v>5</v>
      </c>
      <c r="G3815" s="113">
        <v>4</v>
      </c>
      <c r="H3815" s="109">
        <v>6042.3</v>
      </c>
      <c r="I3815" s="109">
        <v>6039.6</v>
      </c>
      <c r="J3815" s="109">
        <v>0</v>
      </c>
      <c r="K3815" s="113">
        <v>80</v>
      </c>
      <c r="L3815" s="109">
        <v>3834707</v>
      </c>
      <c r="M3815" s="109">
        <v>0</v>
      </c>
      <c r="N3815" s="109">
        <v>0</v>
      </c>
      <c r="O3815" s="109">
        <v>0</v>
      </c>
      <c r="P3815" s="109">
        <v>3834707</v>
      </c>
      <c r="Q3815" s="109">
        <v>0</v>
      </c>
      <c r="R3815" s="66" t="s">
        <v>57</v>
      </c>
      <c r="S3815" s="115">
        <v>1</v>
      </c>
      <c r="T3815" s="109">
        <v>634.92999999999995</v>
      </c>
      <c r="U3815" s="109">
        <v>634.92999999999995</v>
      </c>
      <c r="V3815" s="110">
        <v>46752</v>
      </c>
    </row>
    <row r="3816" spans="1:22" s="59" customFormat="1" ht="50.25" customHeight="1" x14ac:dyDescent="0.15">
      <c r="A3816" s="111">
        <v>21</v>
      </c>
      <c r="B3816" s="111" t="s">
        <v>776</v>
      </c>
      <c r="C3816" s="112">
        <v>1998</v>
      </c>
      <c r="D3816" s="112"/>
      <c r="E3816" s="111" t="s">
        <v>111</v>
      </c>
      <c r="F3816" s="113">
        <v>12</v>
      </c>
      <c r="G3816" s="113">
        <v>3</v>
      </c>
      <c r="H3816" s="109">
        <v>7965.7</v>
      </c>
      <c r="I3816" s="109">
        <v>7965.7</v>
      </c>
      <c r="J3816" s="109">
        <v>0</v>
      </c>
      <c r="K3816" s="113">
        <v>244</v>
      </c>
      <c r="L3816" s="109">
        <v>10245197</v>
      </c>
      <c r="M3816" s="109">
        <v>0</v>
      </c>
      <c r="N3816" s="109">
        <v>0</v>
      </c>
      <c r="O3816" s="109">
        <v>0</v>
      </c>
      <c r="P3816" s="109">
        <v>10245197</v>
      </c>
      <c r="Q3816" s="109">
        <v>0</v>
      </c>
      <c r="R3816" s="66" t="s">
        <v>57</v>
      </c>
      <c r="S3816" s="115">
        <v>1</v>
      </c>
      <c r="T3816" s="109">
        <v>1286.1600000000001</v>
      </c>
      <c r="U3816" s="109">
        <v>1286.1600000000001</v>
      </c>
      <c r="V3816" s="110">
        <v>46752</v>
      </c>
    </row>
    <row r="3817" spans="1:22" s="59" customFormat="1" ht="50.25" customHeight="1" x14ac:dyDescent="0.15">
      <c r="A3817" s="111">
        <v>22</v>
      </c>
      <c r="B3817" s="111" t="s">
        <v>777</v>
      </c>
      <c r="C3817" s="112">
        <v>1992</v>
      </c>
      <c r="D3817" s="112"/>
      <c r="E3817" s="111" t="s">
        <v>111</v>
      </c>
      <c r="F3817" s="113">
        <v>10</v>
      </c>
      <c r="G3817" s="113">
        <v>4</v>
      </c>
      <c r="H3817" s="109">
        <v>10067.9</v>
      </c>
      <c r="I3817" s="109">
        <v>6205.2</v>
      </c>
      <c r="J3817" s="109">
        <v>0</v>
      </c>
      <c r="K3817" s="113">
        <v>235</v>
      </c>
      <c r="L3817" s="109">
        <v>13184933.060000001</v>
      </c>
      <c r="M3817" s="109">
        <v>0</v>
      </c>
      <c r="N3817" s="109">
        <v>0</v>
      </c>
      <c r="O3817" s="109">
        <v>0</v>
      </c>
      <c r="P3817" s="109">
        <v>13184933.060000001</v>
      </c>
      <c r="Q3817" s="109">
        <v>0</v>
      </c>
      <c r="R3817" s="66" t="s">
        <v>57</v>
      </c>
      <c r="S3817" s="115">
        <v>1</v>
      </c>
      <c r="T3817" s="109">
        <v>2124.8200000000002</v>
      </c>
      <c r="U3817" s="109">
        <v>2124.8200000000002</v>
      </c>
      <c r="V3817" s="110">
        <v>46752</v>
      </c>
    </row>
    <row r="3818" spans="1:22" s="59" customFormat="1" ht="50.25" customHeight="1" x14ac:dyDescent="0.15">
      <c r="A3818" s="111">
        <v>23</v>
      </c>
      <c r="B3818" s="111" t="s">
        <v>778</v>
      </c>
      <c r="C3818" s="112">
        <v>2002</v>
      </c>
      <c r="D3818" s="112">
        <v>2002</v>
      </c>
      <c r="E3818" s="111" t="s">
        <v>111</v>
      </c>
      <c r="F3818" s="113">
        <v>10</v>
      </c>
      <c r="G3818" s="113">
        <v>4</v>
      </c>
      <c r="H3818" s="109">
        <v>11280.9</v>
      </c>
      <c r="I3818" s="109">
        <v>10285.1</v>
      </c>
      <c r="J3818" s="109">
        <v>0</v>
      </c>
      <c r="K3818" s="113">
        <v>213</v>
      </c>
      <c r="L3818" s="109">
        <v>17144720</v>
      </c>
      <c r="M3818" s="109">
        <v>0</v>
      </c>
      <c r="N3818" s="109">
        <v>0</v>
      </c>
      <c r="O3818" s="109">
        <v>0</v>
      </c>
      <c r="P3818" s="109">
        <v>17144720</v>
      </c>
      <c r="Q3818" s="109">
        <v>0</v>
      </c>
      <c r="R3818" s="66" t="s">
        <v>57</v>
      </c>
      <c r="S3818" s="115">
        <v>1</v>
      </c>
      <c r="T3818" s="109">
        <v>1666.95</v>
      </c>
      <c r="U3818" s="109">
        <v>1666.95</v>
      </c>
      <c r="V3818" s="110">
        <v>46752</v>
      </c>
    </row>
    <row r="3819" spans="1:22" s="59" customFormat="1" ht="50.25" customHeight="1" x14ac:dyDescent="0.15">
      <c r="A3819" s="111">
        <v>24</v>
      </c>
      <c r="B3819" s="111" t="s">
        <v>779</v>
      </c>
      <c r="C3819" s="112">
        <v>1992</v>
      </c>
      <c r="D3819" s="112">
        <v>1992</v>
      </c>
      <c r="E3819" s="111" t="s">
        <v>111</v>
      </c>
      <c r="F3819" s="113">
        <v>10</v>
      </c>
      <c r="G3819" s="113">
        <v>1</v>
      </c>
      <c r="H3819" s="109">
        <v>2027.1</v>
      </c>
      <c r="I3819" s="109">
        <v>2027.1</v>
      </c>
      <c r="J3819" s="109">
        <v>2773.61</v>
      </c>
      <c r="K3819" s="113">
        <v>48</v>
      </c>
      <c r="L3819" s="109">
        <v>4286180</v>
      </c>
      <c r="M3819" s="109">
        <v>0</v>
      </c>
      <c r="N3819" s="109">
        <v>0</v>
      </c>
      <c r="O3819" s="109">
        <v>0</v>
      </c>
      <c r="P3819" s="109">
        <v>4286180</v>
      </c>
      <c r="Q3819" s="109">
        <v>0</v>
      </c>
      <c r="R3819" s="66" t="s">
        <v>57</v>
      </c>
      <c r="S3819" s="115">
        <v>1</v>
      </c>
      <c r="T3819" s="109">
        <v>2114.44</v>
      </c>
      <c r="U3819" s="109">
        <v>2114.44</v>
      </c>
      <c r="V3819" s="110">
        <v>46752</v>
      </c>
    </row>
    <row r="3820" spans="1:22" s="59" customFormat="1" ht="50.25" customHeight="1" x14ac:dyDescent="0.15">
      <c r="A3820" s="111">
        <v>25</v>
      </c>
      <c r="B3820" s="111" t="s">
        <v>780</v>
      </c>
      <c r="C3820" s="112">
        <v>1993</v>
      </c>
      <c r="D3820" s="112">
        <v>1993</v>
      </c>
      <c r="E3820" s="111" t="s">
        <v>111</v>
      </c>
      <c r="F3820" s="113">
        <v>10</v>
      </c>
      <c r="G3820" s="113">
        <v>3</v>
      </c>
      <c r="H3820" s="109">
        <v>8138.4</v>
      </c>
      <c r="I3820" s="109">
        <v>6818.2</v>
      </c>
      <c r="J3820" s="109">
        <v>0</v>
      </c>
      <c r="K3820" s="113">
        <v>317</v>
      </c>
      <c r="L3820" s="109">
        <v>12858540</v>
      </c>
      <c r="M3820" s="109">
        <v>0</v>
      </c>
      <c r="N3820" s="109">
        <v>0</v>
      </c>
      <c r="O3820" s="109">
        <v>0</v>
      </c>
      <c r="P3820" s="109">
        <v>12858540</v>
      </c>
      <c r="Q3820" s="109">
        <v>0</v>
      </c>
      <c r="R3820" s="66" t="s">
        <v>57</v>
      </c>
      <c r="S3820" s="115">
        <v>1</v>
      </c>
      <c r="T3820" s="109">
        <v>1885.91</v>
      </c>
      <c r="U3820" s="109">
        <v>1885.91</v>
      </c>
      <c r="V3820" s="110">
        <v>46752</v>
      </c>
    </row>
    <row r="3821" spans="1:22" s="59" customFormat="1" ht="50.25" customHeight="1" x14ac:dyDescent="0.15">
      <c r="A3821" s="111">
        <v>26</v>
      </c>
      <c r="B3821" s="111" t="s">
        <v>781</v>
      </c>
      <c r="C3821" s="112">
        <v>1998</v>
      </c>
      <c r="D3821" s="112">
        <v>1998</v>
      </c>
      <c r="E3821" s="111" t="s">
        <v>111</v>
      </c>
      <c r="F3821" s="113">
        <v>10</v>
      </c>
      <c r="G3821" s="113">
        <v>1</v>
      </c>
      <c r="H3821" s="109">
        <v>2537.4</v>
      </c>
      <c r="I3821" s="109">
        <v>2146.1999999999998</v>
      </c>
      <c r="J3821" s="109">
        <v>0</v>
      </c>
      <c r="K3821" s="113">
        <v>63</v>
      </c>
      <c r="L3821" s="109">
        <v>4286180</v>
      </c>
      <c r="M3821" s="109">
        <v>0</v>
      </c>
      <c r="N3821" s="109">
        <v>0</v>
      </c>
      <c r="O3821" s="109">
        <v>0</v>
      </c>
      <c r="P3821" s="109">
        <v>4286180</v>
      </c>
      <c r="Q3821" s="109">
        <v>0</v>
      </c>
      <c r="R3821" s="66" t="s">
        <v>57</v>
      </c>
      <c r="S3821" s="115">
        <v>1</v>
      </c>
      <c r="T3821" s="109">
        <v>1997.1</v>
      </c>
      <c r="U3821" s="109">
        <v>1997.1</v>
      </c>
      <c r="V3821" s="110">
        <v>46752</v>
      </c>
    </row>
    <row r="3822" spans="1:22" s="59" customFormat="1" ht="50.25" customHeight="1" x14ac:dyDescent="0.15">
      <c r="A3822" s="111">
        <v>27</v>
      </c>
      <c r="B3822" s="111" t="s">
        <v>782</v>
      </c>
      <c r="C3822" s="112">
        <v>1993</v>
      </c>
      <c r="D3822" s="112">
        <v>1993</v>
      </c>
      <c r="E3822" s="111" t="s">
        <v>97</v>
      </c>
      <c r="F3822" s="113">
        <v>9</v>
      </c>
      <c r="G3822" s="113">
        <v>3</v>
      </c>
      <c r="H3822" s="109">
        <v>6879</v>
      </c>
      <c r="I3822" s="109">
        <v>5638.9</v>
      </c>
      <c r="J3822" s="109">
        <v>0</v>
      </c>
      <c r="K3822" s="113">
        <v>223</v>
      </c>
      <c r="L3822" s="109">
        <v>11981647.5</v>
      </c>
      <c r="M3822" s="109">
        <v>0</v>
      </c>
      <c r="N3822" s="109">
        <v>0</v>
      </c>
      <c r="O3822" s="109">
        <v>0</v>
      </c>
      <c r="P3822" s="109">
        <v>11981647.5</v>
      </c>
      <c r="Q3822" s="109">
        <v>0</v>
      </c>
      <c r="R3822" s="66" t="s">
        <v>57</v>
      </c>
      <c r="S3822" s="115">
        <v>1</v>
      </c>
      <c r="T3822" s="109">
        <v>2124.8200000000002</v>
      </c>
      <c r="U3822" s="109">
        <v>2124.8200000000002</v>
      </c>
      <c r="V3822" s="110">
        <v>46752</v>
      </c>
    </row>
    <row r="3823" spans="1:22" s="59" customFormat="1" ht="50.25" customHeight="1" x14ac:dyDescent="0.15">
      <c r="A3823" s="111">
        <v>28</v>
      </c>
      <c r="B3823" s="111" t="s">
        <v>783</v>
      </c>
      <c r="C3823" s="112">
        <v>1995</v>
      </c>
      <c r="D3823" s="112">
        <v>1995</v>
      </c>
      <c r="E3823" s="111" t="s">
        <v>111</v>
      </c>
      <c r="F3823" s="113">
        <v>13</v>
      </c>
      <c r="G3823" s="113">
        <v>1</v>
      </c>
      <c r="H3823" s="109">
        <v>5346.5</v>
      </c>
      <c r="I3823" s="109">
        <v>4384.3999999999996</v>
      </c>
      <c r="J3823" s="109">
        <v>0</v>
      </c>
      <c r="K3823" s="113">
        <v>145</v>
      </c>
      <c r="L3823" s="109">
        <v>10245197</v>
      </c>
      <c r="M3823" s="109">
        <v>0</v>
      </c>
      <c r="N3823" s="109">
        <v>0</v>
      </c>
      <c r="O3823" s="109">
        <v>0</v>
      </c>
      <c r="P3823" s="109">
        <v>10245197</v>
      </c>
      <c r="Q3823" s="109">
        <v>0</v>
      </c>
      <c r="R3823" s="66" t="s">
        <v>57</v>
      </c>
      <c r="S3823" s="115">
        <v>1</v>
      </c>
      <c r="T3823" s="109">
        <v>2336.7399999999998</v>
      </c>
      <c r="U3823" s="109">
        <v>2336.7399999999998</v>
      </c>
      <c r="V3823" s="110">
        <v>46752</v>
      </c>
    </row>
    <row r="3824" spans="1:22" s="59" customFormat="1" ht="50.25" customHeight="1" x14ac:dyDescent="0.15">
      <c r="A3824" s="111">
        <v>29</v>
      </c>
      <c r="B3824" s="111" t="s">
        <v>784</v>
      </c>
      <c r="C3824" s="112">
        <v>1995</v>
      </c>
      <c r="D3824" s="112">
        <v>1995</v>
      </c>
      <c r="E3824" s="111" t="s">
        <v>111</v>
      </c>
      <c r="F3824" s="113">
        <v>9</v>
      </c>
      <c r="G3824" s="113">
        <v>2</v>
      </c>
      <c r="H3824" s="109">
        <v>4027.5</v>
      </c>
      <c r="I3824" s="109">
        <v>3336.2</v>
      </c>
      <c r="J3824" s="109">
        <v>0</v>
      </c>
      <c r="K3824" s="113">
        <v>74</v>
      </c>
      <c r="L3824" s="109">
        <v>7088824.4800000004</v>
      </c>
      <c r="M3824" s="109">
        <v>0</v>
      </c>
      <c r="N3824" s="109">
        <v>0</v>
      </c>
      <c r="O3824" s="109">
        <v>0</v>
      </c>
      <c r="P3824" s="109">
        <v>7088824.4800000004</v>
      </c>
      <c r="Q3824" s="109">
        <v>0</v>
      </c>
      <c r="R3824" s="66" t="s">
        <v>57</v>
      </c>
      <c r="S3824" s="115">
        <v>1</v>
      </c>
      <c r="T3824" s="109">
        <v>2124.8200000000002</v>
      </c>
      <c r="U3824" s="109">
        <v>2124.8200000000002</v>
      </c>
      <c r="V3824" s="110">
        <v>46752</v>
      </c>
    </row>
    <row r="3825" spans="1:22" s="59" customFormat="1" ht="50.25" customHeight="1" x14ac:dyDescent="0.15">
      <c r="A3825" s="111">
        <v>30</v>
      </c>
      <c r="B3825" s="111" t="s">
        <v>785</v>
      </c>
      <c r="C3825" s="112">
        <v>1996</v>
      </c>
      <c r="D3825" s="112">
        <v>1996</v>
      </c>
      <c r="E3825" s="111" t="s">
        <v>111</v>
      </c>
      <c r="F3825" s="113">
        <v>9</v>
      </c>
      <c r="G3825" s="113">
        <v>1</v>
      </c>
      <c r="H3825" s="109">
        <v>2089.8000000000002</v>
      </c>
      <c r="I3825" s="109">
        <v>1759.3</v>
      </c>
      <c r="J3825" s="109">
        <v>0</v>
      </c>
      <c r="K3825" s="113">
        <v>31</v>
      </c>
      <c r="L3825" s="109">
        <v>3738195.83</v>
      </c>
      <c r="M3825" s="109">
        <v>0</v>
      </c>
      <c r="N3825" s="109">
        <v>0</v>
      </c>
      <c r="O3825" s="109">
        <v>0</v>
      </c>
      <c r="P3825" s="109">
        <v>3738195.83</v>
      </c>
      <c r="Q3825" s="109">
        <v>0</v>
      </c>
      <c r="R3825" s="66" t="s">
        <v>57</v>
      </c>
      <c r="S3825" s="115">
        <v>1</v>
      </c>
      <c r="T3825" s="109">
        <v>2124.8200000000002</v>
      </c>
      <c r="U3825" s="109">
        <v>2124.8200000000002</v>
      </c>
      <c r="V3825" s="110">
        <v>46752</v>
      </c>
    </row>
    <row r="3826" spans="1:22" s="59" customFormat="1" ht="50.25" customHeight="1" x14ac:dyDescent="0.15">
      <c r="A3826" s="111">
        <v>31</v>
      </c>
      <c r="B3826" s="111" t="s">
        <v>786</v>
      </c>
      <c r="C3826" s="112">
        <v>1993</v>
      </c>
      <c r="D3826" s="112">
        <v>1993</v>
      </c>
      <c r="E3826" s="111" t="s">
        <v>97</v>
      </c>
      <c r="F3826" s="113">
        <v>10</v>
      </c>
      <c r="G3826" s="113">
        <v>3</v>
      </c>
      <c r="H3826" s="109">
        <v>6782.1</v>
      </c>
      <c r="I3826" s="109">
        <v>6782.1</v>
      </c>
      <c r="J3826" s="109">
        <v>0</v>
      </c>
      <c r="K3826" s="113">
        <v>230</v>
      </c>
      <c r="L3826" s="109">
        <v>12858540</v>
      </c>
      <c r="M3826" s="109">
        <v>0</v>
      </c>
      <c r="N3826" s="109">
        <v>0</v>
      </c>
      <c r="O3826" s="109">
        <v>0</v>
      </c>
      <c r="P3826" s="109">
        <v>12858540</v>
      </c>
      <c r="Q3826" s="109">
        <v>0</v>
      </c>
      <c r="R3826" s="66" t="s">
        <v>57</v>
      </c>
      <c r="S3826" s="115">
        <v>1</v>
      </c>
      <c r="T3826" s="109">
        <v>1895.95</v>
      </c>
      <c r="U3826" s="109">
        <v>1895.95</v>
      </c>
      <c r="V3826" s="110">
        <v>46752</v>
      </c>
    </row>
    <row r="3827" spans="1:22" s="9" customFormat="1" ht="46.5" customHeight="1" x14ac:dyDescent="0.15">
      <c r="A3827" s="157" t="s">
        <v>787</v>
      </c>
      <c r="B3827" s="157"/>
      <c r="C3827" s="111" t="s">
        <v>80</v>
      </c>
      <c r="D3827" s="111" t="s">
        <v>80</v>
      </c>
      <c r="E3827" s="111" t="s">
        <v>80</v>
      </c>
      <c r="F3827" s="111" t="s">
        <v>80</v>
      </c>
      <c r="G3827" s="111" t="s">
        <v>80</v>
      </c>
      <c r="H3827" s="102">
        <f t="shared" ref="H3827:Q3827" si="351">SUM(H3809:H3826)</f>
        <v>127690.79999999999</v>
      </c>
      <c r="I3827" s="102">
        <f t="shared" si="351"/>
        <v>109856.3</v>
      </c>
      <c r="J3827" s="102">
        <f t="shared" si="351"/>
        <v>15652.510000000002</v>
      </c>
      <c r="K3827" s="103">
        <f t="shared" si="351"/>
        <v>3320</v>
      </c>
      <c r="L3827" s="102">
        <f t="shared" si="351"/>
        <v>202462421.44999999</v>
      </c>
      <c r="M3827" s="102">
        <f t="shared" si="351"/>
        <v>0</v>
      </c>
      <c r="N3827" s="102">
        <f t="shared" si="351"/>
        <v>0</v>
      </c>
      <c r="O3827" s="102">
        <f t="shared" si="351"/>
        <v>0</v>
      </c>
      <c r="P3827" s="102">
        <f t="shared" si="351"/>
        <v>202462421.44999999</v>
      </c>
      <c r="Q3827" s="102">
        <f t="shared" si="351"/>
        <v>0</v>
      </c>
      <c r="R3827" s="102" t="s">
        <v>80</v>
      </c>
      <c r="S3827" s="103">
        <f>SUM(S3809:S3826)</f>
        <v>18</v>
      </c>
      <c r="T3827" s="111" t="s">
        <v>80</v>
      </c>
      <c r="U3827" s="111" t="s">
        <v>80</v>
      </c>
      <c r="V3827" s="111" t="s">
        <v>80</v>
      </c>
    </row>
    <row r="3828" spans="1:22" s="23" customFormat="1" ht="29.25" customHeight="1" x14ac:dyDescent="0.2">
      <c r="A3828" s="142" t="s">
        <v>95</v>
      </c>
      <c r="B3828" s="142"/>
      <c r="C3828" s="142"/>
      <c r="D3828" s="142"/>
      <c r="E3828" s="142"/>
      <c r="F3828" s="142"/>
      <c r="G3828" s="142"/>
      <c r="H3828" s="142"/>
      <c r="I3828" s="142"/>
      <c r="J3828" s="142"/>
      <c r="K3828" s="142"/>
      <c r="L3828" s="142"/>
      <c r="M3828" s="142"/>
      <c r="N3828" s="142"/>
      <c r="O3828" s="142"/>
      <c r="P3828" s="142"/>
      <c r="Q3828" s="142"/>
      <c r="R3828" s="142"/>
      <c r="S3828" s="142"/>
      <c r="T3828" s="142"/>
      <c r="U3828" s="142"/>
      <c r="V3828" s="142"/>
    </row>
    <row r="3829" spans="1:22" s="59" customFormat="1" ht="46.5" customHeight="1" x14ac:dyDescent="0.15">
      <c r="A3829" s="111">
        <v>32</v>
      </c>
      <c r="B3829" s="111" t="s">
        <v>788</v>
      </c>
      <c r="C3829" s="112">
        <v>1997</v>
      </c>
      <c r="D3829" s="112">
        <v>1997</v>
      </c>
      <c r="E3829" s="111" t="s">
        <v>111</v>
      </c>
      <c r="F3829" s="113">
        <v>9</v>
      </c>
      <c r="G3829" s="113">
        <v>1</v>
      </c>
      <c r="H3829" s="109">
        <v>4659.5</v>
      </c>
      <c r="I3829" s="109">
        <v>4659.5</v>
      </c>
      <c r="J3829" s="109">
        <v>1233.0999999999999</v>
      </c>
      <c r="K3829" s="113">
        <v>115</v>
      </c>
      <c r="L3829" s="109">
        <v>4286180</v>
      </c>
      <c r="M3829" s="109">
        <v>0</v>
      </c>
      <c r="N3829" s="109">
        <v>0</v>
      </c>
      <c r="O3829" s="109">
        <v>0</v>
      </c>
      <c r="P3829" s="109">
        <v>4286180</v>
      </c>
      <c r="Q3829" s="109">
        <v>0</v>
      </c>
      <c r="R3829" s="66" t="s">
        <v>57</v>
      </c>
      <c r="S3829" s="115">
        <v>1</v>
      </c>
      <c r="T3829" s="109">
        <v>919.88</v>
      </c>
      <c r="U3829" s="109">
        <v>919.88</v>
      </c>
      <c r="V3829" s="110">
        <v>46752</v>
      </c>
    </row>
    <row r="3830" spans="1:22" s="59" customFormat="1" ht="46.5" customHeight="1" x14ac:dyDescent="0.15">
      <c r="A3830" s="111">
        <v>33</v>
      </c>
      <c r="B3830" s="111" t="s">
        <v>789</v>
      </c>
      <c r="C3830" s="112">
        <v>1995</v>
      </c>
      <c r="D3830" s="112">
        <v>1995</v>
      </c>
      <c r="E3830" s="111" t="s">
        <v>97</v>
      </c>
      <c r="F3830" s="113">
        <v>9</v>
      </c>
      <c r="G3830" s="113">
        <v>4</v>
      </c>
      <c r="H3830" s="109">
        <v>11218</v>
      </c>
      <c r="I3830" s="109">
        <v>11218</v>
      </c>
      <c r="J3830" s="109">
        <v>9072.6</v>
      </c>
      <c r="K3830" s="113">
        <v>300</v>
      </c>
      <c r="L3830" s="109">
        <v>17144720</v>
      </c>
      <c r="M3830" s="109">
        <v>0</v>
      </c>
      <c r="N3830" s="109">
        <v>0</v>
      </c>
      <c r="O3830" s="109">
        <v>0</v>
      </c>
      <c r="P3830" s="109">
        <v>17144720</v>
      </c>
      <c r="Q3830" s="109">
        <v>0</v>
      </c>
      <c r="R3830" s="66" t="s">
        <v>57</v>
      </c>
      <c r="S3830" s="115">
        <v>1</v>
      </c>
      <c r="T3830" s="109">
        <v>1528.32</v>
      </c>
      <c r="U3830" s="109">
        <v>1528.32</v>
      </c>
      <c r="V3830" s="110">
        <v>46752</v>
      </c>
    </row>
    <row r="3831" spans="1:22" s="59" customFormat="1" ht="46.5" customHeight="1" x14ac:dyDescent="0.15">
      <c r="A3831" s="111">
        <v>34</v>
      </c>
      <c r="B3831" s="111" t="s">
        <v>790</v>
      </c>
      <c r="C3831" s="112">
        <v>1998</v>
      </c>
      <c r="D3831" s="112">
        <v>1998</v>
      </c>
      <c r="E3831" s="111" t="s">
        <v>111</v>
      </c>
      <c r="F3831" s="113">
        <v>9</v>
      </c>
      <c r="G3831" s="113">
        <v>2</v>
      </c>
      <c r="H3831" s="109">
        <v>3570.1</v>
      </c>
      <c r="I3831" s="109">
        <v>3570.1</v>
      </c>
      <c r="J3831" s="109">
        <v>0</v>
      </c>
      <c r="K3831" s="113">
        <v>106</v>
      </c>
      <c r="L3831" s="109">
        <v>3792909.94</v>
      </c>
      <c r="M3831" s="109">
        <v>0</v>
      </c>
      <c r="N3831" s="109">
        <v>0</v>
      </c>
      <c r="O3831" s="109">
        <v>0</v>
      </c>
      <c r="P3831" s="109">
        <v>3792909.94</v>
      </c>
      <c r="Q3831" s="109">
        <v>0</v>
      </c>
      <c r="R3831" s="66" t="s">
        <v>57</v>
      </c>
      <c r="S3831" s="115">
        <v>1</v>
      </c>
      <c r="T3831" s="109">
        <v>1062.4100000000001</v>
      </c>
      <c r="U3831" s="109">
        <v>1062.4100000000001</v>
      </c>
      <c r="V3831" s="110">
        <v>46752</v>
      </c>
    </row>
    <row r="3832" spans="1:22" s="59" customFormat="1" ht="46.5" customHeight="1" x14ac:dyDescent="0.15">
      <c r="A3832" s="111">
        <v>35</v>
      </c>
      <c r="B3832" s="111" t="s">
        <v>791</v>
      </c>
      <c r="C3832" s="112">
        <v>1990</v>
      </c>
      <c r="D3832" s="112">
        <v>1990</v>
      </c>
      <c r="E3832" s="111" t="s">
        <v>111</v>
      </c>
      <c r="F3832" s="113">
        <v>9</v>
      </c>
      <c r="G3832" s="113">
        <v>5</v>
      </c>
      <c r="H3832" s="109">
        <v>11640.9</v>
      </c>
      <c r="I3832" s="109">
        <v>11640.9</v>
      </c>
      <c r="J3832" s="109">
        <v>10024.200000000001</v>
      </c>
      <c r="K3832" s="113">
        <v>360</v>
      </c>
      <c r="L3832" s="109">
        <v>12858540</v>
      </c>
      <c r="M3832" s="109">
        <v>0</v>
      </c>
      <c r="N3832" s="109">
        <v>0</v>
      </c>
      <c r="O3832" s="109">
        <v>0</v>
      </c>
      <c r="P3832" s="109">
        <v>12858540</v>
      </c>
      <c r="Q3832" s="109">
        <v>0</v>
      </c>
      <c r="R3832" s="66" t="s">
        <v>57</v>
      </c>
      <c r="S3832" s="115">
        <v>1</v>
      </c>
      <c r="T3832" s="109">
        <v>1104.5999999999999</v>
      </c>
      <c r="U3832" s="109">
        <v>1104.5999999999999</v>
      </c>
      <c r="V3832" s="110">
        <v>46752</v>
      </c>
    </row>
    <row r="3833" spans="1:22" s="59" customFormat="1" ht="46.5" customHeight="1" x14ac:dyDescent="0.15">
      <c r="A3833" s="111">
        <v>36</v>
      </c>
      <c r="B3833" s="111" t="s">
        <v>792</v>
      </c>
      <c r="C3833" s="112">
        <v>1991</v>
      </c>
      <c r="D3833" s="112">
        <v>1991</v>
      </c>
      <c r="E3833" s="111" t="s">
        <v>97</v>
      </c>
      <c r="F3833" s="113">
        <v>9</v>
      </c>
      <c r="G3833" s="113">
        <v>4</v>
      </c>
      <c r="H3833" s="109">
        <v>9160.6</v>
      </c>
      <c r="I3833" s="109">
        <v>5531.7</v>
      </c>
      <c r="J3833" s="109">
        <v>8343.42</v>
      </c>
      <c r="K3833" s="113">
        <v>300</v>
      </c>
      <c r="L3833" s="109">
        <v>11753866.789999999</v>
      </c>
      <c r="M3833" s="109">
        <v>0</v>
      </c>
      <c r="N3833" s="109">
        <v>0</v>
      </c>
      <c r="O3833" s="109">
        <v>0</v>
      </c>
      <c r="P3833" s="109">
        <v>11753866.789999999</v>
      </c>
      <c r="Q3833" s="109">
        <v>0</v>
      </c>
      <c r="R3833" s="66" t="s">
        <v>57</v>
      </c>
      <c r="S3833" s="115">
        <v>1</v>
      </c>
      <c r="T3833" s="109">
        <v>2124.8200000000002</v>
      </c>
      <c r="U3833" s="109">
        <v>2124.8200000000002</v>
      </c>
      <c r="V3833" s="110">
        <v>46752</v>
      </c>
    </row>
    <row r="3834" spans="1:22" s="59" customFormat="1" ht="46.5" customHeight="1" x14ac:dyDescent="0.15">
      <c r="A3834" s="111">
        <v>37</v>
      </c>
      <c r="B3834" s="111" t="s">
        <v>793</v>
      </c>
      <c r="C3834" s="112">
        <v>1997</v>
      </c>
      <c r="D3834" s="112">
        <v>1997</v>
      </c>
      <c r="E3834" s="111" t="s">
        <v>97</v>
      </c>
      <c r="F3834" s="113">
        <v>9</v>
      </c>
      <c r="G3834" s="113">
        <v>3</v>
      </c>
      <c r="H3834" s="109">
        <v>13199.5</v>
      </c>
      <c r="I3834" s="109">
        <v>9940</v>
      </c>
      <c r="J3834" s="109">
        <v>3956.6</v>
      </c>
      <c r="K3834" s="113">
        <v>444</v>
      </c>
      <c r="L3834" s="109">
        <v>12858540</v>
      </c>
      <c r="M3834" s="109">
        <v>0</v>
      </c>
      <c r="N3834" s="109">
        <v>0</v>
      </c>
      <c r="O3834" s="109">
        <v>0</v>
      </c>
      <c r="P3834" s="109">
        <v>12858540</v>
      </c>
      <c r="Q3834" s="109">
        <v>0</v>
      </c>
      <c r="R3834" s="66" t="s">
        <v>57</v>
      </c>
      <c r="S3834" s="115">
        <v>1</v>
      </c>
      <c r="T3834" s="109">
        <v>1293.6199999999999</v>
      </c>
      <c r="U3834" s="109">
        <v>1293.6199999999999</v>
      </c>
      <c r="V3834" s="110">
        <v>46752</v>
      </c>
    </row>
    <row r="3835" spans="1:22" s="59" customFormat="1" ht="46.5" customHeight="1" x14ac:dyDescent="0.15">
      <c r="A3835" s="111">
        <v>38</v>
      </c>
      <c r="B3835" s="111" t="s">
        <v>794</v>
      </c>
      <c r="C3835" s="112">
        <v>1990</v>
      </c>
      <c r="D3835" s="112">
        <v>1990</v>
      </c>
      <c r="E3835" s="111" t="s">
        <v>97</v>
      </c>
      <c r="F3835" s="113">
        <v>10</v>
      </c>
      <c r="G3835" s="113">
        <v>3</v>
      </c>
      <c r="H3835" s="109">
        <v>7276.4</v>
      </c>
      <c r="I3835" s="109">
        <v>7276.4</v>
      </c>
      <c r="J3835" s="109">
        <v>6899.3</v>
      </c>
      <c r="K3835" s="113">
        <v>341</v>
      </c>
      <c r="L3835" s="109">
        <v>12858540</v>
      </c>
      <c r="M3835" s="109">
        <v>0</v>
      </c>
      <c r="N3835" s="109">
        <v>0</v>
      </c>
      <c r="O3835" s="109">
        <v>0</v>
      </c>
      <c r="P3835" s="109">
        <v>12858540</v>
      </c>
      <c r="Q3835" s="109">
        <v>0</v>
      </c>
      <c r="R3835" s="66" t="s">
        <v>57</v>
      </c>
      <c r="S3835" s="115">
        <v>1</v>
      </c>
      <c r="T3835" s="109">
        <v>1767.16</v>
      </c>
      <c r="U3835" s="109">
        <v>1767.16</v>
      </c>
      <c r="V3835" s="110">
        <v>46752</v>
      </c>
    </row>
    <row r="3836" spans="1:22" s="59" customFormat="1" ht="46.5" customHeight="1" x14ac:dyDescent="0.15">
      <c r="A3836" s="111">
        <v>39</v>
      </c>
      <c r="B3836" s="111" t="s">
        <v>795</v>
      </c>
      <c r="C3836" s="112">
        <v>1992</v>
      </c>
      <c r="D3836" s="112">
        <v>1992</v>
      </c>
      <c r="E3836" s="111" t="s">
        <v>97</v>
      </c>
      <c r="F3836" s="113">
        <v>10</v>
      </c>
      <c r="G3836" s="113">
        <v>2</v>
      </c>
      <c r="H3836" s="109">
        <v>4786.8</v>
      </c>
      <c r="I3836" s="109">
        <v>4786.8</v>
      </c>
      <c r="J3836" s="109">
        <v>897.3</v>
      </c>
      <c r="K3836" s="113">
        <v>203</v>
      </c>
      <c r="L3836" s="109">
        <v>8572360</v>
      </c>
      <c r="M3836" s="109">
        <v>0</v>
      </c>
      <c r="N3836" s="109">
        <v>0</v>
      </c>
      <c r="O3836" s="109">
        <v>0</v>
      </c>
      <c r="P3836" s="109">
        <v>8572360</v>
      </c>
      <c r="Q3836" s="109">
        <v>0</v>
      </c>
      <c r="R3836" s="66" t="s">
        <v>57</v>
      </c>
      <c r="S3836" s="115">
        <v>1</v>
      </c>
      <c r="T3836" s="109">
        <v>1790.83</v>
      </c>
      <c r="U3836" s="109">
        <v>1790.83</v>
      </c>
      <c r="V3836" s="110">
        <v>46752</v>
      </c>
    </row>
    <row r="3837" spans="1:22" s="59" customFormat="1" ht="46.5" customHeight="1" x14ac:dyDescent="0.15">
      <c r="A3837" s="111">
        <v>40</v>
      </c>
      <c r="B3837" s="111" t="s">
        <v>796</v>
      </c>
      <c r="C3837" s="112">
        <v>2004</v>
      </c>
      <c r="D3837" s="112">
        <v>2004</v>
      </c>
      <c r="E3837" s="111" t="s">
        <v>111</v>
      </c>
      <c r="F3837" s="113">
        <v>10</v>
      </c>
      <c r="G3837" s="113">
        <v>6</v>
      </c>
      <c r="H3837" s="109">
        <v>13565.1</v>
      </c>
      <c r="I3837" s="109">
        <v>13565.1</v>
      </c>
      <c r="J3837" s="109">
        <v>0</v>
      </c>
      <c r="K3837" s="113">
        <v>500</v>
      </c>
      <c r="L3837" s="109">
        <v>25717080</v>
      </c>
      <c r="M3837" s="109">
        <v>0</v>
      </c>
      <c r="N3837" s="109">
        <v>0</v>
      </c>
      <c r="O3837" s="109">
        <v>0</v>
      </c>
      <c r="P3837" s="109">
        <v>25717080</v>
      </c>
      <c r="Q3837" s="109">
        <v>0</v>
      </c>
      <c r="R3837" s="66" t="s">
        <v>57</v>
      </c>
      <c r="S3837" s="115">
        <v>1</v>
      </c>
      <c r="T3837" s="109">
        <v>1895.83</v>
      </c>
      <c r="U3837" s="109">
        <v>1895.83</v>
      </c>
      <c r="V3837" s="110">
        <v>46752</v>
      </c>
    </row>
    <row r="3838" spans="1:22" s="59" customFormat="1" ht="46.5" customHeight="1" x14ac:dyDescent="0.15">
      <c r="A3838" s="111">
        <v>41</v>
      </c>
      <c r="B3838" s="111" t="s">
        <v>797</v>
      </c>
      <c r="C3838" s="112">
        <v>2004</v>
      </c>
      <c r="D3838" s="112">
        <v>2004</v>
      </c>
      <c r="E3838" s="111" t="s">
        <v>111</v>
      </c>
      <c r="F3838" s="113">
        <v>10</v>
      </c>
      <c r="G3838" s="113">
        <v>2</v>
      </c>
      <c r="H3838" s="109">
        <v>4491.3999999999996</v>
      </c>
      <c r="I3838" s="109">
        <v>4491.3999999999996</v>
      </c>
      <c r="J3838" s="109">
        <v>0</v>
      </c>
      <c r="K3838" s="113">
        <v>160</v>
      </c>
      <c r="L3838" s="109">
        <v>8572360</v>
      </c>
      <c r="M3838" s="109">
        <v>0</v>
      </c>
      <c r="N3838" s="109">
        <v>0</v>
      </c>
      <c r="O3838" s="109">
        <v>0</v>
      </c>
      <c r="P3838" s="109">
        <v>8572360</v>
      </c>
      <c r="Q3838" s="109">
        <v>0</v>
      </c>
      <c r="R3838" s="66" t="s">
        <v>57</v>
      </c>
      <c r="S3838" s="115">
        <v>1</v>
      </c>
      <c r="T3838" s="109">
        <v>1908.62</v>
      </c>
      <c r="U3838" s="109">
        <v>1908.62</v>
      </c>
      <c r="V3838" s="110">
        <v>46752</v>
      </c>
    </row>
    <row r="3839" spans="1:22" s="59" customFormat="1" ht="46.5" customHeight="1" x14ac:dyDescent="0.15">
      <c r="A3839" s="111">
        <v>42</v>
      </c>
      <c r="B3839" s="111" t="s">
        <v>798</v>
      </c>
      <c r="C3839" s="112">
        <v>2004</v>
      </c>
      <c r="D3839" s="112">
        <v>2004</v>
      </c>
      <c r="E3839" s="111" t="s">
        <v>111</v>
      </c>
      <c r="F3839" s="113">
        <v>10</v>
      </c>
      <c r="G3839" s="113">
        <v>3</v>
      </c>
      <c r="H3839" s="109">
        <v>7981.6</v>
      </c>
      <c r="I3839" s="109">
        <v>5526.9</v>
      </c>
      <c r="J3839" s="109">
        <v>1421.8</v>
      </c>
      <c r="K3839" s="113">
        <v>313</v>
      </c>
      <c r="L3839" s="109">
        <v>11743667.66</v>
      </c>
      <c r="M3839" s="109">
        <v>0</v>
      </c>
      <c r="N3839" s="109">
        <v>0</v>
      </c>
      <c r="O3839" s="109">
        <v>0</v>
      </c>
      <c r="P3839" s="109">
        <v>11743667.66</v>
      </c>
      <c r="Q3839" s="109">
        <v>0</v>
      </c>
      <c r="R3839" s="66" t="s">
        <v>57</v>
      </c>
      <c r="S3839" s="115">
        <v>1</v>
      </c>
      <c r="T3839" s="109">
        <v>2124.8200000000002</v>
      </c>
      <c r="U3839" s="109">
        <v>2124.8200000000002</v>
      </c>
      <c r="V3839" s="110">
        <v>46752</v>
      </c>
    </row>
    <row r="3840" spans="1:22" s="58" customFormat="1" ht="46.5" customHeight="1" x14ac:dyDescent="0.15">
      <c r="A3840" s="157" t="s">
        <v>799</v>
      </c>
      <c r="B3840" s="157"/>
      <c r="C3840" s="111" t="s">
        <v>80</v>
      </c>
      <c r="D3840" s="111" t="s">
        <v>80</v>
      </c>
      <c r="E3840" s="111" t="s">
        <v>80</v>
      </c>
      <c r="F3840" s="111" t="s">
        <v>80</v>
      </c>
      <c r="G3840" s="111" t="s">
        <v>80</v>
      </c>
      <c r="H3840" s="102">
        <f t="shared" ref="H3840:Q3840" si="352">SUM(H3829:H3839)</f>
        <v>91549.900000000009</v>
      </c>
      <c r="I3840" s="102">
        <f t="shared" si="352"/>
        <v>82206.799999999988</v>
      </c>
      <c r="J3840" s="102">
        <f t="shared" si="352"/>
        <v>41848.320000000007</v>
      </c>
      <c r="K3840" s="103">
        <f t="shared" si="352"/>
        <v>3142</v>
      </c>
      <c r="L3840" s="102">
        <f t="shared" si="352"/>
        <v>130158764.38999999</v>
      </c>
      <c r="M3840" s="102">
        <f t="shared" si="352"/>
        <v>0</v>
      </c>
      <c r="N3840" s="102">
        <f t="shared" si="352"/>
        <v>0</v>
      </c>
      <c r="O3840" s="102">
        <f t="shared" si="352"/>
        <v>0</v>
      </c>
      <c r="P3840" s="102">
        <f t="shared" si="352"/>
        <v>130158764.38999999</v>
      </c>
      <c r="Q3840" s="102">
        <f t="shared" si="352"/>
        <v>0</v>
      </c>
      <c r="R3840" s="102" t="s">
        <v>80</v>
      </c>
      <c r="S3840" s="103">
        <f>SUM(S3829:S3839)</f>
        <v>11</v>
      </c>
      <c r="T3840" s="111" t="s">
        <v>80</v>
      </c>
      <c r="U3840" s="111" t="s">
        <v>80</v>
      </c>
      <c r="V3840" s="111" t="s">
        <v>80</v>
      </c>
    </row>
    <row r="3841" spans="1:22" s="52" customFormat="1" ht="29.25" customHeight="1" x14ac:dyDescent="0.2">
      <c r="A3841" s="142" t="s">
        <v>317</v>
      </c>
      <c r="B3841" s="142"/>
      <c r="C3841" s="142"/>
      <c r="D3841" s="142"/>
      <c r="E3841" s="142"/>
      <c r="F3841" s="142"/>
      <c r="G3841" s="142"/>
      <c r="H3841" s="142"/>
      <c r="I3841" s="142"/>
      <c r="J3841" s="142"/>
      <c r="K3841" s="142"/>
      <c r="L3841" s="142"/>
      <c r="M3841" s="142"/>
      <c r="N3841" s="142"/>
      <c r="O3841" s="142"/>
      <c r="P3841" s="142"/>
      <c r="Q3841" s="142"/>
      <c r="R3841" s="142"/>
      <c r="S3841" s="142"/>
      <c r="T3841" s="142"/>
      <c r="U3841" s="142"/>
      <c r="V3841" s="142"/>
    </row>
    <row r="3842" spans="1:22" s="59" customFormat="1" ht="50.25" customHeight="1" x14ac:dyDescent="0.15">
      <c r="A3842" s="111">
        <v>43</v>
      </c>
      <c r="B3842" s="111" t="s">
        <v>800</v>
      </c>
      <c r="C3842" s="112">
        <v>1993</v>
      </c>
      <c r="D3842" s="112"/>
      <c r="E3842" s="111" t="s">
        <v>97</v>
      </c>
      <c r="F3842" s="113">
        <v>10</v>
      </c>
      <c r="G3842" s="113">
        <v>3</v>
      </c>
      <c r="H3842" s="109">
        <v>7016</v>
      </c>
      <c r="I3842" s="109">
        <v>6665.5</v>
      </c>
      <c r="J3842" s="109">
        <v>6602.59</v>
      </c>
      <c r="K3842" s="113">
        <v>323</v>
      </c>
      <c r="L3842" s="109">
        <v>12858540</v>
      </c>
      <c r="M3842" s="109">
        <v>0</v>
      </c>
      <c r="N3842" s="109">
        <v>0</v>
      </c>
      <c r="O3842" s="109">
        <v>0</v>
      </c>
      <c r="P3842" s="109">
        <v>12858540</v>
      </c>
      <c r="Q3842" s="109">
        <v>0</v>
      </c>
      <c r="R3842" s="66" t="s">
        <v>57</v>
      </c>
      <c r="S3842" s="115">
        <v>1</v>
      </c>
      <c r="T3842" s="109">
        <v>1929.12</v>
      </c>
      <c r="U3842" s="109">
        <v>1929.12</v>
      </c>
      <c r="V3842" s="110">
        <v>46752</v>
      </c>
    </row>
    <row r="3843" spans="1:22" s="59" customFormat="1" ht="50.25" customHeight="1" x14ac:dyDescent="0.15">
      <c r="A3843" s="111">
        <v>44</v>
      </c>
      <c r="B3843" s="111" t="s">
        <v>801</v>
      </c>
      <c r="C3843" s="112">
        <v>1992</v>
      </c>
      <c r="D3843" s="112">
        <v>1992</v>
      </c>
      <c r="E3843" s="111" t="s">
        <v>97</v>
      </c>
      <c r="F3843" s="113">
        <v>9</v>
      </c>
      <c r="G3843" s="113">
        <v>6</v>
      </c>
      <c r="H3843" s="109">
        <v>12216</v>
      </c>
      <c r="I3843" s="109">
        <v>10844</v>
      </c>
      <c r="J3843" s="109">
        <v>1553.7</v>
      </c>
      <c r="K3843" s="113">
        <v>614</v>
      </c>
      <c r="L3843" s="109">
        <v>23041548.079999998</v>
      </c>
      <c r="M3843" s="109">
        <v>0</v>
      </c>
      <c r="N3843" s="109">
        <v>0</v>
      </c>
      <c r="O3843" s="109">
        <v>0</v>
      </c>
      <c r="P3843" s="109">
        <v>23041548.079999998</v>
      </c>
      <c r="Q3843" s="109">
        <v>0</v>
      </c>
      <c r="R3843" s="66" t="s">
        <v>57</v>
      </c>
      <c r="S3843" s="115">
        <v>1</v>
      </c>
      <c r="T3843" s="109">
        <v>2124.8200000000002</v>
      </c>
      <c r="U3843" s="109">
        <v>2124.8200000000002</v>
      </c>
      <c r="V3843" s="110">
        <v>46752</v>
      </c>
    </row>
    <row r="3844" spans="1:22" s="59" customFormat="1" ht="50.25" customHeight="1" x14ac:dyDescent="0.15">
      <c r="A3844" s="111">
        <v>45</v>
      </c>
      <c r="B3844" s="111" t="s">
        <v>802</v>
      </c>
      <c r="C3844" s="112">
        <v>1999</v>
      </c>
      <c r="D3844" s="112"/>
      <c r="E3844" s="111" t="s">
        <v>97</v>
      </c>
      <c r="F3844" s="113">
        <v>8</v>
      </c>
      <c r="G3844" s="113">
        <v>5</v>
      </c>
      <c r="H3844" s="109">
        <v>10718.4</v>
      </c>
      <c r="I3844" s="109">
        <v>9118.4</v>
      </c>
      <c r="J3844" s="109">
        <v>0</v>
      </c>
      <c r="K3844" s="113">
        <v>304</v>
      </c>
      <c r="L3844" s="109">
        <v>19173535</v>
      </c>
      <c r="M3844" s="109">
        <v>0</v>
      </c>
      <c r="N3844" s="109">
        <v>0</v>
      </c>
      <c r="O3844" s="109">
        <v>0</v>
      </c>
      <c r="P3844" s="109">
        <v>19173535</v>
      </c>
      <c r="Q3844" s="109">
        <v>0</v>
      </c>
      <c r="R3844" s="66" t="s">
        <v>57</v>
      </c>
      <c r="S3844" s="115">
        <v>1</v>
      </c>
      <c r="T3844" s="109">
        <v>2102.73</v>
      </c>
      <c r="U3844" s="109">
        <v>2102.73</v>
      </c>
      <c r="V3844" s="110">
        <v>46752</v>
      </c>
    </row>
    <row r="3845" spans="1:22" s="59" customFormat="1" ht="50.25" customHeight="1" x14ac:dyDescent="0.15">
      <c r="A3845" s="111">
        <v>46</v>
      </c>
      <c r="B3845" s="111" t="s">
        <v>803</v>
      </c>
      <c r="C3845" s="112">
        <v>1990</v>
      </c>
      <c r="D3845" s="112">
        <v>1990</v>
      </c>
      <c r="E3845" s="111" t="s">
        <v>97</v>
      </c>
      <c r="F3845" s="113">
        <v>9</v>
      </c>
      <c r="G3845" s="113">
        <v>3</v>
      </c>
      <c r="H3845" s="109">
        <v>5563</v>
      </c>
      <c r="I3845" s="109">
        <v>5563</v>
      </c>
      <c r="J3845" s="109">
        <v>1689.9</v>
      </c>
      <c r="K3845" s="113">
        <v>216</v>
      </c>
      <c r="L3845" s="109">
        <v>7880249.1100000003</v>
      </c>
      <c r="M3845" s="109">
        <v>0</v>
      </c>
      <c r="N3845" s="109">
        <v>0</v>
      </c>
      <c r="O3845" s="109">
        <v>0</v>
      </c>
      <c r="P3845" s="109">
        <v>7880249.1100000003</v>
      </c>
      <c r="Q3845" s="109">
        <v>0</v>
      </c>
      <c r="R3845" s="66" t="s">
        <v>57</v>
      </c>
      <c r="S3845" s="115">
        <v>1</v>
      </c>
      <c r="T3845" s="109">
        <v>1416.55</v>
      </c>
      <c r="U3845" s="109">
        <v>1416.55</v>
      </c>
      <c r="V3845" s="110">
        <v>46752</v>
      </c>
    </row>
    <row r="3846" spans="1:22" s="59" customFormat="1" ht="50.25" customHeight="1" x14ac:dyDescent="0.15">
      <c r="A3846" s="111">
        <v>47</v>
      </c>
      <c r="B3846" s="111" t="s">
        <v>804</v>
      </c>
      <c r="C3846" s="112">
        <v>1991</v>
      </c>
      <c r="D3846" s="112">
        <v>1991</v>
      </c>
      <c r="E3846" s="111" t="s">
        <v>97</v>
      </c>
      <c r="F3846" s="113">
        <v>10</v>
      </c>
      <c r="G3846" s="113">
        <v>3</v>
      </c>
      <c r="H3846" s="109">
        <v>8296</v>
      </c>
      <c r="I3846" s="109">
        <v>7210.9</v>
      </c>
      <c r="J3846" s="109">
        <v>6853.7</v>
      </c>
      <c r="K3846" s="113">
        <v>295</v>
      </c>
      <c r="L3846" s="109">
        <v>12858540</v>
      </c>
      <c r="M3846" s="109">
        <v>0</v>
      </c>
      <c r="N3846" s="109">
        <v>0</v>
      </c>
      <c r="O3846" s="109">
        <v>0</v>
      </c>
      <c r="P3846" s="109">
        <v>12858540</v>
      </c>
      <c r="Q3846" s="109">
        <v>0</v>
      </c>
      <c r="R3846" s="66" t="s">
        <v>57</v>
      </c>
      <c r="S3846" s="115">
        <v>1</v>
      </c>
      <c r="T3846" s="109">
        <v>1783.21</v>
      </c>
      <c r="U3846" s="109">
        <v>1783.21</v>
      </c>
      <c r="V3846" s="110">
        <v>46752</v>
      </c>
    </row>
    <row r="3847" spans="1:22" s="9" customFormat="1" ht="46.5" customHeight="1" x14ac:dyDescent="0.15">
      <c r="A3847" s="157" t="s">
        <v>805</v>
      </c>
      <c r="B3847" s="157"/>
      <c r="C3847" s="111" t="s">
        <v>80</v>
      </c>
      <c r="D3847" s="111" t="s">
        <v>80</v>
      </c>
      <c r="E3847" s="111" t="s">
        <v>80</v>
      </c>
      <c r="F3847" s="111" t="s">
        <v>80</v>
      </c>
      <c r="G3847" s="111" t="s">
        <v>80</v>
      </c>
      <c r="H3847" s="102">
        <f t="shared" ref="H3847:Q3847" si="353">SUM(H3842:H3846)</f>
        <v>43809.4</v>
      </c>
      <c r="I3847" s="102">
        <f t="shared" si="353"/>
        <v>39401.800000000003</v>
      </c>
      <c r="J3847" s="102">
        <f t="shared" si="353"/>
        <v>16699.89</v>
      </c>
      <c r="K3847" s="103">
        <f t="shared" si="353"/>
        <v>1752</v>
      </c>
      <c r="L3847" s="102">
        <f t="shared" si="353"/>
        <v>75812412.189999998</v>
      </c>
      <c r="M3847" s="102">
        <f t="shared" si="353"/>
        <v>0</v>
      </c>
      <c r="N3847" s="102">
        <f t="shared" si="353"/>
        <v>0</v>
      </c>
      <c r="O3847" s="102">
        <f t="shared" si="353"/>
        <v>0</v>
      </c>
      <c r="P3847" s="102">
        <f t="shared" si="353"/>
        <v>75812412.189999998</v>
      </c>
      <c r="Q3847" s="102">
        <f t="shared" si="353"/>
        <v>0</v>
      </c>
      <c r="R3847" s="102" t="s">
        <v>80</v>
      </c>
      <c r="S3847" s="103">
        <f>SUM(S3842:S3846)</f>
        <v>5</v>
      </c>
      <c r="T3847" s="111" t="s">
        <v>80</v>
      </c>
      <c r="U3847" s="111" t="s">
        <v>80</v>
      </c>
      <c r="V3847" s="111" t="s">
        <v>80</v>
      </c>
    </row>
    <row r="3848" spans="1:22" s="23" customFormat="1" ht="29.25" customHeight="1" x14ac:dyDescent="0.2">
      <c r="A3848" s="142" t="s">
        <v>108</v>
      </c>
      <c r="B3848" s="142"/>
      <c r="C3848" s="142"/>
      <c r="D3848" s="142"/>
      <c r="E3848" s="142"/>
      <c r="F3848" s="142"/>
      <c r="G3848" s="142"/>
      <c r="H3848" s="142"/>
      <c r="I3848" s="142"/>
      <c r="J3848" s="142"/>
      <c r="K3848" s="142"/>
      <c r="L3848" s="142"/>
      <c r="M3848" s="142"/>
      <c r="N3848" s="142"/>
      <c r="O3848" s="142"/>
      <c r="P3848" s="142"/>
      <c r="Q3848" s="142"/>
      <c r="R3848" s="142"/>
      <c r="S3848" s="142"/>
      <c r="T3848" s="142"/>
      <c r="U3848" s="142"/>
      <c r="V3848" s="142"/>
    </row>
    <row r="3849" spans="1:22" s="59" customFormat="1" ht="52.5" customHeight="1" x14ac:dyDescent="0.15">
      <c r="A3849" s="111">
        <v>48</v>
      </c>
      <c r="B3849" s="111" t="s">
        <v>806</v>
      </c>
      <c r="C3849" s="112">
        <v>1994</v>
      </c>
      <c r="D3849" s="112">
        <v>1994</v>
      </c>
      <c r="E3849" s="111" t="s">
        <v>97</v>
      </c>
      <c r="F3849" s="113">
        <v>10</v>
      </c>
      <c r="G3849" s="113">
        <v>2</v>
      </c>
      <c r="H3849" s="109">
        <v>5483.3</v>
      </c>
      <c r="I3849" s="109">
        <v>5483.3</v>
      </c>
      <c r="J3849" s="109">
        <v>0</v>
      </c>
      <c r="K3849" s="113">
        <v>160</v>
      </c>
      <c r="L3849" s="109">
        <v>8572360</v>
      </c>
      <c r="M3849" s="109">
        <v>0</v>
      </c>
      <c r="N3849" s="109">
        <v>0</v>
      </c>
      <c r="O3849" s="109">
        <v>0</v>
      </c>
      <c r="P3849" s="109">
        <v>8572360</v>
      </c>
      <c r="Q3849" s="109">
        <v>0</v>
      </c>
      <c r="R3849" s="66" t="s">
        <v>57</v>
      </c>
      <c r="S3849" s="115">
        <v>1</v>
      </c>
      <c r="T3849" s="109">
        <v>1563.36</v>
      </c>
      <c r="U3849" s="109">
        <v>1563.36</v>
      </c>
      <c r="V3849" s="110">
        <v>46752</v>
      </c>
    </row>
    <row r="3850" spans="1:22" s="59" customFormat="1" ht="52.5" customHeight="1" x14ac:dyDescent="0.15">
      <c r="A3850" s="111">
        <v>49</v>
      </c>
      <c r="B3850" s="111" t="s">
        <v>807</v>
      </c>
      <c r="C3850" s="112">
        <v>2003</v>
      </c>
      <c r="D3850" s="112">
        <v>2003</v>
      </c>
      <c r="E3850" s="111" t="s">
        <v>111</v>
      </c>
      <c r="F3850" s="113">
        <v>10</v>
      </c>
      <c r="G3850" s="113">
        <v>2</v>
      </c>
      <c r="H3850" s="109">
        <v>5880</v>
      </c>
      <c r="I3850" s="109">
        <v>4098</v>
      </c>
      <c r="J3850" s="109">
        <v>4143.62</v>
      </c>
      <c r="K3850" s="113">
        <v>62</v>
      </c>
      <c r="L3850" s="109">
        <v>8572360</v>
      </c>
      <c r="M3850" s="109">
        <v>0</v>
      </c>
      <c r="N3850" s="109">
        <v>0</v>
      </c>
      <c r="O3850" s="109">
        <v>0</v>
      </c>
      <c r="P3850" s="109">
        <v>8572360</v>
      </c>
      <c r="Q3850" s="109">
        <v>0</v>
      </c>
      <c r="R3850" s="66" t="s">
        <v>57</v>
      </c>
      <c r="S3850" s="115">
        <v>1</v>
      </c>
      <c r="T3850" s="109">
        <v>2091.84</v>
      </c>
      <c r="U3850" s="109">
        <v>2091.84</v>
      </c>
      <c r="V3850" s="110">
        <v>46752</v>
      </c>
    </row>
    <row r="3851" spans="1:22" s="59" customFormat="1" ht="52.5" customHeight="1" x14ac:dyDescent="0.15">
      <c r="A3851" s="111">
        <v>50</v>
      </c>
      <c r="B3851" s="111" t="s">
        <v>808</v>
      </c>
      <c r="C3851" s="112">
        <v>1994</v>
      </c>
      <c r="D3851" s="112">
        <v>1994</v>
      </c>
      <c r="E3851" s="111" t="s">
        <v>97</v>
      </c>
      <c r="F3851" s="113">
        <v>10</v>
      </c>
      <c r="G3851" s="113">
        <v>6</v>
      </c>
      <c r="H3851" s="109">
        <v>13670.9</v>
      </c>
      <c r="I3851" s="109">
        <v>13670.9</v>
      </c>
      <c r="J3851" s="109">
        <v>0</v>
      </c>
      <c r="K3851" s="113">
        <v>543</v>
      </c>
      <c r="L3851" s="109">
        <v>25717080</v>
      </c>
      <c r="M3851" s="109">
        <v>0</v>
      </c>
      <c r="N3851" s="109">
        <v>0</v>
      </c>
      <c r="O3851" s="109">
        <v>0</v>
      </c>
      <c r="P3851" s="109">
        <v>25717080</v>
      </c>
      <c r="Q3851" s="109">
        <v>0</v>
      </c>
      <c r="R3851" s="66" t="s">
        <v>57</v>
      </c>
      <c r="S3851" s="115">
        <v>1</v>
      </c>
      <c r="T3851" s="109">
        <v>1881.15</v>
      </c>
      <c r="U3851" s="109">
        <v>1881.15</v>
      </c>
      <c r="V3851" s="110">
        <v>46752</v>
      </c>
    </row>
    <row r="3852" spans="1:22" s="59" customFormat="1" ht="52.5" customHeight="1" x14ac:dyDescent="0.15">
      <c r="A3852" s="111">
        <v>51</v>
      </c>
      <c r="B3852" s="111" t="s">
        <v>809</v>
      </c>
      <c r="C3852" s="112">
        <v>1996</v>
      </c>
      <c r="D3852" s="112">
        <v>1996</v>
      </c>
      <c r="E3852" s="111" t="s">
        <v>111</v>
      </c>
      <c r="F3852" s="113">
        <v>11</v>
      </c>
      <c r="G3852" s="113">
        <v>3</v>
      </c>
      <c r="H3852" s="109">
        <v>2567.8000000000002</v>
      </c>
      <c r="I3852" s="109">
        <v>2418.4</v>
      </c>
      <c r="J3852" s="109">
        <v>0</v>
      </c>
      <c r="K3852" s="113">
        <v>80</v>
      </c>
      <c r="L3852" s="109">
        <v>9485782</v>
      </c>
      <c r="M3852" s="109">
        <v>0</v>
      </c>
      <c r="N3852" s="109">
        <v>0</v>
      </c>
      <c r="O3852" s="109">
        <v>0</v>
      </c>
      <c r="P3852" s="109">
        <v>9485782</v>
      </c>
      <c r="Q3852" s="109">
        <v>0</v>
      </c>
      <c r="R3852" s="66" t="s">
        <v>57</v>
      </c>
      <c r="S3852" s="115">
        <v>1</v>
      </c>
      <c r="T3852" s="109">
        <v>3922.34</v>
      </c>
      <c r="U3852" s="109">
        <v>3922.34</v>
      </c>
      <c r="V3852" s="110">
        <v>46752</v>
      </c>
    </row>
    <row r="3853" spans="1:22" s="59" customFormat="1" ht="52.5" customHeight="1" x14ac:dyDescent="0.15">
      <c r="A3853" s="111">
        <v>52</v>
      </c>
      <c r="B3853" s="111" t="s">
        <v>810</v>
      </c>
      <c r="C3853" s="112">
        <v>1994</v>
      </c>
      <c r="D3853" s="112">
        <v>1994</v>
      </c>
      <c r="E3853" s="111" t="s">
        <v>97</v>
      </c>
      <c r="F3853" s="113">
        <v>10</v>
      </c>
      <c r="G3853" s="113">
        <v>10</v>
      </c>
      <c r="H3853" s="109">
        <v>32813.5</v>
      </c>
      <c r="I3853" s="109">
        <v>23055.599999999999</v>
      </c>
      <c r="J3853" s="109">
        <v>62</v>
      </c>
      <c r="K3853" s="113">
        <v>961</v>
      </c>
      <c r="L3853" s="109">
        <v>42861800</v>
      </c>
      <c r="M3853" s="109">
        <v>0</v>
      </c>
      <c r="N3853" s="109">
        <v>0</v>
      </c>
      <c r="O3853" s="109">
        <v>0</v>
      </c>
      <c r="P3853" s="109">
        <v>42861800</v>
      </c>
      <c r="Q3853" s="109">
        <v>0</v>
      </c>
      <c r="R3853" s="66" t="s">
        <v>57</v>
      </c>
      <c r="S3853" s="115">
        <v>1</v>
      </c>
      <c r="T3853" s="109">
        <v>1859.06</v>
      </c>
      <c r="U3853" s="109">
        <v>1859.06</v>
      </c>
      <c r="V3853" s="110">
        <v>46752</v>
      </c>
    </row>
    <row r="3854" spans="1:22" s="9" customFormat="1" ht="46.5" customHeight="1" x14ac:dyDescent="0.15">
      <c r="A3854" s="157" t="s">
        <v>580</v>
      </c>
      <c r="B3854" s="157"/>
      <c r="C3854" s="111" t="s">
        <v>80</v>
      </c>
      <c r="D3854" s="111" t="s">
        <v>80</v>
      </c>
      <c r="E3854" s="111" t="s">
        <v>80</v>
      </c>
      <c r="F3854" s="111" t="s">
        <v>80</v>
      </c>
      <c r="G3854" s="111" t="s">
        <v>80</v>
      </c>
      <c r="H3854" s="102">
        <f t="shared" ref="H3854:Q3854" si="354">SUM(H3849:H3853)</f>
        <v>60415.5</v>
      </c>
      <c r="I3854" s="102">
        <f t="shared" si="354"/>
        <v>48726.2</v>
      </c>
      <c r="J3854" s="102">
        <f t="shared" si="354"/>
        <v>4205.62</v>
      </c>
      <c r="K3854" s="103">
        <f t="shared" si="354"/>
        <v>1806</v>
      </c>
      <c r="L3854" s="102">
        <f t="shared" si="354"/>
        <v>95209382</v>
      </c>
      <c r="M3854" s="102">
        <f t="shared" si="354"/>
        <v>0</v>
      </c>
      <c r="N3854" s="102">
        <f t="shared" si="354"/>
        <v>0</v>
      </c>
      <c r="O3854" s="102">
        <f t="shared" si="354"/>
        <v>0</v>
      </c>
      <c r="P3854" s="102">
        <f t="shared" si="354"/>
        <v>95209382</v>
      </c>
      <c r="Q3854" s="102">
        <f t="shared" si="354"/>
        <v>0</v>
      </c>
      <c r="R3854" s="102" t="s">
        <v>80</v>
      </c>
      <c r="S3854" s="103">
        <f>SUM(S3849:S3853)</f>
        <v>5</v>
      </c>
      <c r="T3854" s="111" t="s">
        <v>80</v>
      </c>
      <c r="U3854" s="111" t="s">
        <v>80</v>
      </c>
      <c r="V3854" s="111" t="s">
        <v>80</v>
      </c>
    </row>
    <row r="3855" spans="1:22" s="23" customFormat="1" ht="29.25" customHeight="1" x14ac:dyDescent="0.2">
      <c r="A3855" s="142" t="s">
        <v>109</v>
      </c>
      <c r="B3855" s="142"/>
      <c r="C3855" s="142"/>
      <c r="D3855" s="142"/>
      <c r="E3855" s="142"/>
      <c r="F3855" s="142"/>
      <c r="G3855" s="142"/>
      <c r="H3855" s="142"/>
      <c r="I3855" s="142"/>
      <c r="J3855" s="142"/>
      <c r="K3855" s="142"/>
      <c r="L3855" s="142"/>
      <c r="M3855" s="142"/>
      <c r="N3855" s="142"/>
      <c r="O3855" s="142"/>
      <c r="P3855" s="142"/>
      <c r="Q3855" s="142"/>
      <c r="R3855" s="142"/>
      <c r="S3855" s="142"/>
      <c r="T3855" s="142"/>
      <c r="U3855" s="142"/>
      <c r="V3855" s="142"/>
    </row>
    <row r="3856" spans="1:22" s="59" customFormat="1" ht="55.5" customHeight="1" x14ac:dyDescent="0.15">
      <c r="A3856" s="111">
        <v>53</v>
      </c>
      <c r="B3856" s="111" t="s">
        <v>811</v>
      </c>
      <c r="C3856" s="112">
        <v>1996</v>
      </c>
      <c r="D3856" s="112">
        <v>1996</v>
      </c>
      <c r="E3856" s="111" t="s">
        <v>97</v>
      </c>
      <c r="F3856" s="113">
        <v>9</v>
      </c>
      <c r="G3856" s="113">
        <v>4</v>
      </c>
      <c r="H3856" s="109">
        <v>8257.7000000000007</v>
      </c>
      <c r="I3856" s="109">
        <v>7353.9</v>
      </c>
      <c r="J3856" s="109">
        <v>0</v>
      </c>
      <c r="K3856" s="113">
        <v>335</v>
      </c>
      <c r="L3856" s="109">
        <v>15625713.800000001</v>
      </c>
      <c r="M3856" s="109">
        <v>0</v>
      </c>
      <c r="N3856" s="109">
        <v>0</v>
      </c>
      <c r="O3856" s="109">
        <v>0</v>
      </c>
      <c r="P3856" s="109">
        <v>15625713.800000001</v>
      </c>
      <c r="Q3856" s="109">
        <v>0</v>
      </c>
      <c r="R3856" s="66" t="s">
        <v>57</v>
      </c>
      <c r="S3856" s="115">
        <v>1</v>
      </c>
      <c r="T3856" s="109">
        <v>2124.8200000000002</v>
      </c>
      <c r="U3856" s="109">
        <v>2124.8200000000002</v>
      </c>
      <c r="V3856" s="110">
        <v>46752</v>
      </c>
    </row>
    <row r="3857" spans="1:22" s="58" customFormat="1" ht="46.5" customHeight="1" x14ac:dyDescent="0.15">
      <c r="A3857" s="157" t="s">
        <v>812</v>
      </c>
      <c r="B3857" s="157"/>
      <c r="C3857" s="111" t="s">
        <v>80</v>
      </c>
      <c r="D3857" s="111" t="s">
        <v>80</v>
      </c>
      <c r="E3857" s="111" t="s">
        <v>80</v>
      </c>
      <c r="F3857" s="111" t="s">
        <v>80</v>
      </c>
      <c r="G3857" s="111" t="s">
        <v>80</v>
      </c>
      <c r="H3857" s="102">
        <f t="shared" ref="H3857:Q3857" si="355">SUM(H3856)</f>
        <v>8257.7000000000007</v>
      </c>
      <c r="I3857" s="102">
        <f t="shared" si="355"/>
        <v>7353.9</v>
      </c>
      <c r="J3857" s="102">
        <f t="shared" si="355"/>
        <v>0</v>
      </c>
      <c r="K3857" s="103">
        <f t="shared" si="355"/>
        <v>335</v>
      </c>
      <c r="L3857" s="102">
        <f t="shared" si="355"/>
        <v>15625713.800000001</v>
      </c>
      <c r="M3857" s="102">
        <f t="shared" si="355"/>
        <v>0</v>
      </c>
      <c r="N3857" s="102">
        <f t="shared" si="355"/>
        <v>0</v>
      </c>
      <c r="O3857" s="102">
        <f t="shared" si="355"/>
        <v>0</v>
      </c>
      <c r="P3857" s="102">
        <f t="shared" si="355"/>
        <v>15625713.800000001</v>
      </c>
      <c r="Q3857" s="102">
        <f t="shared" si="355"/>
        <v>0</v>
      </c>
      <c r="R3857" s="102" t="s">
        <v>80</v>
      </c>
      <c r="S3857" s="103">
        <f>SUM(S3856)</f>
        <v>1</v>
      </c>
      <c r="T3857" s="111" t="s">
        <v>80</v>
      </c>
      <c r="U3857" s="111" t="s">
        <v>80</v>
      </c>
      <c r="V3857" s="111" t="s">
        <v>80</v>
      </c>
    </row>
    <row r="3858" spans="1:22" s="52" customFormat="1" ht="29.25" customHeight="1" x14ac:dyDescent="0.2">
      <c r="A3858" s="142" t="s">
        <v>115</v>
      </c>
      <c r="B3858" s="142"/>
      <c r="C3858" s="142"/>
      <c r="D3858" s="142"/>
      <c r="E3858" s="142"/>
      <c r="F3858" s="142"/>
      <c r="G3858" s="142"/>
      <c r="H3858" s="142"/>
      <c r="I3858" s="142"/>
      <c r="J3858" s="142"/>
      <c r="K3858" s="142"/>
      <c r="L3858" s="142"/>
      <c r="M3858" s="142"/>
      <c r="N3858" s="142"/>
      <c r="O3858" s="142"/>
      <c r="P3858" s="142"/>
      <c r="Q3858" s="142"/>
      <c r="R3858" s="142"/>
      <c r="S3858" s="142"/>
      <c r="T3858" s="142"/>
      <c r="U3858" s="142"/>
      <c r="V3858" s="142"/>
    </row>
    <row r="3859" spans="1:22" s="59" customFormat="1" ht="60.75" customHeight="1" x14ac:dyDescent="0.15">
      <c r="A3859" s="111">
        <v>54</v>
      </c>
      <c r="B3859" s="111" t="s">
        <v>814</v>
      </c>
      <c r="C3859" s="112">
        <v>1990</v>
      </c>
      <c r="D3859" s="112">
        <v>1980</v>
      </c>
      <c r="E3859" s="111" t="s">
        <v>111</v>
      </c>
      <c r="F3859" s="113">
        <v>9</v>
      </c>
      <c r="G3859" s="113">
        <v>2</v>
      </c>
      <c r="H3859" s="109">
        <v>4800</v>
      </c>
      <c r="I3859" s="109">
        <v>4800</v>
      </c>
      <c r="J3859" s="109">
        <v>0</v>
      </c>
      <c r="K3859" s="113">
        <v>285</v>
      </c>
      <c r="L3859" s="109">
        <v>3399712</v>
      </c>
      <c r="M3859" s="109">
        <v>0</v>
      </c>
      <c r="N3859" s="109">
        <v>0</v>
      </c>
      <c r="O3859" s="109">
        <v>0</v>
      </c>
      <c r="P3859" s="109">
        <v>3399712</v>
      </c>
      <c r="Q3859" s="109">
        <v>0</v>
      </c>
      <c r="R3859" s="66" t="s">
        <v>57</v>
      </c>
      <c r="S3859" s="115">
        <v>1</v>
      </c>
      <c r="T3859" s="109">
        <v>708.27</v>
      </c>
      <c r="U3859" s="109">
        <v>708.27</v>
      </c>
      <c r="V3859" s="110">
        <v>46752</v>
      </c>
    </row>
    <row r="3860" spans="1:22" s="58" customFormat="1" ht="55.5" customHeight="1" x14ac:dyDescent="0.15">
      <c r="A3860" s="157" t="s">
        <v>582</v>
      </c>
      <c r="B3860" s="157"/>
      <c r="C3860" s="111" t="s">
        <v>80</v>
      </c>
      <c r="D3860" s="111" t="s">
        <v>80</v>
      </c>
      <c r="E3860" s="111" t="s">
        <v>80</v>
      </c>
      <c r="F3860" s="111" t="s">
        <v>80</v>
      </c>
      <c r="G3860" s="111" t="s">
        <v>80</v>
      </c>
      <c r="H3860" s="102">
        <f t="shared" ref="H3860:Q3860" si="356">SUM(H3859)</f>
        <v>4800</v>
      </c>
      <c r="I3860" s="102">
        <f t="shared" si="356"/>
        <v>4800</v>
      </c>
      <c r="J3860" s="102">
        <f t="shared" si="356"/>
        <v>0</v>
      </c>
      <c r="K3860" s="103">
        <f t="shared" si="356"/>
        <v>285</v>
      </c>
      <c r="L3860" s="102">
        <f t="shared" si="356"/>
        <v>3399712</v>
      </c>
      <c r="M3860" s="102">
        <f t="shared" si="356"/>
        <v>0</v>
      </c>
      <c r="N3860" s="102">
        <f t="shared" si="356"/>
        <v>0</v>
      </c>
      <c r="O3860" s="102">
        <f t="shared" si="356"/>
        <v>0</v>
      </c>
      <c r="P3860" s="102">
        <f t="shared" si="356"/>
        <v>3399712</v>
      </c>
      <c r="Q3860" s="102">
        <f t="shared" si="356"/>
        <v>0</v>
      </c>
      <c r="R3860" s="102" t="s">
        <v>80</v>
      </c>
      <c r="S3860" s="103">
        <f>SUM(S3859)</f>
        <v>1</v>
      </c>
      <c r="T3860" s="111" t="s">
        <v>80</v>
      </c>
      <c r="U3860" s="111" t="s">
        <v>80</v>
      </c>
      <c r="V3860" s="111" t="s">
        <v>80</v>
      </c>
    </row>
    <row r="3861" spans="1:22" s="52" customFormat="1" ht="45.75" customHeight="1" x14ac:dyDescent="0.2">
      <c r="A3861" s="137" t="s">
        <v>1460</v>
      </c>
      <c r="B3861" s="137"/>
      <c r="C3861" s="124" t="s">
        <v>80</v>
      </c>
      <c r="D3861" s="124" t="s">
        <v>80</v>
      </c>
      <c r="E3861" s="124" t="s">
        <v>80</v>
      </c>
      <c r="F3861" s="124" t="s">
        <v>80</v>
      </c>
      <c r="G3861" s="124" t="s">
        <v>80</v>
      </c>
      <c r="H3861" s="60">
        <f t="shared" ref="H3861:Q3861" si="357">H3807+H3827+H3840+H3847+H3854+H3857+H3860</f>
        <v>435048.00000000006</v>
      </c>
      <c r="I3861" s="60">
        <f t="shared" si="357"/>
        <v>385541.60000000003</v>
      </c>
      <c r="J3861" s="60">
        <f t="shared" si="357"/>
        <v>101535.78</v>
      </c>
      <c r="K3861" s="61">
        <f t="shared" si="357"/>
        <v>13776</v>
      </c>
      <c r="L3861" s="60">
        <f t="shared" si="357"/>
        <v>694460320.66999984</v>
      </c>
      <c r="M3861" s="60">
        <f t="shared" si="357"/>
        <v>0</v>
      </c>
      <c r="N3861" s="60">
        <f t="shared" si="357"/>
        <v>0</v>
      </c>
      <c r="O3861" s="60">
        <f t="shared" si="357"/>
        <v>0</v>
      </c>
      <c r="P3861" s="60">
        <f t="shared" si="357"/>
        <v>694460320.66999984</v>
      </c>
      <c r="Q3861" s="60">
        <f t="shared" si="357"/>
        <v>0</v>
      </c>
      <c r="R3861" s="60" t="s">
        <v>80</v>
      </c>
      <c r="S3861" s="61">
        <f>S3807+S3827+S3840+S3847+S3854+S3857+S3860</f>
        <v>54</v>
      </c>
      <c r="T3861" s="62" t="s">
        <v>80</v>
      </c>
      <c r="U3861" s="62" t="s">
        <v>80</v>
      </c>
      <c r="V3861" s="62" t="s">
        <v>80</v>
      </c>
    </row>
    <row r="3862" spans="1:22" s="58" customFormat="1" ht="34.5" customHeight="1" x14ac:dyDescent="0.15">
      <c r="A3862" s="140" t="s">
        <v>152</v>
      </c>
      <c r="B3862" s="140"/>
      <c r="C3862" s="140"/>
      <c r="D3862" s="140"/>
      <c r="E3862" s="140"/>
      <c r="F3862" s="140"/>
      <c r="G3862" s="140"/>
      <c r="H3862" s="140"/>
      <c r="I3862" s="140"/>
      <c r="J3862" s="140"/>
      <c r="K3862" s="140"/>
      <c r="L3862" s="140"/>
      <c r="M3862" s="140"/>
      <c r="N3862" s="140"/>
      <c r="O3862" s="140"/>
      <c r="P3862" s="140"/>
      <c r="Q3862" s="140"/>
      <c r="R3862" s="140"/>
      <c r="S3862" s="140"/>
      <c r="T3862" s="140"/>
      <c r="U3862" s="140"/>
      <c r="V3862" s="140"/>
    </row>
    <row r="3863" spans="1:22" s="59" customFormat="1" ht="48.75" customHeight="1" x14ac:dyDescent="0.15">
      <c r="A3863" s="111" t="s">
        <v>30</v>
      </c>
      <c r="B3863" s="111" t="s">
        <v>815</v>
      </c>
      <c r="C3863" s="112">
        <v>1990</v>
      </c>
      <c r="D3863" s="112">
        <v>2012</v>
      </c>
      <c r="E3863" s="111" t="s">
        <v>111</v>
      </c>
      <c r="F3863" s="113">
        <v>9</v>
      </c>
      <c r="G3863" s="113">
        <v>2</v>
      </c>
      <c r="H3863" s="109">
        <v>4827.5</v>
      </c>
      <c r="I3863" s="109">
        <v>4092.49</v>
      </c>
      <c r="J3863" s="109">
        <v>0</v>
      </c>
      <c r="K3863" s="113">
        <v>196</v>
      </c>
      <c r="L3863" s="109">
        <v>8572360</v>
      </c>
      <c r="M3863" s="109">
        <v>0</v>
      </c>
      <c r="N3863" s="109">
        <v>0</v>
      </c>
      <c r="O3863" s="109">
        <v>0</v>
      </c>
      <c r="P3863" s="109">
        <v>8572360</v>
      </c>
      <c r="Q3863" s="109">
        <v>0</v>
      </c>
      <c r="R3863" s="66" t="s">
        <v>57</v>
      </c>
      <c r="S3863" s="115">
        <v>1</v>
      </c>
      <c r="T3863" s="109">
        <v>2094.66</v>
      </c>
      <c r="U3863" s="109">
        <v>2094.66</v>
      </c>
      <c r="V3863" s="110">
        <v>46752</v>
      </c>
    </row>
    <row r="3864" spans="1:22" s="52" customFormat="1" ht="42.75" customHeight="1" x14ac:dyDescent="0.2">
      <c r="A3864" s="137" t="s">
        <v>816</v>
      </c>
      <c r="B3864" s="137"/>
      <c r="C3864" s="124" t="s">
        <v>80</v>
      </c>
      <c r="D3864" s="124" t="s">
        <v>80</v>
      </c>
      <c r="E3864" s="124" t="s">
        <v>80</v>
      </c>
      <c r="F3864" s="124" t="s">
        <v>80</v>
      </c>
      <c r="G3864" s="124" t="s">
        <v>80</v>
      </c>
      <c r="H3864" s="60">
        <f t="shared" ref="H3864:Q3864" si="358">SUM(H3863)</f>
        <v>4827.5</v>
      </c>
      <c r="I3864" s="60">
        <f t="shared" si="358"/>
        <v>4092.49</v>
      </c>
      <c r="J3864" s="60">
        <f t="shared" si="358"/>
        <v>0</v>
      </c>
      <c r="K3864" s="61">
        <f t="shared" si="358"/>
        <v>196</v>
      </c>
      <c r="L3864" s="60">
        <f t="shared" si="358"/>
        <v>8572360</v>
      </c>
      <c r="M3864" s="60">
        <f t="shared" si="358"/>
        <v>0</v>
      </c>
      <c r="N3864" s="60">
        <f t="shared" si="358"/>
        <v>0</v>
      </c>
      <c r="O3864" s="60">
        <f t="shared" si="358"/>
        <v>0</v>
      </c>
      <c r="P3864" s="60">
        <f t="shared" si="358"/>
        <v>8572360</v>
      </c>
      <c r="Q3864" s="60">
        <f t="shared" si="358"/>
        <v>0</v>
      </c>
      <c r="R3864" s="60" t="s">
        <v>80</v>
      </c>
      <c r="S3864" s="61">
        <f>SUM(S3863)</f>
        <v>1</v>
      </c>
      <c r="T3864" s="62" t="s">
        <v>80</v>
      </c>
      <c r="U3864" s="62" t="s">
        <v>80</v>
      </c>
      <c r="V3864" s="62" t="s">
        <v>80</v>
      </c>
    </row>
    <row r="3865" spans="1:22" s="58" customFormat="1" ht="29.25" customHeight="1" x14ac:dyDescent="0.15">
      <c r="A3865" s="140" t="s">
        <v>817</v>
      </c>
      <c r="B3865" s="140"/>
      <c r="C3865" s="140"/>
      <c r="D3865" s="140"/>
      <c r="E3865" s="140"/>
      <c r="F3865" s="140"/>
      <c r="G3865" s="140"/>
      <c r="H3865" s="140"/>
      <c r="I3865" s="140"/>
      <c r="J3865" s="140"/>
      <c r="K3865" s="140"/>
      <c r="L3865" s="140"/>
      <c r="M3865" s="140"/>
      <c r="N3865" s="140"/>
      <c r="O3865" s="140"/>
      <c r="P3865" s="140"/>
      <c r="Q3865" s="140"/>
      <c r="R3865" s="140"/>
      <c r="S3865" s="140"/>
      <c r="T3865" s="140"/>
      <c r="U3865" s="140"/>
      <c r="V3865" s="140"/>
    </row>
    <row r="3866" spans="1:22" s="59" customFormat="1" ht="45.75" customHeight="1" x14ac:dyDescent="0.15">
      <c r="A3866" s="111" t="s">
        <v>30</v>
      </c>
      <c r="B3866" s="111" t="s">
        <v>818</v>
      </c>
      <c r="C3866" s="112">
        <v>1999</v>
      </c>
      <c r="D3866" s="112">
        <v>1999</v>
      </c>
      <c r="E3866" s="111" t="s">
        <v>111</v>
      </c>
      <c r="F3866" s="113">
        <v>12</v>
      </c>
      <c r="G3866" s="113">
        <v>2</v>
      </c>
      <c r="H3866" s="109">
        <v>9544</v>
      </c>
      <c r="I3866" s="109">
        <v>7580.4</v>
      </c>
      <c r="J3866" s="109">
        <v>5861.15</v>
      </c>
      <c r="K3866" s="113">
        <v>251</v>
      </c>
      <c r="L3866" s="109">
        <v>5502306</v>
      </c>
      <c r="M3866" s="109">
        <v>0</v>
      </c>
      <c r="N3866" s="109">
        <v>0</v>
      </c>
      <c r="O3866" s="109">
        <v>0</v>
      </c>
      <c r="P3866" s="109">
        <v>5502306</v>
      </c>
      <c r="Q3866" s="109">
        <v>0</v>
      </c>
      <c r="R3866" s="66" t="s">
        <v>57</v>
      </c>
      <c r="S3866" s="115">
        <v>1</v>
      </c>
      <c r="T3866" s="109">
        <v>725.86</v>
      </c>
      <c r="U3866" s="109">
        <v>725.86</v>
      </c>
      <c r="V3866" s="110">
        <v>46752</v>
      </c>
    </row>
    <row r="3867" spans="1:22" s="52" customFormat="1" ht="45.75" customHeight="1" x14ac:dyDescent="0.2">
      <c r="A3867" s="137" t="s">
        <v>819</v>
      </c>
      <c r="B3867" s="137"/>
      <c r="C3867" s="124" t="s">
        <v>80</v>
      </c>
      <c r="D3867" s="124" t="s">
        <v>80</v>
      </c>
      <c r="E3867" s="124" t="s">
        <v>80</v>
      </c>
      <c r="F3867" s="124" t="s">
        <v>80</v>
      </c>
      <c r="G3867" s="124" t="s">
        <v>80</v>
      </c>
      <c r="H3867" s="60">
        <f t="shared" ref="H3867:Q3867" si="359">SUM(H3866)</f>
        <v>9544</v>
      </c>
      <c r="I3867" s="60">
        <f t="shared" si="359"/>
        <v>7580.4</v>
      </c>
      <c r="J3867" s="60">
        <f t="shared" si="359"/>
        <v>5861.15</v>
      </c>
      <c r="K3867" s="61">
        <f t="shared" si="359"/>
        <v>251</v>
      </c>
      <c r="L3867" s="60">
        <f t="shared" si="359"/>
        <v>5502306</v>
      </c>
      <c r="M3867" s="60">
        <f t="shared" si="359"/>
        <v>0</v>
      </c>
      <c r="N3867" s="60">
        <f t="shared" si="359"/>
        <v>0</v>
      </c>
      <c r="O3867" s="60">
        <f t="shared" si="359"/>
        <v>0</v>
      </c>
      <c r="P3867" s="60">
        <f t="shared" si="359"/>
        <v>5502306</v>
      </c>
      <c r="Q3867" s="60">
        <f t="shared" si="359"/>
        <v>0</v>
      </c>
      <c r="R3867" s="60" t="s">
        <v>80</v>
      </c>
      <c r="S3867" s="61">
        <f>SUM(S3866)</f>
        <v>1</v>
      </c>
      <c r="T3867" s="62" t="s">
        <v>80</v>
      </c>
      <c r="U3867" s="62" t="s">
        <v>80</v>
      </c>
      <c r="V3867" s="62" t="s">
        <v>80</v>
      </c>
    </row>
    <row r="3868" spans="1:22" s="63" customFormat="1" ht="20.25" customHeight="1" x14ac:dyDescent="0.15">
      <c r="A3868" s="157" t="s">
        <v>1516</v>
      </c>
      <c r="B3868" s="157"/>
      <c r="C3868" s="43" t="s">
        <v>80</v>
      </c>
      <c r="D3868" s="44" t="s">
        <v>80</v>
      </c>
      <c r="E3868" s="44" t="s">
        <v>80</v>
      </c>
      <c r="F3868" s="44" t="s">
        <v>80</v>
      </c>
      <c r="G3868" s="44" t="s">
        <v>80</v>
      </c>
      <c r="H3868" s="44">
        <f t="shared" ref="H3868:Q3868" si="360">H3861+H3864+H3867</f>
        <v>449419.50000000006</v>
      </c>
      <c r="I3868" s="44">
        <f t="shared" si="360"/>
        <v>397214.49000000005</v>
      </c>
      <c r="J3868" s="44">
        <f t="shared" si="360"/>
        <v>107396.93</v>
      </c>
      <c r="K3868" s="45">
        <f t="shared" si="360"/>
        <v>14223</v>
      </c>
      <c r="L3868" s="44">
        <f t="shared" si="360"/>
        <v>708534986.66999984</v>
      </c>
      <c r="M3868" s="44">
        <f t="shared" si="360"/>
        <v>0</v>
      </c>
      <c r="N3868" s="44">
        <f t="shared" si="360"/>
        <v>0</v>
      </c>
      <c r="O3868" s="44">
        <f t="shared" si="360"/>
        <v>0</v>
      </c>
      <c r="P3868" s="44">
        <f t="shared" si="360"/>
        <v>708534986.66999984</v>
      </c>
      <c r="Q3868" s="44">
        <f t="shared" si="360"/>
        <v>0</v>
      </c>
      <c r="R3868" s="44" t="s">
        <v>80</v>
      </c>
      <c r="S3868" s="45">
        <f>S3861+S3864+S3867</f>
        <v>56</v>
      </c>
      <c r="T3868" s="44" t="s">
        <v>80</v>
      </c>
      <c r="U3868" s="44" t="s">
        <v>80</v>
      </c>
      <c r="V3868" s="44" t="s">
        <v>80</v>
      </c>
    </row>
    <row r="3869" spans="1:22" s="58" customFormat="1" ht="21" customHeight="1" x14ac:dyDescent="0.15">
      <c r="A3869" s="140" t="s">
        <v>443</v>
      </c>
      <c r="B3869" s="140"/>
      <c r="C3869" s="140"/>
      <c r="D3869" s="140"/>
      <c r="E3869" s="140"/>
      <c r="F3869" s="140"/>
      <c r="G3869" s="140"/>
      <c r="H3869" s="140"/>
      <c r="I3869" s="140"/>
      <c r="J3869" s="140"/>
      <c r="K3869" s="140"/>
      <c r="L3869" s="140"/>
      <c r="M3869" s="140"/>
      <c r="N3869" s="140"/>
      <c r="O3869" s="140"/>
      <c r="P3869" s="140"/>
      <c r="Q3869" s="140"/>
      <c r="R3869" s="140"/>
      <c r="S3869" s="140"/>
      <c r="T3869" s="140"/>
      <c r="U3869" s="140"/>
      <c r="V3869" s="140"/>
    </row>
    <row r="3870" spans="1:22" s="58" customFormat="1" ht="22.5" customHeight="1" x14ac:dyDescent="0.15">
      <c r="A3870" s="140" t="s">
        <v>54</v>
      </c>
      <c r="B3870" s="140"/>
      <c r="C3870" s="140"/>
      <c r="D3870" s="140"/>
      <c r="E3870" s="140"/>
      <c r="F3870" s="140"/>
      <c r="G3870" s="140"/>
      <c r="H3870" s="140"/>
      <c r="I3870" s="140"/>
      <c r="J3870" s="140"/>
      <c r="K3870" s="140"/>
      <c r="L3870" s="140"/>
      <c r="M3870" s="140"/>
      <c r="N3870" s="140"/>
      <c r="O3870" s="140"/>
      <c r="P3870" s="140"/>
      <c r="Q3870" s="140"/>
      <c r="R3870" s="140"/>
      <c r="S3870" s="140"/>
      <c r="T3870" s="140"/>
      <c r="U3870" s="140"/>
      <c r="V3870" s="140"/>
    </row>
    <row r="3871" spans="1:22" s="52" customFormat="1" ht="27" customHeight="1" x14ac:dyDescent="0.2">
      <c r="A3871" s="142" t="s">
        <v>55</v>
      </c>
      <c r="B3871" s="142"/>
      <c r="C3871" s="142"/>
      <c r="D3871" s="142"/>
      <c r="E3871" s="142"/>
      <c r="F3871" s="142"/>
      <c r="G3871" s="142"/>
      <c r="H3871" s="142"/>
      <c r="I3871" s="142"/>
      <c r="J3871" s="142"/>
      <c r="K3871" s="142"/>
      <c r="L3871" s="142"/>
      <c r="M3871" s="142"/>
      <c r="N3871" s="142"/>
      <c r="O3871" s="142"/>
      <c r="P3871" s="142"/>
      <c r="Q3871" s="142"/>
      <c r="R3871" s="142"/>
      <c r="S3871" s="142"/>
      <c r="T3871" s="142"/>
      <c r="U3871" s="142"/>
      <c r="V3871" s="142"/>
    </row>
    <row r="3872" spans="1:22" s="52" customFormat="1" ht="32.25" customHeight="1" x14ac:dyDescent="0.2">
      <c r="A3872" s="138">
        <v>1</v>
      </c>
      <c r="B3872" s="135" t="s">
        <v>711</v>
      </c>
      <c r="C3872" s="138">
        <v>1984</v>
      </c>
      <c r="D3872" s="138"/>
      <c r="E3872" s="138" t="s">
        <v>820</v>
      </c>
      <c r="F3872" s="138">
        <v>9</v>
      </c>
      <c r="G3872" s="138">
        <v>5</v>
      </c>
      <c r="H3872" s="158">
        <v>10102</v>
      </c>
      <c r="I3872" s="158">
        <v>10102</v>
      </c>
      <c r="J3872" s="158">
        <v>8984.7900000000009</v>
      </c>
      <c r="K3872" s="132">
        <v>180</v>
      </c>
      <c r="L3872" s="158">
        <v>86004892.299999997</v>
      </c>
      <c r="M3872" s="158">
        <v>0</v>
      </c>
      <c r="N3872" s="158">
        <v>0</v>
      </c>
      <c r="O3872" s="158">
        <v>0</v>
      </c>
      <c r="P3872" s="158">
        <f>L3872</f>
        <v>86004892.299999997</v>
      </c>
      <c r="Q3872" s="159">
        <v>0</v>
      </c>
      <c r="R3872" s="130" t="s">
        <v>821</v>
      </c>
      <c r="S3872" s="138">
        <v>7</v>
      </c>
      <c r="T3872" s="159">
        <f>L3872/I3872</f>
        <v>8513.65</v>
      </c>
      <c r="U3872" s="159">
        <f>T3872</f>
        <v>8513.65</v>
      </c>
      <c r="V3872" s="160">
        <v>47118</v>
      </c>
    </row>
    <row r="3873" spans="1:22" s="52" customFormat="1" ht="28.5" customHeight="1" x14ac:dyDescent="0.2">
      <c r="A3873" s="138"/>
      <c r="B3873" s="135"/>
      <c r="C3873" s="138"/>
      <c r="D3873" s="138"/>
      <c r="E3873" s="138"/>
      <c r="F3873" s="138"/>
      <c r="G3873" s="138"/>
      <c r="H3873" s="158"/>
      <c r="I3873" s="158"/>
      <c r="J3873" s="158"/>
      <c r="K3873" s="132"/>
      <c r="L3873" s="158"/>
      <c r="M3873" s="158">
        <v>0</v>
      </c>
      <c r="N3873" s="158">
        <v>0</v>
      </c>
      <c r="O3873" s="158">
        <v>0</v>
      </c>
      <c r="P3873" s="158"/>
      <c r="Q3873" s="159">
        <v>0</v>
      </c>
      <c r="R3873" s="66" t="s">
        <v>99</v>
      </c>
      <c r="S3873" s="138"/>
      <c r="T3873" s="159">
        <v>0</v>
      </c>
      <c r="U3873" s="159">
        <v>0</v>
      </c>
      <c r="V3873" s="160"/>
    </row>
    <row r="3874" spans="1:22" s="52" customFormat="1" ht="28.5" customHeight="1" x14ac:dyDescent="0.2">
      <c r="A3874" s="138"/>
      <c r="B3874" s="135"/>
      <c r="C3874" s="138"/>
      <c r="D3874" s="138"/>
      <c r="E3874" s="138"/>
      <c r="F3874" s="138"/>
      <c r="G3874" s="138"/>
      <c r="H3874" s="158"/>
      <c r="I3874" s="158"/>
      <c r="J3874" s="158"/>
      <c r="K3874" s="132"/>
      <c r="L3874" s="158"/>
      <c r="M3874" s="158">
        <v>0</v>
      </c>
      <c r="N3874" s="158">
        <v>0</v>
      </c>
      <c r="O3874" s="158">
        <v>0</v>
      </c>
      <c r="P3874" s="158"/>
      <c r="Q3874" s="159">
        <v>0</v>
      </c>
      <c r="R3874" s="130" t="s">
        <v>65</v>
      </c>
      <c r="S3874" s="138"/>
      <c r="T3874" s="159">
        <v>0</v>
      </c>
      <c r="U3874" s="159">
        <v>0</v>
      </c>
      <c r="V3874" s="160"/>
    </row>
    <row r="3875" spans="1:22" s="52" customFormat="1" ht="34.5" customHeight="1" x14ac:dyDescent="0.2">
      <c r="A3875" s="138"/>
      <c r="B3875" s="135"/>
      <c r="C3875" s="138"/>
      <c r="D3875" s="138"/>
      <c r="E3875" s="138"/>
      <c r="F3875" s="138"/>
      <c r="G3875" s="138"/>
      <c r="H3875" s="158"/>
      <c r="I3875" s="158"/>
      <c r="J3875" s="158"/>
      <c r="K3875" s="132"/>
      <c r="L3875" s="158"/>
      <c r="M3875" s="158">
        <v>0</v>
      </c>
      <c r="N3875" s="158">
        <v>0</v>
      </c>
      <c r="O3875" s="158">
        <v>0</v>
      </c>
      <c r="P3875" s="158"/>
      <c r="Q3875" s="159">
        <v>0</v>
      </c>
      <c r="R3875" s="130" t="s">
        <v>68</v>
      </c>
      <c r="S3875" s="138"/>
      <c r="T3875" s="159">
        <v>0</v>
      </c>
      <c r="U3875" s="159">
        <v>0</v>
      </c>
      <c r="V3875" s="160"/>
    </row>
    <row r="3876" spans="1:22" s="58" customFormat="1" ht="34.5" customHeight="1" x14ac:dyDescent="0.15">
      <c r="A3876" s="138"/>
      <c r="B3876" s="135"/>
      <c r="C3876" s="138"/>
      <c r="D3876" s="138"/>
      <c r="E3876" s="138"/>
      <c r="F3876" s="138"/>
      <c r="G3876" s="138"/>
      <c r="H3876" s="158"/>
      <c r="I3876" s="158"/>
      <c r="J3876" s="158"/>
      <c r="K3876" s="132"/>
      <c r="L3876" s="158"/>
      <c r="M3876" s="158">
        <v>0</v>
      </c>
      <c r="N3876" s="158">
        <v>0</v>
      </c>
      <c r="O3876" s="158">
        <v>0</v>
      </c>
      <c r="P3876" s="158"/>
      <c r="Q3876" s="159">
        <v>0</v>
      </c>
      <c r="R3876" s="66" t="s">
        <v>71</v>
      </c>
      <c r="S3876" s="138"/>
      <c r="T3876" s="159">
        <v>0</v>
      </c>
      <c r="U3876" s="159">
        <v>0</v>
      </c>
      <c r="V3876" s="160"/>
    </row>
    <row r="3877" spans="1:22" s="58" customFormat="1" ht="33.75" customHeight="1" x14ac:dyDescent="0.15">
      <c r="A3877" s="138"/>
      <c r="B3877" s="135"/>
      <c r="C3877" s="138"/>
      <c r="D3877" s="138"/>
      <c r="E3877" s="138"/>
      <c r="F3877" s="138"/>
      <c r="G3877" s="138"/>
      <c r="H3877" s="158"/>
      <c r="I3877" s="158"/>
      <c r="J3877" s="158"/>
      <c r="K3877" s="132"/>
      <c r="L3877" s="158"/>
      <c r="M3877" s="158">
        <v>0</v>
      </c>
      <c r="N3877" s="158">
        <v>0</v>
      </c>
      <c r="O3877" s="158">
        <v>0</v>
      </c>
      <c r="P3877" s="158"/>
      <c r="Q3877" s="159">
        <v>0</v>
      </c>
      <c r="R3877" s="66" t="s">
        <v>102</v>
      </c>
      <c r="S3877" s="138"/>
      <c r="T3877" s="159">
        <v>0</v>
      </c>
      <c r="U3877" s="159">
        <v>0</v>
      </c>
      <c r="V3877" s="160"/>
    </row>
    <row r="3878" spans="1:22" s="58" customFormat="1" ht="25.5" customHeight="1" x14ac:dyDescent="0.15">
      <c r="A3878" s="138"/>
      <c r="B3878" s="135"/>
      <c r="C3878" s="138"/>
      <c r="D3878" s="138"/>
      <c r="E3878" s="138"/>
      <c r="F3878" s="138"/>
      <c r="G3878" s="138"/>
      <c r="H3878" s="158"/>
      <c r="I3878" s="158"/>
      <c r="J3878" s="158"/>
      <c r="K3878" s="132"/>
      <c r="L3878" s="158"/>
      <c r="M3878" s="158">
        <v>0</v>
      </c>
      <c r="N3878" s="158">
        <v>0</v>
      </c>
      <c r="O3878" s="158">
        <v>0</v>
      </c>
      <c r="P3878" s="158"/>
      <c r="Q3878" s="159">
        <v>0</v>
      </c>
      <c r="R3878" s="66" t="s">
        <v>74</v>
      </c>
      <c r="S3878" s="138"/>
      <c r="T3878" s="159">
        <v>0</v>
      </c>
      <c r="U3878" s="159">
        <v>0</v>
      </c>
      <c r="V3878" s="160"/>
    </row>
    <row r="3879" spans="1:22" s="58" customFormat="1" ht="24.75" customHeight="1" x14ac:dyDescent="0.15">
      <c r="A3879" s="138">
        <v>2</v>
      </c>
      <c r="B3879" s="138" t="s">
        <v>822</v>
      </c>
      <c r="C3879" s="138">
        <v>1974</v>
      </c>
      <c r="D3879" s="138"/>
      <c r="E3879" s="138" t="s">
        <v>111</v>
      </c>
      <c r="F3879" s="138">
        <v>5</v>
      </c>
      <c r="G3879" s="138">
        <v>1</v>
      </c>
      <c r="H3879" s="158">
        <v>4290.5</v>
      </c>
      <c r="I3879" s="158">
        <v>2329.1</v>
      </c>
      <c r="J3879" s="158">
        <v>760</v>
      </c>
      <c r="K3879" s="132">
        <v>28</v>
      </c>
      <c r="L3879" s="158">
        <v>25037964.739999998</v>
      </c>
      <c r="M3879" s="158">
        <v>0</v>
      </c>
      <c r="N3879" s="158">
        <v>0</v>
      </c>
      <c r="O3879" s="158">
        <v>0</v>
      </c>
      <c r="P3879" s="158">
        <f>L3879</f>
        <v>25037964.739999998</v>
      </c>
      <c r="Q3879" s="159">
        <v>0</v>
      </c>
      <c r="R3879" s="66" t="s">
        <v>74</v>
      </c>
      <c r="S3879" s="138">
        <v>5</v>
      </c>
      <c r="T3879" s="158">
        <f>P3879/I3879</f>
        <v>10750.059997423898</v>
      </c>
      <c r="U3879" s="158">
        <f>T3879</f>
        <v>10750.059997423898</v>
      </c>
      <c r="V3879" s="160">
        <v>47118</v>
      </c>
    </row>
    <row r="3880" spans="1:22" s="58" customFormat="1" ht="38.25" customHeight="1" x14ac:dyDescent="0.15">
      <c r="A3880" s="138"/>
      <c r="B3880" s="138"/>
      <c r="C3880" s="138">
        <v>1974</v>
      </c>
      <c r="D3880" s="138"/>
      <c r="E3880" s="138" t="s">
        <v>111</v>
      </c>
      <c r="F3880" s="138">
        <v>5</v>
      </c>
      <c r="G3880" s="138">
        <v>1</v>
      </c>
      <c r="H3880" s="158">
        <v>4290.5</v>
      </c>
      <c r="I3880" s="158">
        <v>2541.6</v>
      </c>
      <c r="J3880" s="158">
        <v>2541.6</v>
      </c>
      <c r="K3880" s="132">
        <v>15</v>
      </c>
      <c r="L3880" s="158"/>
      <c r="M3880" s="158"/>
      <c r="N3880" s="158"/>
      <c r="O3880" s="158"/>
      <c r="P3880" s="158"/>
      <c r="Q3880" s="159"/>
      <c r="R3880" s="66" t="s">
        <v>68</v>
      </c>
      <c r="S3880" s="138"/>
      <c r="T3880" s="158"/>
      <c r="U3880" s="158"/>
      <c r="V3880" s="160"/>
    </row>
    <row r="3881" spans="1:22" s="58" customFormat="1" ht="39" customHeight="1" x14ac:dyDescent="0.15">
      <c r="A3881" s="138"/>
      <c r="B3881" s="138"/>
      <c r="C3881" s="138">
        <v>1974</v>
      </c>
      <c r="D3881" s="138"/>
      <c r="E3881" s="138" t="s">
        <v>111</v>
      </c>
      <c r="F3881" s="138">
        <v>5</v>
      </c>
      <c r="G3881" s="138">
        <v>1</v>
      </c>
      <c r="H3881" s="158">
        <v>4290.5</v>
      </c>
      <c r="I3881" s="158">
        <v>2541.6</v>
      </c>
      <c r="J3881" s="158">
        <v>2541.6</v>
      </c>
      <c r="K3881" s="132">
        <v>15</v>
      </c>
      <c r="L3881" s="158"/>
      <c r="M3881" s="158"/>
      <c r="N3881" s="158"/>
      <c r="O3881" s="158"/>
      <c r="P3881" s="158"/>
      <c r="Q3881" s="159"/>
      <c r="R3881" s="66" t="s">
        <v>71</v>
      </c>
      <c r="S3881" s="138"/>
      <c r="T3881" s="158"/>
      <c r="U3881" s="158"/>
      <c r="V3881" s="160"/>
    </row>
    <row r="3882" spans="1:22" s="58" customFormat="1" ht="39" customHeight="1" x14ac:dyDescent="0.15">
      <c r="A3882" s="138"/>
      <c r="B3882" s="138"/>
      <c r="C3882" s="138">
        <v>1974</v>
      </c>
      <c r="D3882" s="138"/>
      <c r="E3882" s="138" t="s">
        <v>111</v>
      </c>
      <c r="F3882" s="138">
        <v>5</v>
      </c>
      <c r="G3882" s="138">
        <v>1</v>
      </c>
      <c r="H3882" s="158">
        <v>4290.5</v>
      </c>
      <c r="I3882" s="158">
        <v>2541.6</v>
      </c>
      <c r="J3882" s="158">
        <v>2541.6</v>
      </c>
      <c r="K3882" s="132">
        <v>15</v>
      </c>
      <c r="L3882" s="158"/>
      <c r="M3882" s="158"/>
      <c r="N3882" s="158"/>
      <c r="O3882" s="158"/>
      <c r="P3882" s="158"/>
      <c r="Q3882" s="159"/>
      <c r="R3882" s="66" t="s">
        <v>65</v>
      </c>
      <c r="S3882" s="138"/>
      <c r="T3882" s="158"/>
      <c r="U3882" s="158"/>
      <c r="V3882" s="160"/>
    </row>
    <row r="3883" spans="1:22" s="58" customFormat="1" ht="30.75" customHeight="1" x14ac:dyDescent="0.15">
      <c r="A3883" s="138"/>
      <c r="B3883" s="138"/>
      <c r="C3883" s="138">
        <v>1974</v>
      </c>
      <c r="D3883" s="138"/>
      <c r="E3883" s="138" t="s">
        <v>111</v>
      </c>
      <c r="F3883" s="138">
        <v>5</v>
      </c>
      <c r="G3883" s="138">
        <v>1</v>
      </c>
      <c r="H3883" s="158">
        <v>4290.5</v>
      </c>
      <c r="I3883" s="158">
        <v>2541.6</v>
      </c>
      <c r="J3883" s="158">
        <v>2541.6</v>
      </c>
      <c r="K3883" s="132">
        <v>15</v>
      </c>
      <c r="L3883" s="158"/>
      <c r="M3883" s="158"/>
      <c r="N3883" s="158"/>
      <c r="O3883" s="158"/>
      <c r="P3883" s="158"/>
      <c r="Q3883" s="159"/>
      <c r="R3883" s="66" t="s">
        <v>62</v>
      </c>
      <c r="S3883" s="138"/>
      <c r="T3883" s="158"/>
      <c r="U3883" s="158"/>
      <c r="V3883" s="160"/>
    </row>
    <row r="3884" spans="1:22" s="58" customFormat="1" ht="51.75" customHeight="1" x14ac:dyDescent="0.15">
      <c r="A3884" s="157" t="s">
        <v>823</v>
      </c>
      <c r="B3884" s="157"/>
      <c r="C3884" s="111" t="s">
        <v>80</v>
      </c>
      <c r="D3884" s="111" t="s">
        <v>80</v>
      </c>
      <c r="E3884" s="111" t="s">
        <v>80</v>
      </c>
      <c r="F3884" s="111" t="s">
        <v>80</v>
      </c>
      <c r="G3884" s="111" t="s">
        <v>80</v>
      </c>
      <c r="H3884" s="102">
        <f>H3872+H3879</f>
        <v>14392.5</v>
      </c>
      <c r="I3884" s="102">
        <f>I3872+I3879</f>
        <v>12431.1</v>
      </c>
      <c r="J3884" s="102">
        <f>J3872+J3879</f>
        <v>9744.7900000000009</v>
      </c>
      <c r="K3884" s="123">
        <f>K3872+K3879</f>
        <v>208</v>
      </c>
      <c r="L3884" s="102">
        <f>SUM(L3872:L3883)</f>
        <v>111042857.03999999</v>
      </c>
      <c r="M3884" s="102">
        <f>SUM(M3872)</f>
        <v>0</v>
      </c>
      <c r="N3884" s="102">
        <f>SUM(N3872)</f>
        <v>0</v>
      </c>
      <c r="O3884" s="102">
        <f>SUM(O3872)</f>
        <v>0</v>
      </c>
      <c r="P3884" s="102">
        <f>SUM(P3872:P3883)</f>
        <v>111042857.03999999</v>
      </c>
      <c r="Q3884" s="105">
        <f>SUM(Q3872)</f>
        <v>0</v>
      </c>
      <c r="R3884" s="111" t="s">
        <v>80</v>
      </c>
      <c r="S3884" s="123">
        <f>SUM(S3872:S3883)</f>
        <v>12</v>
      </c>
      <c r="T3884" s="111" t="s">
        <v>80</v>
      </c>
      <c r="U3884" s="111" t="s">
        <v>80</v>
      </c>
      <c r="V3884" s="111" t="s">
        <v>80</v>
      </c>
    </row>
    <row r="3885" spans="1:22" s="58" customFormat="1" ht="27.75" customHeight="1" x14ac:dyDescent="0.15">
      <c r="A3885" s="142" t="s">
        <v>81</v>
      </c>
      <c r="B3885" s="142"/>
      <c r="C3885" s="142"/>
      <c r="D3885" s="142"/>
      <c r="E3885" s="142"/>
      <c r="F3885" s="142"/>
      <c r="G3885" s="142"/>
      <c r="H3885" s="142"/>
      <c r="I3885" s="142"/>
      <c r="J3885" s="142"/>
      <c r="K3885" s="142"/>
      <c r="L3885" s="142"/>
      <c r="M3885" s="142"/>
      <c r="N3885" s="142"/>
      <c r="O3885" s="142"/>
      <c r="P3885" s="142"/>
      <c r="Q3885" s="142"/>
      <c r="R3885" s="142"/>
      <c r="S3885" s="142"/>
      <c r="T3885" s="142"/>
      <c r="U3885" s="142"/>
      <c r="V3885" s="142"/>
    </row>
    <row r="3886" spans="1:22" s="64" customFormat="1" ht="45.75" customHeight="1" x14ac:dyDescent="0.15">
      <c r="A3886" s="111">
        <v>3</v>
      </c>
      <c r="B3886" s="115" t="s">
        <v>824</v>
      </c>
      <c r="C3886" s="111">
        <v>2005</v>
      </c>
      <c r="D3886" s="111"/>
      <c r="E3886" s="111" t="s">
        <v>820</v>
      </c>
      <c r="F3886" s="111">
        <v>10</v>
      </c>
      <c r="G3886" s="111">
        <v>3</v>
      </c>
      <c r="H3886" s="126">
        <v>7388.8</v>
      </c>
      <c r="I3886" s="126">
        <v>7388.8</v>
      </c>
      <c r="J3886" s="126">
        <v>2872.89</v>
      </c>
      <c r="K3886" s="113">
        <v>440</v>
      </c>
      <c r="L3886" s="126">
        <f>4286180*3</f>
        <v>12858540</v>
      </c>
      <c r="M3886" s="126">
        <v>0</v>
      </c>
      <c r="N3886" s="126">
        <v>0</v>
      </c>
      <c r="O3886" s="126">
        <v>0</v>
      </c>
      <c r="P3886" s="126">
        <f>SUM(L3886)</f>
        <v>12858540</v>
      </c>
      <c r="Q3886" s="127">
        <v>0</v>
      </c>
      <c r="R3886" s="66" t="s">
        <v>57</v>
      </c>
      <c r="S3886" s="111">
        <v>1</v>
      </c>
      <c r="T3886" s="127">
        <f>P3886/I3886</f>
        <v>1740.2744694673017</v>
      </c>
      <c r="U3886" s="127">
        <f>T3886</f>
        <v>1740.2744694673017</v>
      </c>
      <c r="V3886" s="128">
        <v>47118</v>
      </c>
    </row>
    <row r="3887" spans="1:22" s="58" customFormat="1" ht="36.75" customHeight="1" x14ac:dyDescent="0.15">
      <c r="A3887" s="157" t="s">
        <v>825</v>
      </c>
      <c r="B3887" s="157"/>
      <c r="C3887" s="111" t="s">
        <v>80</v>
      </c>
      <c r="D3887" s="111" t="s">
        <v>80</v>
      </c>
      <c r="E3887" s="111" t="s">
        <v>80</v>
      </c>
      <c r="F3887" s="111" t="s">
        <v>80</v>
      </c>
      <c r="G3887" s="111" t="s">
        <v>80</v>
      </c>
      <c r="H3887" s="102">
        <f t="shared" ref="H3887:P3887" si="361">SUM(H3886:H3886)</f>
        <v>7388.8</v>
      </c>
      <c r="I3887" s="102">
        <f t="shared" si="361"/>
        <v>7388.8</v>
      </c>
      <c r="J3887" s="102">
        <f t="shared" si="361"/>
        <v>2872.89</v>
      </c>
      <c r="K3887" s="103">
        <f t="shared" si="361"/>
        <v>440</v>
      </c>
      <c r="L3887" s="102">
        <f t="shared" si="361"/>
        <v>12858540</v>
      </c>
      <c r="M3887" s="102">
        <f t="shared" si="361"/>
        <v>0</v>
      </c>
      <c r="N3887" s="102">
        <f t="shared" si="361"/>
        <v>0</v>
      </c>
      <c r="O3887" s="102">
        <f t="shared" si="361"/>
        <v>0</v>
      </c>
      <c r="P3887" s="102">
        <f t="shared" si="361"/>
        <v>12858540</v>
      </c>
      <c r="Q3887" s="105">
        <v>0</v>
      </c>
      <c r="R3887" s="111" t="s">
        <v>80</v>
      </c>
      <c r="S3887" s="123">
        <f>SUM(S3886:S3886)</f>
        <v>1</v>
      </c>
      <c r="T3887" s="123" t="s">
        <v>80</v>
      </c>
      <c r="U3887" s="123" t="s">
        <v>80</v>
      </c>
      <c r="V3887" s="123" t="s">
        <v>80</v>
      </c>
    </row>
    <row r="3888" spans="1:22" s="58" customFormat="1" ht="27.75" customHeight="1" x14ac:dyDescent="0.15">
      <c r="A3888" s="142" t="s">
        <v>317</v>
      </c>
      <c r="B3888" s="142"/>
      <c r="C3888" s="142"/>
      <c r="D3888" s="142"/>
      <c r="E3888" s="142"/>
      <c r="F3888" s="142"/>
      <c r="G3888" s="142"/>
      <c r="H3888" s="142"/>
      <c r="I3888" s="142"/>
      <c r="J3888" s="142"/>
      <c r="K3888" s="142"/>
      <c r="L3888" s="142"/>
      <c r="M3888" s="142"/>
      <c r="N3888" s="142"/>
      <c r="O3888" s="142"/>
      <c r="P3888" s="142"/>
      <c r="Q3888" s="142"/>
      <c r="R3888" s="142"/>
      <c r="S3888" s="142"/>
      <c r="T3888" s="142"/>
      <c r="U3888" s="142"/>
      <c r="V3888" s="142"/>
    </row>
    <row r="3889" spans="1:22" s="52" customFormat="1" ht="39.75" customHeight="1" x14ac:dyDescent="0.2">
      <c r="A3889" s="138">
        <v>4</v>
      </c>
      <c r="B3889" s="138" t="s">
        <v>826</v>
      </c>
      <c r="C3889" s="138">
        <v>1968</v>
      </c>
      <c r="D3889" s="138"/>
      <c r="E3889" s="138" t="s">
        <v>97</v>
      </c>
      <c r="F3889" s="138">
        <v>5</v>
      </c>
      <c r="G3889" s="138">
        <v>5</v>
      </c>
      <c r="H3889" s="159">
        <v>5231.7</v>
      </c>
      <c r="I3889" s="159">
        <v>4849.8</v>
      </c>
      <c r="J3889" s="159">
        <v>4112.8999999999996</v>
      </c>
      <c r="K3889" s="138">
        <v>233</v>
      </c>
      <c r="L3889" s="158">
        <v>58114716.909999996</v>
      </c>
      <c r="M3889" s="158">
        <v>0</v>
      </c>
      <c r="N3889" s="158">
        <v>0</v>
      </c>
      <c r="O3889" s="158">
        <v>0</v>
      </c>
      <c r="P3889" s="158">
        <f>L3889</f>
        <v>58114716.909999996</v>
      </c>
      <c r="Q3889" s="158">
        <v>0</v>
      </c>
      <c r="R3889" s="66" t="s">
        <v>62</v>
      </c>
      <c r="S3889" s="138">
        <v>6</v>
      </c>
      <c r="T3889" s="159">
        <f>P3889/I3889</f>
        <v>11982.909998350446</v>
      </c>
      <c r="U3889" s="159">
        <f>T3889</f>
        <v>11982.909998350446</v>
      </c>
      <c r="V3889" s="160">
        <v>47118</v>
      </c>
    </row>
    <row r="3890" spans="1:22" s="52" customFormat="1" ht="36.75" customHeight="1" x14ac:dyDescent="0.2">
      <c r="A3890" s="138"/>
      <c r="B3890" s="138"/>
      <c r="C3890" s="138"/>
      <c r="D3890" s="138"/>
      <c r="E3890" s="138"/>
      <c r="F3890" s="138"/>
      <c r="G3890" s="138"/>
      <c r="H3890" s="159"/>
      <c r="I3890" s="159"/>
      <c r="J3890" s="159"/>
      <c r="K3890" s="138"/>
      <c r="L3890" s="158"/>
      <c r="M3890" s="158"/>
      <c r="N3890" s="158"/>
      <c r="O3890" s="158"/>
      <c r="P3890" s="158"/>
      <c r="Q3890" s="158"/>
      <c r="R3890" s="66" t="s">
        <v>65</v>
      </c>
      <c r="S3890" s="138"/>
      <c r="T3890" s="159"/>
      <c r="U3890" s="159"/>
      <c r="V3890" s="160"/>
    </row>
    <row r="3891" spans="1:22" s="58" customFormat="1" ht="40.5" customHeight="1" x14ac:dyDescent="0.15">
      <c r="A3891" s="138"/>
      <c r="B3891" s="138"/>
      <c r="C3891" s="138"/>
      <c r="D3891" s="138"/>
      <c r="E3891" s="138" t="s">
        <v>111</v>
      </c>
      <c r="F3891" s="138">
        <v>5</v>
      </c>
      <c r="G3891" s="138">
        <v>4</v>
      </c>
      <c r="H3891" s="159"/>
      <c r="I3891" s="159"/>
      <c r="J3891" s="159"/>
      <c r="K3891" s="138"/>
      <c r="L3891" s="158"/>
      <c r="M3891" s="158"/>
      <c r="N3891" s="158"/>
      <c r="O3891" s="158"/>
      <c r="P3891" s="158"/>
      <c r="Q3891" s="158"/>
      <c r="R3891" s="66" t="s">
        <v>68</v>
      </c>
      <c r="S3891" s="138"/>
      <c r="T3891" s="159"/>
      <c r="U3891" s="159"/>
      <c r="V3891" s="160"/>
    </row>
    <row r="3892" spans="1:22" s="58" customFormat="1" ht="33" customHeight="1" x14ac:dyDescent="0.15">
      <c r="A3892" s="138"/>
      <c r="B3892" s="138"/>
      <c r="C3892" s="138"/>
      <c r="D3892" s="138"/>
      <c r="E3892" s="138" t="s">
        <v>111</v>
      </c>
      <c r="F3892" s="138">
        <v>5</v>
      </c>
      <c r="G3892" s="138">
        <v>4</v>
      </c>
      <c r="H3892" s="159"/>
      <c r="I3892" s="159"/>
      <c r="J3892" s="159"/>
      <c r="K3892" s="138"/>
      <c r="L3892" s="158"/>
      <c r="M3892" s="158"/>
      <c r="N3892" s="158"/>
      <c r="O3892" s="158"/>
      <c r="P3892" s="158"/>
      <c r="Q3892" s="158"/>
      <c r="R3892" s="66" t="s">
        <v>71</v>
      </c>
      <c r="S3892" s="138"/>
      <c r="T3892" s="159"/>
      <c r="U3892" s="159"/>
      <c r="V3892" s="160"/>
    </row>
    <row r="3893" spans="1:22" s="52" customFormat="1" ht="30.75" customHeight="1" x14ac:dyDescent="0.2">
      <c r="A3893" s="138"/>
      <c r="B3893" s="138"/>
      <c r="C3893" s="138"/>
      <c r="D3893" s="138"/>
      <c r="E3893" s="138" t="s">
        <v>111</v>
      </c>
      <c r="F3893" s="138">
        <v>5</v>
      </c>
      <c r="G3893" s="138">
        <v>4</v>
      </c>
      <c r="H3893" s="159"/>
      <c r="I3893" s="159"/>
      <c r="J3893" s="159"/>
      <c r="K3893" s="138"/>
      <c r="L3893" s="158"/>
      <c r="M3893" s="158"/>
      <c r="N3893" s="158"/>
      <c r="O3893" s="158"/>
      <c r="P3893" s="158"/>
      <c r="Q3893" s="158"/>
      <c r="R3893" s="66" t="s">
        <v>74</v>
      </c>
      <c r="S3893" s="138"/>
      <c r="T3893" s="159"/>
      <c r="U3893" s="159"/>
      <c r="V3893" s="160"/>
    </row>
    <row r="3894" spans="1:22" s="52" customFormat="1" ht="28.5" customHeight="1" x14ac:dyDescent="0.2">
      <c r="A3894" s="138"/>
      <c r="B3894" s="138"/>
      <c r="C3894" s="138"/>
      <c r="D3894" s="138"/>
      <c r="E3894" s="138" t="s">
        <v>111</v>
      </c>
      <c r="F3894" s="138">
        <v>5</v>
      </c>
      <c r="G3894" s="138">
        <v>4</v>
      </c>
      <c r="H3894" s="159"/>
      <c r="I3894" s="159"/>
      <c r="J3894" s="159"/>
      <c r="K3894" s="138"/>
      <c r="L3894" s="158"/>
      <c r="M3894" s="158"/>
      <c r="N3894" s="158"/>
      <c r="O3894" s="158"/>
      <c r="P3894" s="158"/>
      <c r="Q3894" s="158"/>
      <c r="R3894" s="66" t="s">
        <v>105</v>
      </c>
      <c r="S3894" s="138"/>
      <c r="T3894" s="159"/>
      <c r="U3894" s="159"/>
      <c r="V3894" s="160"/>
    </row>
    <row r="3895" spans="1:22" s="52" customFormat="1" ht="43.5" customHeight="1" x14ac:dyDescent="0.2">
      <c r="A3895" s="157" t="s">
        <v>743</v>
      </c>
      <c r="B3895" s="157"/>
      <c r="C3895" s="123" t="s">
        <v>80</v>
      </c>
      <c r="D3895" s="123" t="s">
        <v>80</v>
      </c>
      <c r="E3895" s="123" t="s">
        <v>80</v>
      </c>
      <c r="F3895" s="123" t="s">
        <v>80</v>
      </c>
      <c r="G3895" s="123" t="s">
        <v>80</v>
      </c>
      <c r="H3895" s="105">
        <f>SUM(H3889:H3894)</f>
        <v>5231.7</v>
      </c>
      <c r="I3895" s="105">
        <f>SUM(I3889:I3894)</f>
        <v>4849.8</v>
      </c>
      <c r="J3895" s="105">
        <f>SUM(J3889:J3894)</f>
        <v>4112.8999999999996</v>
      </c>
      <c r="K3895" s="123">
        <f>SUM(K3889:K3894)</f>
        <v>233</v>
      </c>
      <c r="L3895" s="102">
        <f>SUM(L3889:L3894)</f>
        <v>58114716.909999996</v>
      </c>
      <c r="M3895" s="102">
        <v>0</v>
      </c>
      <c r="N3895" s="102">
        <v>0</v>
      </c>
      <c r="O3895" s="102">
        <v>0</v>
      </c>
      <c r="P3895" s="102">
        <f>SUM(P3889:P3894)</f>
        <v>58114716.909999996</v>
      </c>
      <c r="Q3895" s="102">
        <v>0</v>
      </c>
      <c r="R3895" s="123" t="s">
        <v>80</v>
      </c>
      <c r="S3895" s="123">
        <f>SUM(S3889:S3894)</f>
        <v>6</v>
      </c>
      <c r="T3895" s="123" t="s">
        <v>80</v>
      </c>
      <c r="U3895" s="123" t="s">
        <v>80</v>
      </c>
      <c r="V3895" s="123" t="s">
        <v>80</v>
      </c>
    </row>
    <row r="3896" spans="1:22" s="52" customFormat="1" ht="24" customHeight="1" x14ac:dyDescent="0.2">
      <c r="A3896" s="142" t="s">
        <v>108</v>
      </c>
      <c r="B3896" s="142"/>
      <c r="C3896" s="142"/>
      <c r="D3896" s="142"/>
      <c r="E3896" s="142"/>
      <c r="F3896" s="142"/>
      <c r="G3896" s="142"/>
      <c r="H3896" s="142"/>
      <c r="I3896" s="142"/>
      <c r="J3896" s="142"/>
      <c r="K3896" s="142"/>
      <c r="L3896" s="142"/>
      <c r="M3896" s="142"/>
      <c r="N3896" s="142"/>
      <c r="O3896" s="142"/>
      <c r="P3896" s="142"/>
      <c r="Q3896" s="142"/>
      <c r="R3896" s="142"/>
      <c r="S3896" s="142"/>
      <c r="T3896" s="142"/>
      <c r="U3896" s="142"/>
      <c r="V3896" s="142"/>
    </row>
    <row r="3897" spans="1:22" s="48" customFormat="1" ht="59.25" customHeight="1" x14ac:dyDescent="0.15">
      <c r="A3897" s="138" t="s">
        <v>34</v>
      </c>
      <c r="B3897" s="138" t="s">
        <v>679</v>
      </c>
      <c r="C3897" s="139">
        <v>1967</v>
      </c>
      <c r="D3897" s="139"/>
      <c r="E3897" s="138" t="s">
        <v>111</v>
      </c>
      <c r="F3897" s="132">
        <v>5</v>
      </c>
      <c r="G3897" s="132">
        <v>4</v>
      </c>
      <c r="H3897" s="133">
        <v>3116.6</v>
      </c>
      <c r="I3897" s="133">
        <v>3116.6</v>
      </c>
      <c r="J3897" s="133">
        <v>2892.92</v>
      </c>
      <c r="K3897" s="132">
        <v>137</v>
      </c>
      <c r="L3897" s="133">
        <v>23676405.039999999</v>
      </c>
      <c r="M3897" s="133">
        <v>0</v>
      </c>
      <c r="N3897" s="133">
        <v>0</v>
      </c>
      <c r="O3897" s="133">
        <v>0</v>
      </c>
      <c r="P3897" s="133">
        <v>23676405.039999999</v>
      </c>
      <c r="Q3897" s="133">
        <v>0</v>
      </c>
      <c r="R3897" s="66" t="s">
        <v>68</v>
      </c>
      <c r="S3897" s="134">
        <v>2</v>
      </c>
      <c r="T3897" s="133">
        <v>7596.87</v>
      </c>
      <c r="U3897" s="133">
        <v>7596.87</v>
      </c>
      <c r="V3897" s="136">
        <v>47118</v>
      </c>
    </row>
    <row r="3898" spans="1:22" s="48" customFormat="1" ht="31.5" customHeight="1" x14ac:dyDescent="0.15">
      <c r="A3898" s="138"/>
      <c r="B3898" s="138"/>
      <c r="C3898" s="139"/>
      <c r="D3898" s="139"/>
      <c r="E3898" s="138"/>
      <c r="F3898" s="132"/>
      <c r="G3898" s="132"/>
      <c r="H3898" s="133"/>
      <c r="I3898" s="133"/>
      <c r="J3898" s="133"/>
      <c r="K3898" s="132"/>
      <c r="L3898" s="133"/>
      <c r="M3898" s="133"/>
      <c r="N3898" s="133"/>
      <c r="O3898" s="133"/>
      <c r="P3898" s="133"/>
      <c r="Q3898" s="133"/>
      <c r="R3898" s="66" t="s">
        <v>74</v>
      </c>
      <c r="S3898" s="135"/>
      <c r="T3898" s="133"/>
      <c r="U3898" s="133"/>
      <c r="V3898" s="136"/>
    </row>
    <row r="3899" spans="1:22" s="52" customFormat="1" ht="43.5" customHeight="1" x14ac:dyDescent="0.2">
      <c r="A3899" s="157" t="s">
        <v>1381</v>
      </c>
      <c r="B3899" s="157"/>
      <c r="C3899" s="123" t="s">
        <v>80</v>
      </c>
      <c r="D3899" s="123" t="s">
        <v>80</v>
      </c>
      <c r="E3899" s="123" t="s">
        <v>80</v>
      </c>
      <c r="F3899" s="123" t="s">
        <v>80</v>
      </c>
      <c r="G3899" s="123" t="s">
        <v>80</v>
      </c>
      <c r="H3899" s="105">
        <f>SUM(H3897)</f>
        <v>3116.6</v>
      </c>
      <c r="I3899" s="105">
        <f t="shared" ref="I3899:S3899" si="362">SUM(I3897)</f>
        <v>3116.6</v>
      </c>
      <c r="J3899" s="105">
        <f t="shared" si="362"/>
        <v>2892.92</v>
      </c>
      <c r="K3899" s="107">
        <f t="shared" si="362"/>
        <v>137</v>
      </c>
      <c r="L3899" s="105">
        <f t="shared" si="362"/>
        <v>23676405.039999999</v>
      </c>
      <c r="M3899" s="105">
        <f t="shared" si="362"/>
        <v>0</v>
      </c>
      <c r="N3899" s="105">
        <f t="shared" si="362"/>
        <v>0</v>
      </c>
      <c r="O3899" s="105">
        <f t="shared" si="362"/>
        <v>0</v>
      </c>
      <c r="P3899" s="105">
        <f t="shared" si="362"/>
        <v>23676405.039999999</v>
      </c>
      <c r="Q3899" s="105">
        <f t="shared" si="362"/>
        <v>0</v>
      </c>
      <c r="R3899" s="105" t="s">
        <v>80</v>
      </c>
      <c r="S3899" s="107">
        <f t="shared" si="362"/>
        <v>2</v>
      </c>
      <c r="T3899" s="123" t="s">
        <v>80</v>
      </c>
      <c r="U3899" s="123" t="s">
        <v>80</v>
      </c>
      <c r="V3899" s="123" t="s">
        <v>80</v>
      </c>
    </row>
    <row r="3900" spans="1:22" s="52" customFormat="1" ht="24" customHeight="1" x14ac:dyDescent="0.2">
      <c r="A3900" s="142" t="s">
        <v>115</v>
      </c>
      <c r="B3900" s="142"/>
      <c r="C3900" s="142"/>
      <c r="D3900" s="142"/>
      <c r="E3900" s="142"/>
      <c r="F3900" s="142"/>
      <c r="G3900" s="142"/>
      <c r="H3900" s="142"/>
      <c r="I3900" s="142"/>
      <c r="J3900" s="142"/>
      <c r="K3900" s="142"/>
      <c r="L3900" s="142"/>
      <c r="M3900" s="142"/>
      <c r="N3900" s="142"/>
      <c r="O3900" s="142"/>
      <c r="P3900" s="142"/>
      <c r="Q3900" s="142"/>
      <c r="R3900" s="142"/>
      <c r="S3900" s="142"/>
      <c r="T3900" s="142"/>
      <c r="U3900" s="142"/>
      <c r="V3900" s="142"/>
    </row>
    <row r="3901" spans="1:22" s="52" customFormat="1" ht="38.25" customHeight="1" x14ac:dyDescent="0.2">
      <c r="A3901" s="111">
        <v>6</v>
      </c>
      <c r="B3901" s="111" t="s">
        <v>827</v>
      </c>
      <c r="C3901" s="111">
        <v>1965</v>
      </c>
      <c r="D3901" s="111"/>
      <c r="E3901" s="111" t="s">
        <v>97</v>
      </c>
      <c r="F3901" s="111">
        <v>4</v>
      </c>
      <c r="G3901" s="111">
        <v>3</v>
      </c>
      <c r="H3901" s="127">
        <v>2451.4</v>
      </c>
      <c r="I3901" s="127">
        <v>2253.4</v>
      </c>
      <c r="J3901" s="127">
        <v>1739.2</v>
      </c>
      <c r="K3901" s="113">
        <v>150</v>
      </c>
      <c r="L3901" s="126">
        <v>6181684.6200000001</v>
      </c>
      <c r="M3901" s="126">
        <v>0</v>
      </c>
      <c r="N3901" s="126">
        <v>0</v>
      </c>
      <c r="O3901" s="126">
        <v>0</v>
      </c>
      <c r="P3901" s="126">
        <f>SUM(L3901)</f>
        <v>6181684.6200000001</v>
      </c>
      <c r="Q3901" s="127">
        <v>0</v>
      </c>
      <c r="R3901" s="66" t="s">
        <v>68</v>
      </c>
      <c r="S3901" s="111">
        <v>1</v>
      </c>
      <c r="T3901" s="126">
        <f>P3901/I3901</f>
        <v>2743.2700008875477</v>
      </c>
      <c r="U3901" s="126">
        <f>T3901</f>
        <v>2743.2700008875477</v>
      </c>
      <c r="V3901" s="128">
        <v>47118</v>
      </c>
    </row>
    <row r="3902" spans="1:22" s="52" customFormat="1" ht="45" customHeight="1" x14ac:dyDescent="0.2">
      <c r="A3902" s="157" t="s">
        <v>582</v>
      </c>
      <c r="B3902" s="157"/>
      <c r="C3902" s="111" t="s">
        <v>80</v>
      </c>
      <c r="D3902" s="111" t="s">
        <v>80</v>
      </c>
      <c r="E3902" s="111" t="s">
        <v>80</v>
      </c>
      <c r="F3902" s="111" t="s">
        <v>80</v>
      </c>
      <c r="G3902" s="111" t="s">
        <v>80</v>
      </c>
      <c r="H3902" s="102">
        <f>SUM(H3901)</f>
        <v>2451.4</v>
      </c>
      <c r="I3902" s="102">
        <f>SUM(I3901)</f>
        <v>2253.4</v>
      </c>
      <c r="J3902" s="102">
        <f>SUM(J3901)</f>
        <v>1739.2</v>
      </c>
      <c r="K3902" s="103">
        <f>SUM(K3901)</f>
        <v>150</v>
      </c>
      <c r="L3902" s="102">
        <f>SUM(L3901)</f>
        <v>6181684.6200000001</v>
      </c>
      <c r="M3902" s="102">
        <v>0</v>
      </c>
      <c r="N3902" s="102">
        <v>0</v>
      </c>
      <c r="O3902" s="102">
        <v>0</v>
      </c>
      <c r="P3902" s="102">
        <f>SUM(P3901)</f>
        <v>6181684.6200000001</v>
      </c>
      <c r="Q3902" s="105">
        <v>0</v>
      </c>
      <c r="R3902" s="111" t="s">
        <v>80</v>
      </c>
      <c r="S3902" s="123">
        <f>SUM(S3901)</f>
        <v>1</v>
      </c>
      <c r="T3902" s="111" t="s">
        <v>80</v>
      </c>
      <c r="U3902" s="111" t="s">
        <v>80</v>
      </c>
      <c r="V3902" s="111" t="s">
        <v>80</v>
      </c>
    </row>
    <row r="3903" spans="1:22" s="52" customFormat="1" ht="39.75" customHeight="1" x14ac:dyDescent="0.2">
      <c r="A3903" s="137" t="s">
        <v>1382</v>
      </c>
      <c r="B3903" s="137"/>
      <c r="C3903" s="124" t="s">
        <v>80</v>
      </c>
      <c r="D3903" s="124" t="s">
        <v>80</v>
      </c>
      <c r="E3903" s="124" t="s">
        <v>80</v>
      </c>
      <c r="F3903" s="124" t="s">
        <v>80</v>
      </c>
      <c r="G3903" s="124" t="s">
        <v>80</v>
      </c>
      <c r="H3903" s="60">
        <f>H3884+H3887+H3895+H3902+H3899</f>
        <v>32581</v>
      </c>
      <c r="I3903" s="60">
        <f t="shared" ref="I3903:Q3903" si="363">I3884+I3887+I3895+I3902+I3899</f>
        <v>30039.7</v>
      </c>
      <c r="J3903" s="60">
        <f t="shared" si="363"/>
        <v>21362.700000000004</v>
      </c>
      <c r="K3903" s="61">
        <f t="shared" si="363"/>
        <v>1168</v>
      </c>
      <c r="L3903" s="60">
        <f t="shared" si="363"/>
        <v>211874203.60999998</v>
      </c>
      <c r="M3903" s="60">
        <f t="shared" si="363"/>
        <v>0</v>
      </c>
      <c r="N3903" s="60">
        <f t="shared" si="363"/>
        <v>0</v>
      </c>
      <c r="O3903" s="60">
        <f t="shared" si="363"/>
        <v>0</v>
      </c>
      <c r="P3903" s="60">
        <f t="shared" si="363"/>
        <v>211874203.60999998</v>
      </c>
      <c r="Q3903" s="60">
        <f t="shared" si="363"/>
        <v>0</v>
      </c>
      <c r="R3903" s="60" t="s">
        <v>80</v>
      </c>
      <c r="S3903" s="61">
        <f>S3884+S3887+S3895+S3902+S3899</f>
        <v>22</v>
      </c>
      <c r="T3903" s="60" t="s">
        <v>80</v>
      </c>
      <c r="U3903" s="60" t="s">
        <v>80</v>
      </c>
      <c r="V3903" s="60" t="s">
        <v>80</v>
      </c>
    </row>
    <row r="3904" spans="1:22" s="52" customFormat="1" ht="29.25" customHeight="1" x14ac:dyDescent="0.2">
      <c r="A3904" s="142" t="s">
        <v>144</v>
      </c>
      <c r="B3904" s="142"/>
      <c r="C3904" s="142"/>
      <c r="D3904" s="142"/>
      <c r="E3904" s="142"/>
      <c r="F3904" s="142"/>
      <c r="G3904" s="142"/>
      <c r="H3904" s="142"/>
      <c r="I3904" s="142"/>
      <c r="J3904" s="142"/>
      <c r="K3904" s="142"/>
      <c r="L3904" s="142"/>
      <c r="M3904" s="142"/>
      <c r="N3904" s="142"/>
      <c r="O3904" s="142"/>
      <c r="P3904" s="142"/>
      <c r="Q3904" s="142"/>
      <c r="R3904" s="142"/>
      <c r="S3904" s="142"/>
      <c r="T3904" s="142"/>
      <c r="U3904" s="142"/>
      <c r="V3904" s="142"/>
    </row>
    <row r="3905" spans="1:22" s="23" customFormat="1" ht="41.25" customHeight="1" x14ac:dyDescent="0.2">
      <c r="A3905" s="138">
        <v>1</v>
      </c>
      <c r="B3905" s="138" t="s">
        <v>829</v>
      </c>
      <c r="C3905" s="138">
        <v>1980</v>
      </c>
      <c r="D3905" s="138"/>
      <c r="E3905" s="138" t="s">
        <v>111</v>
      </c>
      <c r="F3905" s="138">
        <v>5</v>
      </c>
      <c r="G3905" s="138">
        <v>4</v>
      </c>
      <c r="H3905" s="159">
        <v>3395.7</v>
      </c>
      <c r="I3905" s="159">
        <v>3118.5</v>
      </c>
      <c r="J3905" s="159">
        <v>2908.5</v>
      </c>
      <c r="K3905" s="132">
        <v>174</v>
      </c>
      <c r="L3905" s="158">
        <v>33524062.120000001</v>
      </c>
      <c r="M3905" s="158">
        <v>0</v>
      </c>
      <c r="N3905" s="158">
        <v>0</v>
      </c>
      <c r="O3905" s="158">
        <v>0</v>
      </c>
      <c r="P3905" s="158">
        <f>L3905</f>
        <v>33524062.120000001</v>
      </c>
      <c r="Q3905" s="159">
        <v>0</v>
      </c>
      <c r="R3905" s="66" t="s">
        <v>62</v>
      </c>
      <c r="S3905" s="138">
        <v>5</v>
      </c>
      <c r="T3905" s="158">
        <f>P3905/I3905</f>
        <v>10750.06000320667</v>
      </c>
      <c r="U3905" s="158">
        <f>T3905</f>
        <v>10750.06000320667</v>
      </c>
      <c r="V3905" s="160">
        <v>47118</v>
      </c>
    </row>
    <row r="3906" spans="1:22" s="23" customFormat="1" ht="41.25" customHeight="1" x14ac:dyDescent="0.2">
      <c r="A3906" s="138"/>
      <c r="B3906" s="138"/>
      <c r="C3906" s="138">
        <v>1980</v>
      </c>
      <c r="D3906" s="138"/>
      <c r="E3906" s="138" t="s">
        <v>111</v>
      </c>
      <c r="F3906" s="138">
        <v>5</v>
      </c>
      <c r="G3906" s="138">
        <v>4</v>
      </c>
      <c r="H3906" s="159">
        <v>3395.7</v>
      </c>
      <c r="I3906" s="159">
        <v>3118.5</v>
      </c>
      <c r="J3906" s="159">
        <v>3118.5</v>
      </c>
      <c r="K3906" s="132">
        <v>174</v>
      </c>
      <c r="L3906" s="158"/>
      <c r="M3906" s="158"/>
      <c r="N3906" s="158"/>
      <c r="O3906" s="158"/>
      <c r="P3906" s="158"/>
      <c r="Q3906" s="159"/>
      <c r="R3906" s="66" t="s">
        <v>65</v>
      </c>
      <c r="S3906" s="138"/>
      <c r="T3906" s="158"/>
      <c r="U3906" s="158"/>
      <c r="V3906" s="160"/>
    </row>
    <row r="3907" spans="1:22" s="23" customFormat="1" ht="41.25" customHeight="1" x14ac:dyDescent="0.2">
      <c r="A3907" s="138"/>
      <c r="B3907" s="138"/>
      <c r="C3907" s="138">
        <v>1980</v>
      </c>
      <c r="D3907" s="138"/>
      <c r="E3907" s="138" t="s">
        <v>111</v>
      </c>
      <c r="F3907" s="138">
        <v>5</v>
      </c>
      <c r="G3907" s="138">
        <v>4</v>
      </c>
      <c r="H3907" s="159">
        <v>3395.7</v>
      </c>
      <c r="I3907" s="159">
        <v>3118.5</v>
      </c>
      <c r="J3907" s="159">
        <v>3118.5</v>
      </c>
      <c r="K3907" s="132">
        <v>174</v>
      </c>
      <c r="L3907" s="158"/>
      <c r="M3907" s="158"/>
      <c r="N3907" s="158"/>
      <c r="O3907" s="158"/>
      <c r="P3907" s="158"/>
      <c r="Q3907" s="159"/>
      <c r="R3907" s="66" t="s">
        <v>68</v>
      </c>
      <c r="S3907" s="138"/>
      <c r="T3907" s="158"/>
      <c r="U3907" s="158"/>
      <c r="V3907" s="160"/>
    </row>
    <row r="3908" spans="1:22" s="23" customFormat="1" ht="41.25" customHeight="1" x14ac:dyDescent="0.2">
      <c r="A3908" s="138"/>
      <c r="B3908" s="138"/>
      <c r="C3908" s="138">
        <v>1980</v>
      </c>
      <c r="D3908" s="138"/>
      <c r="E3908" s="138" t="s">
        <v>111</v>
      </c>
      <c r="F3908" s="138">
        <v>5</v>
      </c>
      <c r="G3908" s="138">
        <v>4</v>
      </c>
      <c r="H3908" s="159">
        <v>3395.7</v>
      </c>
      <c r="I3908" s="159">
        <v>3118.5</v>
      </c>
      <c r="J3908" s="159">
        <v>3118.5</v>
      </c>
      <c r="K3908" s="132">
        <v>174</v>
      </c>
      <c r="L3908" s="158"/>
      <c r="M3908" s="158"/>
      <c r="N3908" s="158"/>
      <c r="O3908" s="158"/>
      <c r="P3908" s="158"/>
      <c r="Q3908" s="159"/>
      <c r="R3908" s="66" t="s">
        <v>71</v>
      </c>
      <c r="S3908" s="138"/>
      <c r="T3908" s="158"/>
      <c r="U3908" s="158"/>
      <c r="V3908" s="160"/>
    </row>
    <row r="3909" spans="1:22" s="23" customFormat="1" ht="24.75" customHeight="1" x14ac:dyDescent="0.2">
      <c r="A3909" s="138"/>
      <c r="B3909" s="138"/>
      <c r="C3909" s="138">
        <v>1980</v>
      </c>
      <c r="D3909" s="138"/>
      <c r="E3909" s="138" t="s">
        <v>111</v>
      </c>
      <c r="F3909" s="138">
        <v>5</v>
      </c>
      <c r="G3909" s="138">
        <v>4</v>
      </c>
      <c r="H3909" s="159">
        <v>3395.7</v>
      </c>
      <c r="I3909" s="159">
        <v>3118.5</v>
      </c>
      <c r="J3909" s="159">
        <v>3118.5</v>
      </c>
      <c r="K3909" s="132">
        <v>174</v>
      </c>
      <c r="L3909" s="158"/>
      <c r="M3909" s="158"/>
      <c r="N3909" s="158"/>
      <c r="O3909" s="158"/>
      <c r="P3909" s="158"/>
      <c r="Q3909" s="159"/>
      <c r="R3909" s="66" t="s">
        <v>74</v>
      </c>
      <c r="S3909" s="138"/>
      <c r="T3909" s="158"/>
      <c r="U3909" s="158"/>
      <c r="V3909" s="160"/>
    </row>
    <row r="3910" spans="1:22" s="23" customFormat="1" ht="33" customHeight="1" x14ac:dyDescent="0.2">
      <c r="A3910" s="138">
        <v>2</v>
      </c>
      <c r="B3910" s="138" t="s">
        <v>830</v>
      </c>
      <c r="C3910" s="138">
        <v>1970</v>
      </c>
      <c r="D3910" s="138"/>
      <c r="E3910" s="138" t="s">
        <v>111</v>
      </c>
      <c r="F3910" s="138">
        <v>5</v>
      </c>
      <c r="G3910" s="138">
        <v>4</v>
      </c>
      <c r="H3910" s="159">
        <v>3584.2</v>
      </c>
      <c r="I3910" s="159">
        <v>3315.52</v>
      </c>
      <c r="J3910" s="159">
        <v>3257.72</v>
      </c>
      <c r="K3910" s="132">
        <v>145</v>
      </c>
      <c r="L3910" s="158">
        <f>P3910</f>
        <v>35642038.93</v>
      </c>
      <c r="M3910" s="158">
        <v>0</v>
      </c>
      <c r="N3910" s="158">
        <v>0</v>
      </c>
      <c r="O3910" s="158">
        <v>0</v>
      </c>
      <c r="P3910" s="158">
        <v>35642038.93</v>
      </c>
      <c r="Q3910" s="159">
        <v>0</v>
      </c>
      <c r="R3910" s="66" t="s">
        <v>62</v>
      </c>
      <c r="S3910" s="138">
        <v>5</v>
      </c>
      <c r="T3910" s="158">
        <f>P3910/I3910</f>
        <v>10750.059999638066</v>
      </c>
      <c r="U3910" s="158">
        <f>T3910</f>
        <v>10750.059999638066</v>
      </c>
      <c r="V3910" s="160">
        <v>47118</v>
      </c>
    </row>
    <row r="3911" spans="1:22" s="23" customFormat="1" ht="33" customHeight="1" x14ac:dyDescent="0.2">
      <c r="A3911" s="138"/>
      <c r="B3911" s="138"/>
      <c r="C3911" s="138">
        <v>1970</v>
      </c>
      <c r="D3911" s="138"/>
      <c r="E3911" s="138" t="s">
        <v>111</v>
      </c>
      <c r="F3911" s="138">
        <v>5</v>
      </c>
      <c r="G3911" s="138">
        <v>4</v>
      </c>
      <c r="H3911" s="159">
        <v>3584.2</v>
      </c>
      <c r="I3911" s="159">
        <v>3315.52</v>
      </c>
      <c r="J3911" s="159">
        <v>3315.52</v>
      </c>
      <c r="K3911" s="132">
        <v>145</v>
      </c>
      <c r="L3911" s="158"/>
      <c r="M3911" s="158"/>
      <c r="N3911" s="158"/>
      <c r="O3911" s="158"/>
      <c r="P3911" s="158"/>
      <c r="Q3911" s="159"/>
      <c r="R3911" s="66" t="s">
        <v>65</v>
      </c>
      <c r="S3911" s="138"/>
      <c r="T3911" s="158"/>
      <c r="U3911" s="158"/>
      <c r="V3911" s="160"/>
    </row>
    <row r="3912" spans="1:22" s="23" customFormat="1" ht="31.5" customHeight="1" x14ac:dyDescent="0.2">
      <c r="A3912" s="138"/>
      <c r="B3912" s="138"/>
      <c r="C3912" s="138">
        <v>1970</v>
      </c>
      <c r="D3912" s="138"/>
      <c r="E3912" s="138" t="s">
        <v>111</v>
      </c>
      <c r="F3912" s="138">
        <v>5</v>
      </c>
      <c r="G3912" s="138">
        <v>4</v>
      </c>
      <c r="H3912" s="159">
        <v>3584.2</v>
      </c>
      <c r="I3912" s="159">
        <v>3315.52</v>
      </c>
      <c r="J3912" s="159">
        <v>3315.52</v>
      </c>
      <c r="K3912" s="132">
        <v>145</v>
      </c>
      <c r="L3912" s="158"/>
      <c r="M3912" s="158"/>
      <c r="N3912" s="158"/>
      <c r="O3912" s="158"/>
      <c r="P3912" s="158"/>
      <c r="Q3912" s="159"/>
      <c r="R3912" s="66" t="s">
        <v>68</v>
      </c>
      <c r="S3912" s="138"/>
      <c r="T3912" s="158"/>
      <c r="U3912" s="158"/>
      <c r="V3912" s="160"/>
    </row>
    <row r="3913" spans="1:22" s="23" customFormat="1" ht="30.75" customHeight="1" x14ac:dyDescent="0.2">
      <c r="A3913" s="138"/>
      <c r="B3913" s="138"/>
      <c r="C3913" s="138">
        <v>1970</v>
      </c>
      <c r="D3913" s="138"/>
      <c r="E3913" s="138" t="s">
        <v>111</v>
      </c>
      <c r="F3913" s="138">
        <v>5</v>
      </c>
      <c r="G3913" s="138">
        <v>4</v>
      </c>
      <c r="H3913" s="159">
        <v>3584.2</v>
      </c>
      <c r="I3913" s="159">
        <v>3315.52</v>
      </c>
      <c r="J3913" s="159">
        <v>3315.52</v>
      </c>
      <c r="K3913" s="132">
        <v>145</v>
      </c>
      <c r="L3913" s="158"/>
      <c r="M3913" s="158"/>
      <c r="N3913" s="158"/>
      <c r="O3913" s="158"/>
      <c r="P3913" s="158"/>
      <c r="Q3913" s="159"/>
      <c r="R3913" s="66" t="s">
        <v>71</v>
      </c>
      <c r="S3913" s="138"/>
      <c r="T3913" s="158"/>
      <c r="U3913" s="158"/>
      <c r="V3913" s="160"/>
    </row>
    <row r="3914" spans="1:22" s="23" customFormat="1" ht="24" customHeight="1" x14ac:dyDescent="0.2">
      <c r="A3914" s="138"/>
      <c r="B3914" s="138"/>
      <c r="C3914" s="138">
        <v>1970</v>
      </c>
      <c r="D3914" s="138"/>
      <c r="E3914" s="138" t="s">
        <v>111</v>
      </c>
      <c r="F3914" s="138">
        <v>5</v>
      </c>
      <c r="G3914" s="138">
        <v>4</v>
      </c>
      <c r="H3914" s="159">
        <v>3584.2</v>
      </c>
      <c r="I3914" s="159">
        <v>3315.52</v>
      </c>
      <c r="J3914" s="159">
        <v>3315.52</v>
      </c>
      <c r="K3914" s="132">
        <v>145</v>
      </c>
      <c r="L3914" s="158"/>
      <c r="M3914" s="158"/>
      <c r="N3914" s="158"/>
      <c r="O3914" s="158"/>
      <c r="P3914" s="158"/>
      <c r="Q3914" s="159"/>
      <c r="R3914" s="66" t="s">
        <v>74</v>
      </c>
      <c r="S3914" s="138"/>
      <c r="T3914" s="158"/>
      <c r="U3914" s="158"/>
      <c r="V3914" s="160"/>
    </row>
    <row r="3915" spans="1:22" s="23" customFormat="1" ht="33.75" customHeight="1" x14ac:dyDescent="0.2">
      <c r="A3915" s="138">
        <v>3</v>
      </c>
      <c r="B3915" s="138" t="s">
        <v>831</v>
      </c>
      <c r="C3915" s="138">
        <v>1984</v>
      </c>
      <c r="D3915" s="138"/>
      <c r="E3915" s="138" t="s">
        <v>111</v>
      </c>
      <c r="F3915" s="138">
        <v>5</v>
      </c>
      <c r="G3915" s="138">
        <v>2</v>
      </c>
      <c r="H3915" s="159">
        <v>5836.3</v>
      </c>
      <c r="I3915" s="159">
        <v>4878.8100000000004</v>
      </c>
      <c r="J3915" s="159">
        <v>4537.3100000000004</v>
      </c>
      <c r="K3915" s="132">
        <v>227</v>
      </c>
      <c r="L3915" s="158">
        <v>37451989.810000002</v>
      </c>
      <c r="M3915" s="158">
        <v>0</v>
      </c>
      <c r="N3915" s="158">
        <v>0</v>
      </c>
      <c r="O3915" s="158">
        <v>0</v>
      </c>
      <c r="P3915" s="158">
        <f>L3915</f>
        <v>37451989.810000002</v>
      </c>
      <c r="Q3915" s="159">
        <v>0</v>
      </c>
      <c r="R3915" s="66" t="s">
        <v>62</v>
      </c>
      <c r="S3915" s="138">
        <v>5</v>
      </c>
      <c r="T3915" s="158">
        <f>P3915/I3915</f>
        <v>7676.4599994670834</v>
      </c>
      <c r="U3915" s="158">
        <f>T3915</f>
        <v>7676.4599994670834</v>
      </c>
      <c r="V3915" s="160">
        <v>47118</v>
      </c>
    </row>
    <row r="3916" spans="1:22" s="23" customFormat="1" ht="38.25" customHeight="1" x14ac:dyDescent="0.2">
      <c r="A3916" s="138"/>
      <c r="B3916" s="138"/>
      <c r="C3916" s="138">
        <v>1984</v>
      </c>
      <c r="D3916" s="138"/>
      <c r="E3916" s="138" t="s">
        <v>111</v>
      </c>
      <c r="F3916" s="138">
        <v>5</v>
      </c>
      <c r="G3916" s="138">
        <v>2</v>
      </c>
      <c r="H3916" s="159">
        <v>5836.3</v>
      </c>
      <c r="I3916" s="159">
        <v>4878.8100000000004</v>
      </c>
      <c r="J3916" s="159">
        <v>4878.8100000000004</v>
      </c>
      <c r="K3916" s="132">
        <v>227</v>
      </c>
      <c r="L3916" s="158"/>
      <c r="M3916" s="158"/>
      <c r="N3916" s="158"/>
      <c r="O3916" s="158"/>
      <c r="P3916" s="158"/>
      <c r="Q3916" s="159"/>
      <c r="R3916" s="66" t="s">
        <v>65</v>
      </c>
      <c r="S3916" s="138"/>
      <c r="T3916" s="158"/>
      <c r="U3916" s="158"/>
      <c r="V3916" s="160"/>
    </row>
    <row r="3917" spans="1:22" s="23" customFormat="1" ht="42" customHeight="1" x14ac:dyDescent="0.2">
      <c r="A3917" s="138"/>
      <c r="B3917" s="138"/>
      <c r="C3917" s="138">
        <v>1984</v>
      </c>
      <c r="D3917" s="138"/>
      <c r="E3917" s="138" t="s">
        <v>111</v>
      </c>
      <c r="F3917" s="138">
        <v>5</v>
      </c>
      <c r="G3917" s="138">
        <v>2</v>
      </c>
      <c r="H3917" s="159">
        <v>5836.3</v>
      </c>
      <c r="I3917" s="159">
        <v>4878.8100000000004</v>
      </c>
      <c r="J3917" s="159">
        <v>4878.8100000000004</v>
      </c>
      <c r="K3917" s="132">
        <v>227</v>
      </c>
      <c r="L3917" s="158"/>
      <c r="M3917" s="158"/>
      <c r="N3917" s="158"/>
      <c r="O3917" s="158"/>
      <c r="P3917" s="158"/>
      <c r="Q3917" s="159"/>
      <c r="R3917" s="66" t="s">
        <v>68</v>
      </c>
      <c r="S3917" s="138"/>
      <c r="T3917" s="158"/>
      <c r="U3917" s="158"/>
      <c r="V3917" s="160"/>
    </row>
    <row r="3918" spans="1:22" s="23" customFormat="1" ht="40.5" customHeight="1" x14ac:dyDescent="0.2">
      <c r="A3918" s="138"/>
      <c r="B3918" s="138"/>
      <c r="C3918" s="138">
        <v>1984</v>
      </c>
      <c r="D3918" s="138"/>
      <c r="E3918" s="138" t="s">
        <v>111</v>
      </c>
      <c r="F3918" s="138">
        <v>5</v>
      </c>
      <c r="G3918" s="138">
        <v>2</v>
      </c>
      <c r="H3918" s="159">
        <v>5836.3</v>
      </c>
      <c r="I3918" s="159">
        <v>4878.8100000000004</v>
      </c>
      <c r="J3918" s="159">
        <v>4878.8100000000004</v>
      </c>
      <c r="K3918" s="132">
        <v>227</v>
      </c>
      <c r="L3918" s="158"/>
      <c r="M3918" s="158"/>
      <c r="N3918" s="158"/>
      <c r="O3918" s="158"/>
      <c r="P3918" s="158"/>
      <c r="Q3918" s="159"/>
      <c r="R3918" s="66" t="s">
        <v>71</v>
      </c>
      <c r="S3918" s="138"/>
      <c r="T3918" s="158"/>
      <c r="U3918" s="158"/>
      <c r="V3918" s="160"/>
    </row>
    <row r="3919" spans="1:22" s="23" customFormat="1" ht="22.5" customHeight="1" x14ac:dyDescent="0.2">
      <c r="A3919" s="138"/>
      <c r="B3919" s="138"/>
      <c r="C3919" s="138">
        <v>1984</v>
      </c>
      <c r="D3919" s="138"/>
      <c r="E3919" s="138" t="s">
        <v>111</v>
      </c>
      <c r="F3919" s="138">
        <v>5</v>
      </c>
      <c r="G3919" s="138">
        <v>2</v>
      </c>
      <c r="H3919" s="159">
        <v>5836.3</v>
      </c>
      <c r="I3919" s="159">
        <v>4878.8100000000004</v>
      </c>
      <c r="J3919" s="159">
        <v>4878.8100000000004</v>
      </c>
      <c r="K3919" s="132">
        <v>227</v>
      </c>
      <c r="L3919" s="158"/>
      <c r="M3919" s="158"/>
      <c r="N3919" s="158"/>
      <c r="O3919" s="158"/>
      <c r="P3919" s="158"/>
      <c r="Q3919" s="159"/>
      <c r="R3919" s="66" t="s">
        <v>74</v>
      </c>
      <c r="S3919" s="138"/>
      <c r="T3919" s="158"/>
      <c r="U3919" s="158"/>
      <c r="V3919" s="160"/>
    </row>
    <row r="3920" spans="1:22" s="23" customFormat="1" ht="38.25" customHeight="1" x14ac:dyDescent="0.2">
      <c r="A3920" s="138">
        <v>4</v>
      </c>
      <c r="B3920" s="138" t="s">
        <v>832</v>
      </c>
      <c r="C3920" s="138">
        <v>1981</v>
      </c>
      <c r="D3920" s="138"/>
      <c r="E3920" s="138" t="s">
        <v>111</v>
      </c>
      <c r="F3920" s="138">
        <v>5</v>
      </c>
      <c r="G3920" s="138">
        <v>8</v>
      </c>
      <c r="H3920" s="159">
        <v>5976.2</v>
      </c>
      <c r="I3920" s="159">
        <v>5335.3</v>
      </c>
      <c r="J3920" s="159">
        <v>5251</v>
      </c>
      <c r="K3920" s="132">
        <v>220</v>
      </c>
      <c r="L3920" s="158">
        <v>40956217.039999999</v>
      </c>
      <c r="M3920" s="158">
        <v>0</v>
      </c>
      <c r="N3920" s="158">
        <v>0</v>
      </c>
      <c r="O3920" s="158">
        <v>0</v>
      </c>
      <c r="P3920" s="158">
        <f>L3920</f>
        <v>40956217.039999999</v>
      </c>
      <c r="Q3920" s="159">
        <v>0</v>
      </c>
      <c r="R3920" s="66" t="s">
        <v>62</v>
      </c>
      <c r="S3920" s="138">
        <v>5</v>
      </c>
      <c r="T3920" s="158">
        <f>P3920/I3920</f>
        <v>7676.460000374861</v>
      </c>
      <c r="U3920" s="158">
        <f>T3920</f>
        <v>7676.460000374861</v>
      </c>
      <c r="V3920" s="160">
        <v>47118</v>
      </c>
    </row>
    <row r="3921" spans="1:22" s="23" customFormat="1" ht="36.75" customHeight="1" x14ac:dyDescent="0.2">
      <c r="A3921" s="138"/>
      <c r="B3921" s="138"/>
      <c r="C3921" s="138">
        <v>1981</v>
      </c>
      <c r="D3921" s="138"/>
      <c r="E3921" s="138" t="s">
        <v>111</v>
      </c>
      <c r="F3921" s="138">
        <v>5</v>
      </c>
      <c r="G3921" s="138">
        <v>8</v>
      </c>
      <c r="H3921" s="159">
        <v>5976.2</v>
      </c>
      <c r="I3921" s="159">
        <v>5335.3</v>
      </c>
      <c r="J3921" s="159">
        <v>5335.3</v>
      </c>
      <c r="K3921" s="132">
        <v>220</v>
      </c>
      <c r="L3921" s="158"/>
      <c r="M3921" s="158"/>
      <c r="N3921" s="158"/>
      <c r="O3921" s="158"/>
      <c r="P3921" s="158"/>
      <c r="Q3921" s="159"/>
      <c r="R3921" s="66" t="s">
        <v>65</v>
      </c>
      <c r="S3921" s="138"/>
      <c r="T3921" s="158"/>
      <c r="U3921" s="158"/>
      <c r="V3921" s="160"/>
    </row>
    <row r="3922" spans="1:22" s="23" customFormat="1" ht="36.75" customHeight="1" x14ac:dyDescent="0.2">
      <c r="A3922" s="138"/>
      <c r="B3922" s="138"/>
      <c r="C3922" s="138">
        <v>1981</v>
      </c>
      <c r="D3922" s="138"/>
      <c r="E3922" s="138" t="s">
        <v>111</v>
      </c>
      <c r="F3922" s="138">
        <v>5</v>
      </c>
      <c r="G3922" s="138">
        <v>8</v>
      </c>
      <c r="H3922" s="159">
        <v>5976.2</v>
      </c>
      <c r="I3922" s="159">
        <v>5335.3</v>
      </c>
      <c r="J3922" s="159">
        <v>5335.3</v>
      </c>
      <c r="K3922" s="132">
        <v>220</v>
      </c>
      <c r="L3922" s="158"/>
      <c r="M3922" s="158"/>
      <c r="N3922" s="158"/>
      <c r="O3922" s="158"/>
      <c r="P3922" s="158"/>
      <c r="Q3922" s="159"/>
      <c r="R3922" s="66" t="s">
        <v>68</v>
      </c>
      <c r="S3922" s="138"/>
      <c r="T3922" s="158"/>
      <c r="U3922" s="158"/>
      <c r="V3922" s="160"/>
    </row>
    <row r="3923" spans="1:22" s="23" customFormat="1" ht="37.5" customHeight="1" x14ac:dyDescent="0.2">
      <c r="A3923" s="138"/>
      <c r="B3923" s="138"/>
      <c r="C3923" s="138">
        <v>1981</v>
      </c>
      <c r="D3923" s="138"/>
      <c r="E3923" s="138" t="s">
        <v>111</v>
      </c>
      <c r="F3923" s="138">
        <v>5</v>
      </c>
      <c r="G3923" s="138">
        <v>8</v>
      </c>
      <c r="H3923" s="159">
        <v>5976.2</v>
      </c>
      <c r="I3923" s="159">
        <v>5335.3</v>
      </c>
      <c r="J3923" s="159">
        <v>5335.3</v>
      </c>
      <c r="K3923" s="132">
        <v>220</v>
      </c>
      <c r="L3923" s="158"/>
      <c r="M3923" s="158"/>
      <c r="N3923" s="158"/>
      <c r="O3923" s="158"/>
      <c r="P3923" s="158"/>
      <c r="Q3923" s="159"/>
      <c r="R3923" s="66" t="s">
        <v>71</v>
      </c>
      <c r="S3923" s="138"/>
      <c r="T3923" s="158"/>
      <c r="U3923" s="158"/>
      <c r="V3923" s="160"/>
    </row>
    <row r="3924" spans="1:22" s="23" customFormat="1" ht="31.5" customHeight="1" x14ac:dyDescent="0.2">
      <c r="A3924" s="138"/>
      <c r="B3924" s="138"/>
      <c r="C3924" s="138">
        <v>1981</v>
      </c>
      <c r="D3924" s="138"/>
      <c r="E3924" s="138" t="s">
        <v>111</v>
      </c>
      <c r="F3924" s="138">
        <v>5</v>
      </c>
      <c r="G3924" s="138">
        <v>8</v>
      </c>
      <c r="H3924" s="159">
        <v>5976.2</v>
      </c>
      <c r="I3924" s="159">
        <v>5335.3</v>
      </c>
      <c r="J3924" s="159">
        <v>5335.3</v>
      </c>
      <c r="K3924" s="132">
        <v>220</v>
      </c>
      <c r="L3924" s="158"/>
      <c r="M3924" s="158"/>
      <c r="N3924" s="158"/>
      <c r="O3924" s="158"/>
      <c r="P3924" s="158"/>
      <c r="Q3924" s="159"/>
      <c r="R3924" s="66" t="s">
        <v>74</v>
      </c>
      <c r="S3924" s="138"/>
      <c r="T3924" s="158"/>
      <c r="U3924" s="158"/>
      <c r="V3924" s="160"/>
    </row>
    <row r="3925" spans="1:22" s="23" customFormat="1" ht="39.75" customHeight="1" x14ac:dyDescent="0.2">
      <c r="A3925" s="138">
        <v>5</v>
      </c>
      <c r="B3925" s="138" t="s">
        <v>833</v>
      </c>
      <c r="C3925" s="138">
        <v>1990</v>
      </c>
      <c r="D3925" s="138"/>
      <c r="E3925" s="138" t="s">
        <v>111</v>
      </c>
      <c r="F3925" s="138">
        <v>5</v>
      </c>
      <c r="G3925" s="138">
        <v>4</v>
      </c>
      <c r="H3925" s="159">
        <v>2976</v>
      </c>
      <c r="I3925" s="159">
        <v>2708</v>
      </c>
      <c r="J3925" s="159">
        <v>2708</v>
      </c>
      <c r="K3925" s="132">
        <v>101</v>
      </c>
      <c r="L3925" s="158">
        <v>20787853.68</v>
      </c>
      <c r="M3925" s="158">
        <v>0</v>
      </c>
      <c r="N3925" s="158">
        <v>0</v>
      </c>
      <c r="O3925" s="158">
        <v>0</v>
      </c>
      <c r="P3925" s="158">
        <f>L3925</f>
        <v>20787853.68</v>
      </c>
      <c r="Q3925" s="159">
        <v>0</v>
      </c>
      <c r="R3925" s="66" t="s">
        <v>62</v>
      </c>
      <c r="S3925" s="138">
        <v>5</v>
      </c>
      <c r="T3925" s="158">
        <f>P3925/I3925</f>
        <v>7676.46</v>
      </c>
      <c r="U3925" s="158">
        <f>T3925</f>
        <v>7676.46</v>
      </c>
      <c r="V3925" s="160">
        <v>47118</v>
      </c>
    </row>
    <row r="3926" spans="1:22" s="23" customFormat="1" ht="37.5" customHeight="1" x14ac:dyDescent="0.2">
      <c r="A3926" s="138"/>
      <c r="B3926" s="138"/>
      <c r="C3926" s="138">
        <v>1990</v>
      </c>
      <c r="D3926" s="138"/>
      <c r="E3926" s="138" t="s">
        <v>111</v>
      </c>
      <c r="F3926" s="138">
        <v>5</v>
      </c>
      <c r="G3926" s="138">
        <v>4</v>
      </c>
      <c r="H3926" s="159">
        <v>2976</v>
      </c>
      <c r="I3926" s="159">
        <v>2708</v>
      </c>
      <c r="J3926" s="159">
        <v>2708</v>
      </c>
      <c r="K3926" s="132">
        <v>101</v>
      </c>
      <c r="L3926" s="158"/>
      <c r="M3926" s="158"/>
      <c r="N3926" s="158"/>
      <c r="O3926" s="158"/>
      <c r="P3926" s="158"/>
      <c r="Q3926" s="159"/>
      <c r="R3926" s="66" t="s">
        <v>65</v>
      </c>
      <c r="S3926" s="138"/>
      <c r="T3926" s="158"/>
      <c r="U3926" s="158"/>
      <c r="V3926" s="160"/>
    </row>
    <row r="3927" spans="1:22" s="23" customFormat="1" ht="36" customHeight="1" x14ac:dyDescent="0.2">
      <c r="A3927" s="138"/>
      <c r="B3927" s="138"/>
      <c r="C3927" s="138">
        <v>1990</v>
      </c>
      <c r="D3927" s="138"/>
      <c r="E3927" s="138" t="s">
        <v>111</v>
      </c>
      <c r="F3927" s="138">
        <v>5</v>
      </c>
      <c r="G3927" s="138">
        <v>4</v>
      </c>
      <c r="H3927" s="159">
        <v>2976</v>
      </c>
      <c r="I3927" s="159">
        <v>2708</v>
      </c>
      <c r="J3927" s="159">
        <v>2708</v>
      </c>
      <c r="K3927" s="132">
        <v>101</v>
      </c>
      <c r="L3927" s="158"/>
      <c r="M3927" s="158"/>
      <c r="N3927" s="158"/>
      <c r="O3927" s="158"/>
      <c r="P3927" s="158"/>
      <c r="Q3927" s="159"/>
      <c r="R3927" s="66" t="s">
        <v>68</v>
      </c>
      <c r="S3927" s="138"/>
      <c r="T3927" s="158"/>
      <c r="U3927" s="158"/>
      <c r="V3927" s="160"/>
    </row>
    <row r="3928" spans="1:22" s="23" customFormat="1" ht="36" customHeight="1" x14ac:dyDescent="0.2">
      <c r="A3928" s="138"/>
      <c r="B3928" s="138"/>
      <c r="C3928" s="138">
        <v>1990</v>
      </c>
      <c r="D3928" s="138"/>
      <c r="E3928" s="138" t="s">
        <v>111</v>
      </c>
      <c r="F3928" s="138">
        <v>5</v>
      </c>
      <c r="G3928" s="138">
        <v>4</v>
      </c>
      <c r="H3928" s="159">
        <v>2976</v>
      </c>
      <c r="I3928" s="159">
        <v>2708</v>
      </c>
      <c r="J3928" s="159">
        <v>2708</v>
      </c>
      <c r="K3928" s="132">
        <v>101</v>
      </c>
      <c r="L3928" s="158"/>
      <c r="M3928" s="158"/>
      <c r="N3928" s="158"/>
      <c r="O3928" s="158"/>
      <c r="P3928" s="158"/>
      <c r="Q3928" s="159"/>
      <c r="R3928" s="66" t="s">
        <v>71</v>
      </c>
      <c r="S3928" s="138"/>
      <c r="T3928" s="158"/>
      <c r="U3928" s="158"/>
      <c r="V3928" s="160"/>
    </row>
    <row r="3929" spans="1:22" s="23" customFormat="1" ht="30.75" customHeight="1" x14ac:dyDescent="0.2">
      <c r="A3929" s="138"/>
      <c r="B3929" s="138"/>
      <c r="C3929" s="138">
        <v>1990</v>
      </c>
      <c r="D3929" s="138"/>
      <c r="E3929" s="138" t="s">
        <v>111</v>
      </c>
      <c r="F3929" s="138">
        <v>5</v>
      </c>
      <c r="G3929" s="138">
        <v>4</v>
      </c>
      <c r="H3929" s="159">
        <v>2976</v>
      </c>
      <c r="I3929" s="159">
        <v>2708</v>
      </c>
      <c r="J3929" s="159">
        <v>2708</v>
      </c>
      <c r="K3929" s="132">
        <v>101</v>
      </c>
      <c r="L3929" s="158"/>
      <c r="M3929" s="158"/>
      <c r="N3929" s="158"/>
      <c r="O3929" s="158"/>
      <c r="P3929" s="158"/>
      <c r="Q3929" s="159"/>
      <c r="R3929" s="66" t="s">
        <v>74</v>
      </c>
      <c r="S3929" s="138"/>
      <c r="T3929" s="158"/>
      <c r="U3929" s="158"/>
      <c r="V3929" s="160"/>
    </row>
    <row r="3930" spans="1:22" s="23" customFormat="1" ht="39.75" customHeight="1" x14ac:dyDescent="0.2">
      <c r="A3930" s="138">
        <v>6</v>
      </c>
      <c r="B3930" s="138" t="s">
        <v>834</v>
      </c>
      <c r="C3930" s="138">
        <v>1979</v>
      </c>
      <c r="D3930" s="138"/>
      <c r="E3930" s="138" t="s">
        <v>111</v>
      </c>
      <c r="F3930" s="138">
        <v>5</v>
      </c>
      <c r="G3930" s="138">
        <v>8</v>
      </c>
      <c r="H3930" s="159">
        <v>6244.4</v>
      </c>
      <c r="I3930" s="159">
        <v>6049.9</v>
      </c>
      <c r="J3930" s="159">
        <v>5539.52</v>
      </c>
      <c r="K3930" s="132">
        <v>243</v>
      </c>
      <c r="L3930" s="158">
        <v>65036788</v>
      </c>
      <c r="M3930" s="158">
        <v>0</v>
      </c>
      <c r="N3930" s="158">
        <v>0</v>
      </c>
      <c r="O3930" s="158">
        <v>0</v>
      </c>
      <c r="P3930" s="158">
        <f>L3930</f>
        <v>65036788</v>
      </c>
      <c r="Q3930" s="159">
        <v>0</v>
      </c>
      <c r="R3930" s="66" t="s">
        <v>62</v>
      </c>
      <c r="S3930" s="138">
        <v>5</v>
      </c>
      <c r="T3930" s="158">
        <f>P3930/I3930</f>
        <v>10750.060000991753</v>
      </c>
      <c r="U3930" s="158">
        <f>T3930</f>
        <v>10750.060000991753</v>
      </c>
      <c r="V3930" s="160">
        <v>47118</v>
      </c>
    </row>
    <row r="3931" spans="1:22" s="23" customFormat="1" ht="39.75" customHeight="1" x14ac:dyDescent="0.2">
      <c r="A3931" s="138"/>
      <c r="B3931" s="138"/>
      <c r="C3931" s="138">
        <v>1979</v>
      </c>
      <c r="D3931" s="138"/>
      <c r="E3931" s="138" t="s">
        <v>111</v>
      </c>
      <c r="F3931" s="138">
        <v>5</v>
      </c>
      <c r="G3931" s="138">
        <v>8</v>
      </c>
      <c r="H3931" s="159">
        <v>6244.4</v>
      </c>
      <c r="I3931" s="159">
        <v>5784.9</v>
      </c>
      <c r="J3931" s="159">
        <v>5784.9</v>
      </c>
      <c r="K3931" s="132">
        <v>243</v>
      </c>
      <c r="L3931" s="158"/>
      <c r="M3931" s="158"/>
      <c r="N3931" s="158"/>
      <c r="O3931" s="158"/>
      <c r="P3931" s="158"/>
      <c r="Q3931" s="159"/>
      <c r="R3931" s="66" t="s">
        <v>65</v>
      </c>
      <c r="S3931" s="138"/>
      <c r="T3931" s="158"/>
      <c r="U3931" s="158"/>
      <c r="V3931" s="160"/>
    </row>
    <row r="3932" spans="1:22" s="23" customFormat="1" ht="39.75" customHeight="1" x14ac:dyDescent="0.2">
      <c r="A3932" s="138"/>
      <c r="B3932" s="138"/>
      <c r="C3932" s="138">
        <v>1979</v>
      </c>
      <c r="D3932" s="138"/>
      <c r="E3932" s="138" t="s">
        <v>111</v>
      </c>
      <c r="F3932" s="138">
        <v>5</v>
      </c>
      <c r="G3932" s="138">
        <v>8</v>
      </c>
      <c r="H3932" s="159">
        <v>6244.4</v>
      </c>
      <c r="I3932" s="159">
        <v>5784.9</v>
      </c>
      <c r="J3932" s="159">
        <v>5784.9</v>
      </c>
      <c r="K3932" s="132">
        <v>243</v>
      </c>
      <c r="L3932" s="158"/>
      <c r="M3932" s="158"/>
      <c r="N3932" s="158"/>
      <c r="O3932" s="158"/>
      <c r="P3932" s="158"/>
      <c r="Q3932" s="159"/>
      <c r="R3932" s="66" t="s">
        <v>68</v>
      </c>
      <c r="S3932" s="138"/>
      <c r="T3932" s="158"/>
      <c r="U3932" s="158"/>
      <c r="V3932" s="160"/>
    </row>
    <row r="3933" spans="1:22" s="23" customFormat="1" ht="33" customHeight="1" x14ac:dyDescent="0.2">
      <c r="A3933" s="138"/>
      <c r="B3933" s="138"/>
      <c r="C3933" s="138">
        <v>1979</v>
      </c>
      <c r="D3933" s="138"/>
      <c r="E3933" s="138" t="s">
        <v>111</v>
      </c>
      <c r="F3933" s="138">
        <v>5</v>
      </c>
      <c r="G3933" s="138">
        <v>8</v>
      </c>
      <c r="H3933" s="159">
        <v>6244.4</v>
      </c>
      <c r="I3933" s="159">
        <v>5784.9</v>
      </c>
      <c r="J3933" s="159">
        <v>5784.9</v>
      </c>
      <c r="K3933" s="132">
        <v>243</v>
      </c>
      <c r="L3933" s="158"/>
      <c r="M3933" s="158"/>
      <c r="N3933" s="158"/>
      <c r="O3933" s="158"/>
      <c r="P3933" s="158"/>
      <c r="Q3933" s="159"/>
      <c r="R3933" s="66" t="s">
        <v>71</v>
      </c>
      <c r="S3933" s="138"/>
      <c r="T3933" s="158"/>
      <c r="U3933" s="158"/>
      <c r="V3933" s="160"/>
    </row>
    <row r="3934" spans="1:22" s="23" customFormat="1" ht="35.25" customHeight="1" x14ac:dyDescent="0.2">
      <c r="A3934" s="138"/>
      <c r="B3934" s="138"/>
      <c r="C3934" s="138">
        <v>1979</v>
      </c>
      <c r="D3934" s="138"/>
      <c r="E3934" s="138" t="s">
        <v>111</v>
      </c>
      <c r="F3934" s="138">
        <v>5</v>
      </c>
      <c r="G3934" s="138">
        <v>8</v>
      </c>
      <c r="H3934" s="159">
        <v>6244.4</v>
      </c>
      <c r="I3934" s="159">
        <v>5784.9</v>
      </c>
      <c r="J3934" s="159">
        <v>5784.9</v>
      </c>
      <c r="K3934" s="132">
        <v>243</v>
      </c>
      <c r="L3934" s="158"/>
      <c r="M3934" s="158"/>
      <c r="N3934" s="158"/>
      <c r="O3934" s="158"/>
      <c r="P3934" s="158"/>
      <c r="Q3934" s="159"/>
      <c r="R3934" s="66" t="s">
        <v>74</v>
      </c>
      <c r="S3934" s="138"/>
      <c r="T3934" s="158"/>
      <c r="U3934" s="158"/>
      <c r="V3934" s="160"/>
    </row>
    <row r="3935" spans="1:22" s="23" customFormat="1" ht="39.75" customHeight="1" x14ac:dyDescent="0.2">
      <c r="A3935" s="137" t="s">
        <v>835</v>
      </c>
      <c r="B3935" s="137"/>
      <c r="C3935" s="111" t="s">
        <v>80</v>
      </c>
      <c r="D3935" s="111" t="s">
        <v>80</v>
      </c>
      <c r="E3935" s="111" t="s">
        <v>80</v>
      </c>
      <c r="F3935" s="111" t="s">
        <v>80</v>
      </c>
      <c r="G3935" s="111" t="s">
        <v>80</v>
      </c>
      <c r="H3935" s="102">
        <f>H3905+H3910+H3915+H3920+H3925+H3930</f>
        <v>28012.800000000003</v>
      </c>
      <c r="I3935" s="102">
        <f>I3905+I3910+I3915+I3920+I3925+I3930</f>
        <v>25406.03</v>
      </c>
      <c r="J3935" s="102">
        <f>J3905+J3910+J3915+J3920+J3925+J3930</f>
        <v>24202.05</v>
      </c>
      <c r="K3935" s="103">
        <f>K3905+K3910+K3915+K3920+K3925+K3930</f>
        <v>1110</v>
      </c>
      <c r="L3935" s="102">
        <f t="shared" ref="L3935:Q3935" si="364">SUM(L3905:L3934)</f>
        <v>233398949.58000001</v>
      </c>
      <c r="M3935" s="102">
        <f t="shared" si="364"/>
        <v>0</v>
      </c>
      <c r="N3935" s="102">
        <f t="shared" si="364"/>
        <v>0</v>
      </c>
      <c r="O3935" s="102">
        <f t="shared" si="364"/>
        <v>0</v>
      </c>
      <c r="P3935" s="102">
        <f t="shared" si="364"/>
        <v>233398949.58000001</v>
      </c>
      <c r="Q3935" s="105">
        <f t="shared" si="364"/>
        <v>0</v>
      </c>
      <c r="R3935" s="123" t="s">
        <v>80</v>
      </c>
      <c r="S3935" s="123">
        <f>SUM(S3905:S3934)</f>
        <v>30</v>
      </c>
      <c r="T3935" s="123" t="s">
        <v>80</v>
      </c>
      <c r="U3935" s="123" t="s">
        <v>80</v>
      </c>
      <c r="V3935" s="123" t="s">
        <v>80</v>
      </c>
    </row>
    <row r="3936" spans="1:22" s="23" customFormat="1" ht="34.5" customHeight="1" x14ac:dyDescent="0.2">
      <c r="A3936" s="142" t="s">
        <v>836</v>
      </c>
      <c r="B3936" s="142"/>
      <c r="C3936" s="142"/>
      <c r="D3936" s="142"/>
      <c r="E3936" s="142"/>
      <c r="F3936" s="142"/>
      <c r="G3936" s="142"/>
      <c r="H3936" s="142"/>
      <c r="I3936" s="142"/>
      <c r="J3936" s="142"/>
      <c r="K3936" s="142"/>
      <c r="L3936" s="142"/>
      <c r="M3936" s="142"/>
      <c r="N3936" s="142"/>
      <c r="O3936" s="142"/>
      <c r="P3936" s="142"/>
      <c r="Q3936" s="142"/>
      <c r="R3936" s="142"/>
      <c r="S3936" s="142"/>
      <c r="T3936" s="142"/>
      <c r="U3936" s="142"/>
      <c r="V3936" s="142"/>
    </row>
    <row r="3937" spans="1:22" s="23" customFormat="1" ht="33.75" customHeight="1" x14ac:dyDescent="0.2">
      <c r="A3937" s="138">
        <v>1</v>
      </c>
      <c r="B3937" s="138" t="s">
        <v>837</v>
      </c>
      <c r="C3937" s="138">
        <v>1993</v>
      </c>
      <c r="D3937" s="138">
        <v>1993</v>
      </c>
      <c r="E3937" s="138" t="s">
        <v>111</v>
      </c>
      <c r="F3937" s="138">
        <v>12</v>
      </c>
      <c r="G3937" s="138">
        <v>2</v>
      </c>
      <c r="H3937" s="158">
        <v>6512</v>
      </c>
      <c r="I3937" s="158">
        <v>5303.7</v>
      </c>
      <c r="J3937" s="158">
        <v>4765.7700000000004</v>
      </c>
      <c r="K3937" s="132">
        <v>268</v>
      </c>
      <c r="L3937" s="158">
        <v>37432294.75</v>
      </c>
      <c r="M3937" s="158">
        <v>0</v>
      </c>
      <c r="N3937" s="158">
        <v>0</v>
      </c>
      <c r="O3937" s="158">
        <v>0</v>
      </c>
      <c r="P3937" s="158">
        <f>L3937</f>
        <v>37432294.75</v>
      </c>
      <c r="Q3937" s="159">
        <v>0</v>
      </c>
      <c r="R3937" s="66" t="s">
        <v>62</v>
      </c>
      <c r="S3937" s="138">
        <v>5</v>
      </c>
      <c r="T3937" s="158">
        <f>P3937/I3937</f>
        <v>7057.7700001885478</v>
      </c>
      <c r="U3937" s="158">
        <f>T3937</f>
        <v>7057.7700001885478</v>
      </c>
      <c r="V3937" s="160">
        <v>47118</v>
      </c>
    </row>
    <row r="3938" spans="1:22" s="23" customFormat="1" ht="39" customHeight="1" x14ac:dyDescent="0.2">
      <c r="A3938" s="138"/>
      <c r="B3938" s="138"/>
      <c r="C3938" s="138">
        <v>1993</v>
      </c>
      <c r="D3938" s="138">
        <v>1993</v>
      </c>
      <c r="E3938" s="138" t="s">
        <v>111</v>
      </c>
      <c r="F3938" s="138" t="s">
        <v>838</v>
      </c>
      <c r="G3938" s="138">
        <v>2</v>
      </c>
      <c r="H3938" s="158">
        <v>6512</v>
      </c>
      <c r="I3938" s="158">
        <v>5049.8</v>
      </c>
      <c r="J3938" s="158">
        <v>5049.8</v>
      </c>
      <c r="K3938" s="132">
        <v>268</v>
      </c>
      <c r="L3938" s="158"/>
      <c r="M3938" s="158"/>
      <c r="N3938" s="158"/>
      <c r="O3938" s="158"/>
      <c r="P3938" s="158"/>
      <c r="Q3938" s="159"/>
      <c r="R3938" s="66" t="s">
        <v>65</v>
      </c>
      <c r="S3938" s="138"/>
      <c r="T3938" s="158"/>
      <c r="U3938" s="158"/>
      <c r="V3938" s="160"/>
    </row>
    <row r="3939" spans="1:22" s="23" customFormat="1" ht="35.25" customHeight="1" x14ac:dyDescent="0.2">
      <c r="A3939" s="138"/>
      <c r="B3939" s="138"/>
      <c r="C3939" s="138">
        <v>1993</v>
      </c>
      <c r="D3939" s="138">
        <v>1993</v>
      </c>
      <c r="E3939" s="138" t="s">
        <v>111</v>
      </c>
      <c r="F3939" s="138" t="s">
        <v>838</v>
      </c>
      <c r="G3939" s="138">
        <v>2</v>
      </c>
      <c r="H3939" s="158">
        <v>6512</v>
      </c>
      <c r="I3939" s="158">
        <v>5049.8</v>
      </c>
      <c r="J3939" s="158">
        <v>5049.8</v>
      </c>
      <c r="K3939" s="132">
        <v>268</v>
      </c>
      <c r="L3939" s="158"/>
      <c r="M3939" s="158"/>
      <c r="N3939" s="158"/>
      <c r="O3939" s="158"/>
      <c r="P3939" s="158"/>
      <c r="Q3939" s="159"/>
      <c r="R3939" s="66" t="s">
        <v>68</v>
      </c>
      <c r="S3939" s="138"/>
      <c r="T3939" s="158"/>
      <c r="U3939" s="158"/>
      <c r="V3939" s="160"/>
    </row>
    <row r="3940" spans="1:22" s="23" customFormat="1" ht="39.75" customHeight="1" x14ac:dyDescent="0.2">
      <c r="A3940" s="138"/>
      <c r="B3940" s="138"/>
      <c r="C3940" s="138">
        <v>1993</v>
      </c>
      <c r="D3940" s="138">
        <v>1993</v>
      </c>
      <c r="E3940" s="138" t="s">
        <v>111</v>
      </c>
      <c r="F3940" s="138" t="s">
        <v>838</v>
      </c>
      <c r="G3940" s="138">
        <v>2</v>
      </c>
      <c r="H3940" s="158">
        <v>6512</v>
      </c>
      <c r="I3940" s="158">
        <v>5049.8</v>
      </c>
      <c r="J3940" s="158">
        <v>5049.8</v>
      </c>
      <c r="K3940" s="132">
        <v>268</v>
      </c>
      <c r="L3940" s="158"/>
      <c r="M3940" s="158"/>
      <c r="N3940" s="158"/>
      <c r="O3940" s="158"/>
      <c r="P3940" s="158"/>
      <c r="Q3940" s="159"/>
      <c r="R3940" s="66" t="s">
        <v>71</v>
      </c>
      <c r="S3940" s="138"/>
      <c r="T3940" s="158"/>
      <c r="U3940" s="158"/>
      <c r="V3940" s="160"/>
    </row>
    <row r="3941" spans="1:22" s="23" customFormat="1" ht="35.25" customHeight="1" x14ac:dyDescent="0.2">
      <c r="A3941" s="138"/>
      <c r="B3941" s="138"/>
      <c r="C3941" s="138">
        <v>1993</v>
      </c>
      <c r="D3941" s="138">
        <v>1993</v>
      </c>
      <c r="E3941" s="138" t="s">
        <v>111</v>
      </c>
      <c r="F3941" s="138" t="s">
        <v>838</v>
      </c>
      <c r="G3941" s="138">
        <v>2</v>
      </c>
      <c r="H3941" s="158">
        <v>6512</v>
      </c>
      <c r="I3941" s="158">
        <v>5049.8</v>
      </c>
      <c r="J3941" s="158">
        <v>5049.8</v>
      </c>
      <c r="K3941" s="132">
        <v>268</v>
      </c>
      <c r="L3941" s="158"/>
      <c r="M3941" s="158"/>
      <c r="N3941" s="158"/>
      <c r="O3941" s="158"/>
      <c r="P3941" s="158"/>
      <c r="Q3941" s="159"/>
      <c r="R3941" s="66" t="s">
        <v>74</v>
      </c>
      <c r="S3941" s="138"/>
      <c r="T3941" s="158"/>
      <c r="U3941" s="158"/>
      <c r="V3941" s="160"/>
    </row>
    <row r="3942" spans="1:22" s="23" customFormat="1" ht="42" customHeight="1" x14ac:dyDescent="0.2">
      <c r="A3942" s="137" t="s">
        <v>839</v>
      </c>
      <c r="B3942" s="137"/>
      <c r="C3942" s="123" t="s">
        <v>80</v>
      </c>
      <c r="D3942" s="123" t="s">
        <v>80</v>
      </c>
      <c r="E3942" s="123" t="s">
        <v>80</v>
      </c>
      <c r="F3942" s="123" t="s">
        <v>80</v>
      </c>
      <c r="G3942" s="123" t="s">
        <v>80</v>
      </c>
      <c r="H3942" s="105">
        <f>SUM(H3937)</f>
        <v>6512</v>
      </c>
      <c r="I3942" s="105">
        <f>SUM(I3937)</f>
        <v>5303.7</v>
      </c>
      <c r="J3942" s="123">
        <f>SUM(J3937)</f>
        <v>4765.7700000000004</v>
      </c>
      <c r="K3942" s="103">
        <f>SUM(K3937)</f>
        <v>268</v>
      </c>
      <c r="L3942" s="102">
        <f>SUM(L3937:L3941)</f>
        <v>37432294.75</v>
      </c>
      <c r="M3942" s="102">
        <v>0</v>
      </c>
      <c r="N3942" s="102">
        <v>0</v>
      </c>
      <c r="O3942" s="102">
        <v>0</v>
      </c>
      <c r="P3942" s="102">
        <f>SUM(P3937)</f>
        <v>37432294.75</v>
      </c>
      <c r="Q3942" s="105">
        <v>0</v>
      </c>
      <c r="R3942" s="123" t="s">
        <v>80</v>
      </c>
      <c r="S3942" s="123">
        <f>SUM(S3937)</f>
        <v>5</v>
      </c>
      <c r="T3942" s="123" t="s">
        <v>80</v>
      </c>
      <c r="U3942" s="123" t="s">
        <v>80</v>
      </c>
      <c r="V3942" s="123" t="s">
        <v>80</v>
      </c>
    </row>
    <row r="3943" spans="1:22" s="23" customFormat="1" ht="32.25" customHeight="1" x14ac:dyDescent="0.2">
      <c r="A3943" s="142" t="s">
        <v>243</v>
      </c>
      <c r="B3943" s="142"/>
      <c r="C3943" s="142"/>
      <c r="D3943" s="142"/>
      <c r="E3943" s="142"/>
      <c r="F3943" s="142"/>
      <c r="G3943" s="142"/>
      <c r="H3943" s="142"/>
      <c r="I3943" s="142"/>
      <c r="J3943" s="142"/>
      <c r="K3943" s="142"/>
      <c r="L3943" s="142"/>
      <c r="M3943" s="142"/>
      <c r="N3943" s="142"/>
      <c r="O3943" s="142"/>
      <c r="P3943" s="142"/>
      <c r="Q3943" s="142"/>
      <c r="R3943" s="142"/>
      <c r="S3943" s="142"/>
      <c r="T3943" s="142"/>
      <c r="U3943" s="142"/>
      <c r="V3943" s="142"/>
    </row>
    <row r="3944" spans="1:22" s="52" customFormat="1" ht="42" customHeight="1" x14ac:dyDescent="0.2">
      <c r="A3944" s="138">
        <v>1</v>
      </c>
      <c r="B3944" s="138" t="s">
        <v>840</v>
      </c>
      <c r="C3944" s="138">
        <v>1987</v>
      </c>
      <c r="D3944" s="138"/>
      <c r="E3944" s="138" t="s">
        <v>111</v>
      </c>
      <c r="F3944" s="138">
        <v>3</v>
      </c>
      <c r="G3944" s="138">
        <v>1</v>
      </c>
      <c r="H3944" s="159">
        <v>1908.7</v>
      </c>
      <c r="I3944" s="159">
        <v>1656.6</v>
      </c>
      <c r="J3944" s="159">
        <v>1331.19</v>
      </c>
      <c r="K3944" s="132">
        <v>60</v>
      </c>
      <c r="L3944" s="158">
        <v>18539722.93</v>
      </c>
      <c r="M3944" s="158">
        <v>0</v>
      </c>
      <c r="N3944" s="158">
        <v>0</v>
      </c>
      <c r="O3944" s="158">
        <v>0</v>
      </c>
      <c r="P3944" s="158">
        <f>L3944</f>
        <v>18539722.93</v>
      </c>
      <c r="Q3944" s="159">
        <v>0</v>
      </c>
      <c r="R3944" s="66" t="s">
        <v>62</v>
      </c>
      <c r="S3944" s="138">
        <v>4</v>
      </c>
      <c r="T3944" s="158">
        <f>P3944/I3944</f>
        <v>11191.429995170833</v>
      </c>
      <c r="U3944" s="158">
        <f>T3944</f>
        <v>11191.429995170833</v>
      </c>
      <c r="V3944" s="160">
        <v>47118</v>
      </c>
    </row>
    <row r="3945" spans="1:22" s="52" customFormat="1" ht="42" customHeight="1" x14ac:dyDescent="0.2">
      <c r="A3945" s="138"/>
      <c r="B3945" s="138"/>
      <c r="C3945" s="138">
        <v>1987</v>
      </c>
      <c r="D3945" s="138"/>
      <c r="E3945" s="138" t="s">
        <v>111</v>
      </c>
      <c r="F3945" s="138">
        <v>3</v>
      </c>
      <c r="G3945" s="138">
        <v>1</v>
      </c>
      <c r="H3945" s="159">
        <v>1908.7</v>
      </c>
      <c r="I3945" s="159">
        <v>1656.6</v>
      </c>
      <c r="J3945" s="159">
        <v>1656.6</v>
      </c>
      <c r="K3945" s="132">
        <v>60</v>
      </c>
      <c r="L3945" s="158"/>
      <c r="M3945" s="158"/>
      <c r="N3945" s="158"/>
      <c r="O3945" s="158"/>
      <c r="P3945" s="158"/>
      <c r="Q3945" s="159"/>
      <c r="R3945" s="66" t="s">
        <v>65</v>
      </c>
      <c r="S3945" s="138"/>
      <c r="T3945" s="158"/>
      <c r="U3945" s="158"/>
      <c r="V3945" s="160"/>
    </row>
    <row r="3946" spans="1:22" s="52" customFormat="1" ht="42" customHeight="1" x14ac:dyDescent="0.2">
      <c r="A3946" s="138"/>
      <c r="B3946" s="138"/>
      <c r="C3946" s="138">
        <v>1987</v>
      </c>
      <c r="D3946" s="138"/>
      <c r="E3946" s="138" t="s">
        <v>111</v>
      </c>
      <c r="F3946" s="138">
        <v>3</v>
      </c>
      <c r="G3946" s="138">
        <v>1</v>
      </c>
      <c r="H3946" s="159">
        <v>1908.7</v>
      </c>
      <c r="I3946" s="159">
        <v>1656.6</v>
      </c>
      <c r="J3946" s="159">
        <v>1656.6</v>
      </c>
      <c r="K3946" s="132">
        <v>60</v>
      </c>
      <c r="L3946" s="158"/>
      <c r="M3946" s="158"/>
      <c r="N3946" s="158"/>
      <c r="O3946" s="158"/>
      <c r="P3946" s="158"/>
      <c r="Q3946" s="159"/>
      <c r="R3946" s="66" t="s">
        <v>71</v>
      </c>
      <c r="S3946" s="138"/>
      <c r="T3946" s="158"/>
      <c r="U3946" s="158"/>
      <c r="V3946" s="160"/>
    </row>
    <row r="3947" spans="1:22" s="52" customFormat="1" ht="41.25" customHeight="1" x14ac:dyDescent="0.2">
      <c r="A3947" s="138"/>
      <c r="B3947" s="138"/>
      <c r="C3947" s="138">
        <v>1987</v>
      </c>
      <c r="D3947" s="138"/>
      <c r="E3947" s="138" t="s">
        <v>111</v>
      </c>
      <c r="F3947" s="138">
        <v>3</v>
      </c>
      <c r="G3947" s="138">
        <v>1</v>
      </c>
      <c r="H3947" s="159">
        <v>1908.7</v>
      </c>
      <c r="I3947" s="159">
        <v>1656.6</v>
      </c>
      <c r="J3947" s="159">
        <v>1656.6</v>
      </c>
      <c r="K3947" s="132">
        <v>60</v>
      </c>
      <c r="L3947" s="158"/>
      <c r="M3947" s="158"/>
      <c r="N3947" s="158"/>
      <c r="O3947" s="158"/>
      <c r="P3947" s="158"/>
      <c r="Q3947" s="159"/>
      <c r="R3947" s="66" t="s">
        <v>74</v>
      </c>
      <c r="S3947" s="138"/>
      <c r="T3947" s="158"/>
      <c r="U3947" s="158"/>
      <c r="V3947" s="160"/>
    </row>
    <row r="3948" spans="1:22" s="52" customFormat="1" ht="33.75" customHeight="1" x14ac:dyDescent="0.2">
      <c r="A3948" s="138">
        <v>2</v>
      </c>
      <c r="B3948" s="138" t="s">
        <v>841</v>
      </c>
      <c r="C3948" s="138">
        <v>2004</v>
      </c>
      <c r="D3948" s="138"/>
      <c r="E3948" s="138" t="s">
        <v>97</v>
      </c>
      <c r="F3948" s="138">
        <v>3</v>
      </c>
      <c r="G3948" s="138">
        <v>4</v>
      </c>
      <c r="H3948" s="159">
        <v>2005.7</v>
      </c>
      <c r="I3948" s="159">
        <v>1756.6</v>
      </c>
      <c r="J3948" s="159">
        <v>1612.59</v>
      </c>
      <c r="K3948" s="132">
        <v>86</v>
      </c>
      <c r="L3948" s="158">
        <v>12487405.9</v>
      </c>
      <c r="M3948" s="158">
        <v>0</v>
      </c>
      <c r="N3948" s="158">
        <v>0</v>
      </c>
      <c r="O3948" s="158">
        <v>0</v>
      </c>
      <c r="P3948" s="158">
        <f>L3948</f>
        <v>12487405.9</v>
      </c>
      <c r="Q3948" s="159">
        <v>0</v>
      </c>
      <c r="R3948" s="66" t="s">
        <v>62</v>
      </c>
      <c r="S3948" s="138">
        <v>4</v>
      </c>
      <c r="T3948" s="158">
        <f>P3948/I3948</f>
        <v>7108.8499943071847</v>
      </c>
      <c r="U3948" s="158">
        <f>T3948</f>
        <v>7108.8499943071847</v>
      </c>
      <c r="V3948" s="160">
        <v>47118</v>
      </c>
    </row>
    <row r="3949" spans="1:22" s="52" customFormat="1" ht="39.75" customHeight="1" x14ac:dyDescent="0.2">
      <c r="A3949" s="138"/>
      <c r="B3949" s="138"/>
      <c r="C3949" s="138">
        <v>2004</v>
      </c>
      <c r="D3949" s="138"/>
      <c r="E3949" s="138" t="s">
        <v>97</v>
      </c>
      <c r="F3949" s="138">
        <v>3</v>
      </c>
      <c r="G3949" s="138">
        <v>4</v>
      </c>
      <c r="H3949" s="159">
        <v>2005.7</v>
      </c>
      <c r="I3949" s="159">
        <v>1756.6</v>
      </c>
      <c r="J3949" s="159">
        <v>1756.6</v>
      </c>
      <c r="K3949" s="132">
        <v>86</v>
      </c>
      <c r="L3949" s="158"/>
      <c r="M3949" s="158"/>
      <c r="N3949" s="158"/>
      <c r="O3949" s="158"/>
      <c r="P3949" s="158"/>
      <c r="Q3949" s="159"/>
      <c r="R3949" s="66" t="s">
        <v>65</v>
      </c>
      <c r="S3949" s="138"/>
      <c r="T3949" s="158"/>
      <c r="U3949" s="158"/>
      <c r="V3949" s="160"/>
    </row>
    <row r="3950" spans="1:22" s="52" customFormat="1" ht="38.25" customHeight="1" x14ac:dyDescent="0.2">
      <c r="A3950" s="138"/>
      <c r="B3950" s="138"/>
      <c r="C3950" s="138">
        <v>2004</v>
      </c>
      <c r="D3950" s="138"/>
      <c r="E3950" s="138" t="s">
        <v>97</v>
      </c>
      <c r="F3950" s="138">
        <v>3</v>
      </c>
      <c r="G3950" s="138">
        <v>4</v>
      </c>
      <c r="H3950" s="159">
        <v>2005.7</v>
      </c>
      <c r="I3950" s="159">
        <v>1756.6</v>
      </c>
      <c r="J3950" s="159">
        <v>1756.6</v>
      </c>
      <c r="K3950" s="132">
        <v>86</v>
      </c>
      <c r="L3950" s="158"/>
      <c r="M3950" s="158"/>
      <c r="N3950" s="158"/>
      <c r="O3950" s="158"/>
      <c r="P3950" s="158"/>
      <c r="Q3950" s="159"/>
      <c r="R3950" s="66" t="s">
        <v>68</v>
      </c>
      <c r="S3950" s="138"/>
      <c r="T3950" s="158"/>
      <c r="U3950" s="158"/>
      <c r="V3950" s="160"/>
    </row>
    <row r="3951" spans="1:22" s="52" customFormat="1" ht="33.75" customHeight="1" x14ac:dyDescent="0.2">
      <c r="A3951" s="138"/>
      <c r="B3951" s="138"/>
      <c r="C3951" s="138">
        <v>2004</v>
      </c>
      <c r="D3951" s="138"/>
      <c r="E3951" s="138" t="s">
        <v>97</v>
      </c>
      <c r="F3951" s="138">
        <v>3</v>
      </c>
      <c r="G3951" s="138">
        <v>4</v>
      </c>
      <c r="H3951" s="159">
        <v>2005.7</v>
      </c>
      <c r="I3951" s="159">
        <v>1756.6</v>
      </c>
      <c r="J3951" s="159">
        <v>1756.6</v>
      </c>
      <c r="K3951" s="132">
        <v>86</v>
      </c>
      <c r="L3951" s="158"/>
      <c r="M3951" s="158"/>
      <c r="N3951" s="158"/>
      <c r="O3951" s="158"/>
      <c r="P3951" s="158"/>
      <c r="Q3951" s="159"/>
      <c r="R3951" s="66" t="s">
        <v>71</v>
      </c>
      <c r="S3951" s="138"/>
      <c r="T3951" s="158"/>
      <c r="U3951" s="158"/>
      <c r="V3951" s="160"/>
    </row>
    <row r="3952" spans="1:22" s="52" customFormat="1" ht="38.25" customHeight="1" x14ac:dyDescent="0.2">
      <c r="A3952" s="138">
        <v>3</v>
      </c>
      <c r="B3952" s="138" t="s">
        <v>842</v>
      </c>
      <c r="C3952" s="138">
        <v>1979</v>
      </c>
      <c r="D3952" s="138"/>
      <c r="E3952" s="138" t="s">
        <v>111</v>
      </c>
      <c r="F3952" s="138">
        <v>5</v>
      </c>
      <c r="G3952" s="138">
        <v>4</v>
      </c>
      <c r="H3952" s="159">
        <v>3396.12</v>
      </c>
      <c r="I3952" s="159">
        <v>3131.4</v>
      </c>
      <c r="J3952" s="159">
        <v>3093.6</v>
      </c>
      <c r="K3952" s="132">
        <v>143</v>
      </c>
      <c r="L3952" s="158">
        <v>40047756.420000002</v>
      </c>
      <c r="M3952" s="158">
        <v>0</v>
      </c>
      <c r="N3952" s="158">
        <v>0</v>
      </c>
      <c r="O3952" s="158">
        <v>0</v>
      </c>
      <c r="P3952" s="158">
        <f>L3952</f>
        <v>40047756.420000002</v>
      </c>
      <c r="Q3952" s="159">
        <v>0</v>
      </c>
      <c r="R3952" s="66" t="s">
        <v>62</v>
      </c>
      <c r="S3952" s="138">
        <v>6</v>
      </c>
      <c r="T3952" s="158">
        <f>P3952/I3952</f>
        <v>12789.089998083924</v>
      </c>
      <c r="U3952" s="158">
        <f>T3952</f>
        <v>12789.089998083924</v>
      </c>
      <c r="V3952" s="160">
        <v>47118</v>
      </c>
    </row>
    <row r="3953" spans="1:23" s="52" customFormat="1" ht="38.25" customHeight="1" x14ac:dyDescent="0.2">
      <c r="A3953" s="138"/>
      <c r="B3953" s="138"/>
      <c r="C3953" s="138">
        <v>1979</v>
      </c>
      <c r="D3953" s="138"/>
      <c r="E3953" s="138" t="s">
        <v>111</v>
      </c>
      <c r="F3953" s="138">
        <v>5</v>
      </c>
      <c r="G3953" s="138">
        <v>4</v>
      </c>
      <c r="H3953" s="159">
        <v>3396.12</v>
      </c>
      <c r="I3953" s="159">
        <v>3131.4</v>
      </c>
      <c r="J3953" s="159">
        <v>3131.4</v>
      </c>
      <c r="K3953" s="132">
        <v>143</v>
      </c>
      <c r="L3953" s="158"/>
      <c r="M3953" s="158"/>
      <c r="N3953" s="158"/>
      <c r="O3953" s="158"/>
      <c r="P3953" s="158"/>
      <c r="Q3953" s="159"/>
      <c r="R3953" s="66" t="s">
        <v>65</v>
      </c>
      <c r="S3953" s="138"/>
      <c r="T3953" s="158"/>
      <c r="U3953" s="158"/>
      <c r="V3953" s="160"/>
    </row>
    <row r="3954" spans="1:23" s="52" customFormat="1" ht="38.25" customHeight="1" x14ac:dyDescent="0.2">
      <c r="A3954" s="138"/>
      <c r="B3954" s="138"/>
      <c r="C3954" s="138">
        <v>1979</v>
      </c>
      <c r="D3954" s="138"/>
      <c r="E3954" s="138" t="s">
        <v>111</v>
      </c>
      <c r="F3954" s="138">
        <v>5</v>
      </c>
      <c r="G3954" s="138">
        <v>4</v>
      </c>
      <c r="H3954" s="159">
        <v>3396.12</v>
      </c>
      <c r="I3954" s="159">
        <v>3131.4</v>
      </c>
      <c r="J3954" s="159">
        <v>3131.4</v>
      </c>
      <c r="K3954" s="132">
        <v>143</v>
      </c>
      <c r="L3954" s="158"/>
      <c r="M3954" s="158"/>
      <c r="N3954" s="158"/>
      <c r="O3954" s="158"/>
      <c r="P3954" s="158"/>
      <c r="Q3954" s="159"/>
      <c r="R3954" s="66" t="s">
        <v>68</v>
      </c>
      <c r="S3954" s="138"/>
      <c r="T3954" s="158"/>
      <c r="U3954" s="158"/>
      <c r="V3954" s="160"/>
    </row>
    <row r="3955" spans="1:23" s="52" customFormat="1" ht="38.25" customHeight="1" x14ac:dyDescent="0.2">
      <c r="A3955" s="138"/>
      <c r="B3955" s="138"/>
      <c r="C3955" s="138">
        <v>1979</v>
      </c>
      <c r="D3955" s="138"/>
      <c r="E3955" s="138" t="s">
        <v>111</v>
      </c>
      <c r="F3955" s="138">
        <v>5</v>
      </c>
      <c r="G3955" s="138">
        <v>4</v>
      </c>
      <c r="H3955" s="159">
        <v>3396.12</v>
      </c>
      <c r="I3955" s="159">
        <v>3131.4</v>
      </c>
      <c r="J3955" s="159">
        <v>3131.4</v>
      </c>
      <c r="K3955" s="132">
        <v>143</v>
      </c>
      <c r="L3955" s="158"/>
      <c r="M3955" s="158"/>
      <c r="N3955" s="158"/>
      <c r="O3955" s="158"/>
      <c r="P3955" s="158"/>
      <c r="Q3955" s="159"/>
      <c r="R3955" s="66" t="s">
        <v>71</v>
      </c>
      <c r="S3955" s="138"/>
      <c r="T3955" s="158"/>
      <c r="U3955" s="158"/>
      <c r="V3955" s="160"/>
    </row>
    <row r="3956" spans="1:23" s="52" customFormat="1" ht="38.25" customHeight="1" x14ac:dyDescent="0.2">
      <c r="A3956" s="138"/>
      <c r="B3956" s="138"/>
      <c r="C3956" s="138">
        <v>1979</v>
      </c>
      <c r="D3956" s="138"/>
      <c r="E3956" s="138" t="s">
        <v>111</v>
      </c>
      <c r="F3956" s="138">
        <v>5</v>
      </c>
      <c r="G3956" s="138">
        <v>4</v>
      </c>
      <c r="H3956" s="159">
        <v>3396.12</v>
      </c>
      <c r="I3956" s="159">
        <v>3131.4</v>
      </c>
      <c r="J3956" s="159">
        <v>3131.4</v>
      </c>
      <c r="K3956" s="132">
        <v>143</v>
      </c>
      <c r="L3956" s="158"/>
      <c r="M3956" s="158"/>
      <c r="N3956" s="158"/>
      <c r="O3956" s="158"/>
      <c r="P3956" s="158"/>
      <c r="Q3956" s="159"/>
      <c r="R3956" s="66" t="s">
        <v>102</v>
      </c>
      <c r="S3956" s="138"/>
      <c r="T3956" s="158"/>
      <c r="U3956" s="158"/>
      <c r="V3956" s="160"/>
    </row>
    <row r="3957" spans="1:23" s="52" customFormat="1" ht="38.25" customHeight="1" x14ac:dyDescent="0.2">
      <c r="A3957" s="138"/>
      <c r="B3957" s="138"/>
      <c r="C3957" s="138">
        <v>1979</v>
      </c>
      <c r="D3957" s="138"/>
      <c r="E3957" s="138" t="s">
        <v>111</v>
      </c>
      <c r="F3957" s="138">
        <v>5</v>
      </c>
      <c r="G3957" s="138">
        <v>4</v>
      </c>
      <c r="H3957" s="159">
        <v>3396.12</v>
      </c>
      <c r="I3957" s="159">
        <v>3131.4</v>
      </c>
      <c r="J3957" s="159">
        <v>3131.4</v>
      </c>
      <c r="K3957" s="132">
        <v>143</v>
      </c>
      <c r="L3957" s="158"/>
      <c r="M3957" s="158"/>
      <c r="N3957" s="158"/>
      <c r="O3957" s="158"/>
      <c r="P3957" s="158"/>
      <c r="Q3957" s="159"/>
      <c r="R3957" s="66" t="s">
        <v>105</v>
      </c>
      <c r="S3957" s="138"/>
      <c r="T3957" s="158"/>
      <c r="U3957" s="158"/>
      <c r="V3957" s="160"/>
    </row>
    <row r="3958" spans="1:23" s="23" customFormat="1" ht="46.5" customHeight="1" x14ac:dyDescent="0.2">
      <c r="A3958" s="137" t="s">
        <v>843</v>
      </c>
      <c r="B3958" s="137"/>
      <c r="C3958" s="111" t="s">
        <v>80</v>
      </c>
      <c r="D3958" s="111" t="s">
        <v>80</v>
      </c>
      <c r="E3958" s="111" t="s">
        <v>80</v>
      </c>
      <c r="F3958" s="111" t="s">
        <v>80</v>
      </c>
      <c r="G3958" s="111" t="s">
        <v>80</v>
      </c>
      <c r="H3958" s="102">
        <f>H3944+H3948+H3952</f>
        <v>7310.52</v>
      </c>
      <c r="I3958" s="102">
        <f>I3944+I3948+I3952</f>
        <v>6544.6</v>
      </c>
      <c r="J3958" s="102">
        <f>J3944+J3948+J3952</f>
        <v>6037.3799999999992</v>
      </c>
      <c r="K3958" s="103">
        <f>K3944+K3948+K3952</f>
        <v>289</v>
      </c>
      <c r="L3958" s="102">
        <f>SUM(L3944:L3957)</f>
        <v>71074885.25</v>
      </c>
      <c r="M3958" s="102">
        <v>0</v>
      </c>
      <c r="N3958" s="102">
        <v>0</v>
      </c>
      <c r="O3958" s="102">
        <v>0</v>
      </c>
      <c r="P3958" s="102">
        <f>SUM(P3944:P3957)</f>
        <v>71074885.25</v>
      </c>
      <c r="Q3958" s="105">
        <v>0</v>
      </c>
      <c r="R3958" s="111" t="s">
        <v>80</v>
      </c>
      <c r="S3958" s="123">
        <f>SUM(S3944:S3957)</f>
        <v>14</v>
      </c>
      <c r="T3958" s="111" t="s">
        <v>80</v>
      </c>
      <c r="U3958" s="111" t="s">
        <v>80</v>
      </c>
      <c r="V3958" s="111" t="s">
        <v>80</v>
      </c>
      <c r="W3958" s="29"/>
    </row>
    <row r="3959" spans="1:23" s="23" customFormat="1" ht="31.5" customHeight="1" x14ac:dyDescent="0.2">
      <c r="A3959" s="142" t="s">
        <v>267</v>
      </c>
      <c r="B3959" s="142"/>
      <c r="C3959" s="142"/>
      <c r="D3959" s="142"/>
      <c r="E3959" s="142"/>
      <c r="F3959" s="142"/>
      <c r="G3959" s="142"/>
      <c r="H3959" s="142"/>
      <c r="I3959" s="142"/>
      <c r="J3959" s="142"/>
      <c r="K3959" s="142"/>
      <c r="L3959" s="142"/>
      <c r="M3959" s="142"/>
      <c r="N3959" s="142"/>
      <c r="O3959" s="142"/>
      <c r="P3959" s="142"/>
      <c r="Q3959" s="142"/>
      <c r="R3959" s="142"/>
      <c r="S3959" s="142"/>
      <c r="T3959" s="142"/>
      <c r="U3959" s="142"/>
      <c r="V3959" s="142"/>
    </row>
    <row r="3960" spans="1:23" s="52" customFormat="1" ht="56.25" customHeight="1" x14ac:dyDescent="0.2">
      <c r="A3960" s="111">
        <v>1</v>
      </c>
      <c r="B3960" s="111" t="s">
        <v>844</v>
      </c>
      <c r="C3960" s="111">
        <v>1991</v>
      </c>
      <c r="D3960" s="111"/>
      <c r="E3960" s="111" t="s">
        <v>84</v>
      </c>
      <c r="F3960" s="111">
        <v>2</v>
      </c>
      <c r="G3960" s="111">
        <v>2</v>
      </c>
      <c r="H3960" s="127">
        <v>533.6</v>
      </c>
      <c r="I3960" s="127">
        <v>475.2</v>
      </c>
      <c r="J3960" s="127">
        <v>408.89</v>
      </c>
      <c r="K3960" s="113">
        <v>20</v>
      </c>
      <c r="L3960" s="126">
        <v>7030023.2599999998</v>
      </c>
      <c r="M3960" s="126">
        <v>0</v>
      </c>
      <c r="N3960" s="126">
        <v>0</v>
      </c>
      <c r="O3960" s="126">
        <v>0</v>
      </c>
      <c r="P3960" s="126">
        <f>SUM(L3960)</f>
        <v>7030023.2599999998</v>
      </c>
      <c r="Q3960" s="127">
        <v>0</v>
      </c>
      <c r="R3960" s="66" t="s">
        <v>85</v>
      </c>
      <c r="S3960" s="111">
        <v>1</v>
      </c>
      <c r="T3960" s="126">
        <f>P3960/I3960</f>
        <v>14793.819991582492</v>
      </c>
      <c r="U3960" s="126">
        <f>T3960</f>
        <v>14793.819991582492</v>
      </c>
      <c r="V3960" s="128">
        <v>47118</v>
      </c>
    </row>
    <row r="3961" spans="1:23" s="52" customFormat="1" ht="42" customHeight="1" x14ac:dyDescent="0.2">
      <c r="A3961" s="138">
        <v>2</v>
      </c>
      <c r="B3961" s="138" t="s">
        <v>845</v>
      </c>
      <c r="C3961" s="138">
        <v>1982</v>
      </c>
      <c r="D3961" s="138"/>
      <c r="E3961" s="138" t="s">
        <v>111</v>
      </c>
      <c r="F3961" s="138">
        <v>5</v>
      </c>
      <c r="G3961" s="138">
        <v>8</v>
      </c>
      <c r="H3961" s="159">
        <v>5933.4</v>
      </c>
      <c r="I3961" s="159">
        <v>5206</v>
      </c>
      <c r="J3961" s="159">
        <v>4817.7</v>
      </c>
      <c r="K3961" s="132">
        <v>177</v>
      </c>
      <c r="L3961" s="158">
        <v>47650518</v>
      </c>
      <c r="M3961" s="158">
        <v>0</v>
      </c>
      <c r="N3961" s="158">
        <v>0</v>
      </c>
      <c r="O3961" s="158">
        <v>0</v>
      </c>
      <c r="P3961" s="158">
        <f>L3961</f>
        <v>47650518</v>
      </c>
      <c r="Q3961" s="159">
        <v>0</v>
      </c>
      <c r="R3961" s="66" t="s">
        <v>62</v>
      </c>
      <c r="S3961" s="138">
        <v>4</v>
      </c>
      <c r="T3961" s="158">
        <f>P3961/I3961</f>
        <v>9153</v>
      </c>
      <c r="U3961" s="158">
        <f>T3961</f>
        <v>9153</v>
      </c>
      <c r="V3961" s="160">
        <v>47118</v>
      </c>
    </row>
    <row r="3962" spans="1:23" s="52" customFormat="1" ht="42" customHeight="1" x14ac:dyDescent="0.2">
      <c r="A3962" s="138"/>
      <c r="B3962" s="138"/>
      <c r="C3962" s="138">
        <v>1982</v>
      </c>
      <c r="D3962" s="138"/>
      <c r="E3962" s="138" t="s">
        <v>111</v>
      </c>
      <c r="F3962" s="138">
        <v>5</v>
      </c>
      <c r="G3962" s="138">
        <v>8</v>
      </c>
      <c r="H3962" s="159">
        <v>5933.4</v>
      </c>
      <c r="I3962" s="159">
        <v>5206</v>
      </c>
      <c r="J3962" s="159">
        <v>5206</v>
      </c>
      <c r="K3962" s="132">
        <v>177</v>
      </c>
      <c r="L3962" s="158"/>
      <c r="M3962" s="158"/>
      <c r="N3962" s="158"/>
      <c r="O3962" s="158"/>
      <c r="P3962" s="158"/>
      <c r="Q3962" s="159"/>
      <c r="R3962" s="66" t="s">
        <v>65</v>
      </c>
      <c r="S3962" s="138"/>
      <c r="T3962" s="158"/>
      <c r="U3962" s="158"/>
      <c r="V3962" s="160"/>
    </row>
    <row r="3963" spans="1:23" s="52" customFormat="1" ht="42" customHeight="1" x14ac:dyDescent="0.2">
      <c r="A3963" s="138"/>
      <c r="B3963" s="138"/>
      <c r="C3963" s="138">
        <v>1982</v>
      </c>
      <c r="D3963" s="138"/>
      <c r="E3963" s="138" t="s">
        <v>111</v>
      </c>
      <c r="F3963" s="138">
        <v>5</v>
      </c>
      <c r="G3963" s="138">
        <v>8</v>
      </c>
      <c r="H3963" s="159">
        <v>5933.4</v>
      </c>
      <c r="I3963" s="159">
        <v>5206</v>
      </c>
      <c r="J3963" s="159">
        <v>5206</v>
      </c>
      <c r="K3963" s="132">
        <v>177</v>
      </c>
      <c r="L3963" s="158"/>
      <c r="M3963" s="158"/>
      <c r="N3963" s="158"/>
      <c r="O3963" s="158"/>
      <c r="P3963" s="158"/>
      <c r="Q3963" s="159"/>
      <c r="R3963" s="66" t="s">
        <v>71</v>
      </c>
      <c r="S3963" s="138"/>
      <c r="T3963" s="158"/>
      <c r="U3963" s="158"/>
      <c r="V3963" s="160"/>
    </row>
    <row r="3964" spans="1:23" s="52" customFormat="1" ht="38.25" customHeight="1" x14ac:dyDescent="0.2">
      <c r="A3964" s="138"/>
      <c r="B3964" s="138"/>
      <c r="C3964" s="138">
        <v>1982</v>
      </c>
      <c r="D3964" s="138"/>
      <c r="E3964" s="138" t="s">
        <v>111</v>
      </c>
      <c r="F3964" s="138">
        <v>5</v>
      </c>
      <c r="G3964" s="138">
        <v>8</v>
      </c>
      <c r="H3964" s="159">
        <v>5933.4</v>
      </c>
      <c r="I3964" s="159">
        <v>5206</v>
      </c>
      <c r="J3964" s="159">
        <v>5206</v>
      </c>
      <c r="K3964" s="132">
        <v>177</v>
      </c>
      <c r="L3964" s="158"/>
      <c r="M3964" s="158"/>
      <c r="N3964" s="158"/>
      <c r="O3964" s="158"/>
      <c r="P3964" s="158"/>
      <c r="Q3964" s="159"/>
      <c r="R3964" s="66" t="s">
        <v>105</v>
      </c>
      <c r="S3964" s="138"/>
      <c r="T3964" s="158"/>
      <c r="U3964" s="158"/>
      <c r="V3964" s="160"/>
    </row>
    <row r="3965" spans="1:23" s="52" customFormat="1" ht="38.25" customHeight="1" x14ac:dyDescent="0.2">
      <c r="A3965" s="138">
        <v>3</v>
      </c>
      <c r="B3965" s="138" t="s">
        <v>846</v>
      </c>
      <c r="C3965" s="138">
        <v>1990</v>
      </c>
      <c r="D3965" s="138"/>
      <c r="E3965" s="138" t="s">
        <v>84</v>
      </c>
      <c r="F3965" s="138">
        <v>2</v>
      </c>
      <c r="G3965" s="138">
        <v>5</v>
      </c>
      <c r="H3965" s="159">
        <v>900.4</v>
      </c>
      <c r="I3965" s="159">
        <v>842.4</v>
      </c>
      <c r="J3965" s="159">
        <v>842.72</v>
      </c>
      <c r="K3965" s="132">
        <v>36</v>
      </c>
      <c r="L3965" s="158">
        <v>8510565.0299999993</v>
      </c>
      <c r="M3965" s="158">
        <v>0</v>
      </c>
      <c r="N3965" s="158">
        <v>0</v>
      </c>
      <c r="O3965" s="158">
        <v>0</v>
      </c>
      <c r="P3965" s="158">
        <f>L3965</f>
        <v>8510565.0299999993</v>
      </c>
      <c r="Q3965" s="159">
        <v>0</v>
      </c>
      <c r="R3965" s="66" t="s">
        <v>62</v>
      </c>
      <c r="S3965" s="138">
        <v>4</v>
      </c>
      <c r="T3965" s="158">
        <f>P3965/I3965</f>
        <v>10102.760007122506</v>
      </c>
      <c r="U3965" s="158">
        <f>T3965</f>
        <v>10102.760007122506</v>
      </c>
      <c r="V3965" s="160">
        <v>47118</v>
      </c>
    </row>
    <row r="3966" spans="1:23" s="52" customFormat="1" ht="38.25" customHeight="1" x14ac:dyDescent="0.2">
      <c r="A3966" s="138"/>
      <c r="B3966" s="138"/>
      <c r="C3966" s="138">
        <v>1990</v>
      </c>
      <c r="D3966" s="138"/>
      <c r="E3966" s="138" t="s">
        <v>84</v>
      </c>
      <c r="F3966" s="138">
        <v>2</v>
      </c>
      <c r="G3966" s="138">
        <v>5</v>
      </c>
      <c r="H3966" s="159">
        <v>900.4</v>
      </c>
      <c r="I3966" s="159">
        <v>842.4</v>
      </c>
      <c r="J3966" s="159">
        <v>842.4</v>
      </c>
      <c r="K3966" s="132">
        <v>36</v>
      </c>
      <c r="L3966" s="158"/>
      <c r="M3966" s="158"/>
      <c r="N3966" s="158"/>
      <c r="O3966" s="158"/>
      <c r="P3966" s="158"/>
      <c r="Q3966" s="159"/>
      <c r="R3966" s="66" t="s">
        <v>65</v>
      </c>
      <c r="S3966" s="138"/>
      <c r="T3966" s="158"/>
      <c r="U3966" s="158"/>
      <c r="V3966" s="160"/>
    </row>
    <row r="3967" spans="1:23" s="52" customFormat="1" ht="38.25" customHeight="1" x14ac:dyDescent="0.2">
      <c r="A3967" s="138"/>
      <c r="B3967" s="138"/>
      <c r="C3967" s="138">
        <v>1990</v>
      </c>
      <c r="D3967" s="138"/>
      <c r="E3967" s="138" t="s">
        <v>84</v>
      </c>
      <c r="F3967" s="138">
        <v>2</v>
      </c>
      <c r="G3967" s="138">
        <v>5</v>
      </c>
      <c r="H3967" s="159">
        <v>900.4</v>
      </c>
      <c r="I3967" s="159">
        <v>842.4</v>
      </c>
      <c r="J3967" s="159">
        <v>842.4</v>
      </c>
      <c r="K3967" s="132">
        <v>36</v>
      </c>
      <c r="L3967" s="158"/>
      <c r="M3967" s="158"/>
      <c r="N3967" s="158"/>
      <c r="O3967" s="158"/>
      <c r="P3967" s="158"/>
      <c r="Q3967" s="159"/>
      <c r="R3967" s="66" t="s">
        <v>68</v>
      </c>
      <c r="S3967" s="138"/>
      <c r="T3967" s="158"/>
      <c r="U3967" s="158"/>
      <c r="V3967" s="160"/>
    </row>
    <row r="3968" spans="1:23" s="52" customFormat="1" ht="38.25" customHeight="1" x14ac:dyDescent="0.2">
      <c r="A3968" s="138"/>
      <c r="B3968" s="138"/>
      <c r="C3968" s="138">
        <v>1990</v>
      </c>
      <c r="D3968" s="138"/>
      <c r="E3968" s="138" t="s">
        <v>84</v>
      </c>
      <c r="F3968" s="138">
        <v>2</v>
      </c>
      <c r="G3968" s="138">
        <v>5</v>
      </c>
      <c r="H3968" s="159">
        <v>900.4</v>
      </c>
      <c r="I3968" s="159">
        <v>842.4</v>
      </c>
      <c r="J3968" s="159">
        <v>842.4</v>
      </c>
      <c r="K3968" s="132">
        <v>36</v>
      </c>
      <c r="L3968" s="158"/>
      <c r="M3968" s="158"/>
      <c r="N3968" s="158"/>
      <c r="O3968" s="158"/>
      <c r="P3968" s="158"/>
      <c r="Q3968" s="159"/>
      <c r="R3968" s="66" t="s">
        <v>71</v>
      </c>
      <c r="S3968" s="138"/>
      <c r="T3968" s="158"/>
      <c r="U3968" s="158"/>
      <c r="V3968" s="160"/>
    </row>
    <row r="3969" spans="1:22" s="52" customFormat="1" ht="41.25" customHeight="1" x14ac:dyDescent="0.2">
      <c r="A3969" s="111">
        <v>4</v>
      </c>
      <c r="B3969" s="111" t="s">
        <v>847</v>
      </c>
      <c r="C3969" s="111">
        <v>1959</v>
      </c>
      <c r="D3969" s="111"/>
      <c r="E3969" s="111" t="s">
        <v>111</v>
      </c>
      <c r="F3969" s="111">
        <v>2</v>
      </c>
      <c r="G3969" s="111">
        <v>2</v>
      </c>
      <c r="H3969" s="127">
        <v>651</v>
      </c>
      <c r="I3969" s="127">
        <v>641.20000000000005</v>
      </c>
      <c r="J3969" s="127">
        <v>559.55999999999995</v>
      </c>
      <c r="K3969" s="113">
        <v>31</v>
      </c>
      <c r="L3969" s="126">
        <v>5057336.76</v>
      </c>
      <c r="M3969" s="126">
        <v>0</v>
      </c>
      <c r="N3969" s="126">
        <v>0</v>
      </c>
      <c r="O3969" s="126">
        <v>0</v>
      </c>
      <c r="P3969" s="126">
        <f>SUM(L3969)</f>
        <v>5057336.76</v>
      </c>
      <c r="Q3969" s="127">
        <v>0</v>
      </c>
      <c r="R3969" s="66" t="s">
        <v>74</v>
      </c>
      <c r="S3969" s="111">
        <v>1</v>
      </c>
      <c r="T3969" s="126">
        <f>P3969/I3969</f>
        <v>7887.2999999999993</v>
      </c>
      <c r="U3969" s="126">
        <f>T3969</f>
        <v>7887.2999999999993</v>
      </c>
      <c r="V3969" s="128">
        <v>47118</v>
      </c>
    </row>
    <row r="3970" spans="1:22" s="52" customFormat="1" ht="41.25" customHeight="1" x14ac:dyDescent="0.2">
      <c r="A3970" s="138">
        <v>5</v>
      </c>
      <c r="B3970" s="138" t="s">
        <v>848</v>
      </c>
      <c r="C3970" s="138">
        <v>1960</v>
      </c>
      <c r="D3970" s="138"/>
      <c r="E3970" s="138" t="s">
        <v>111</v>
      </c>
      <c r="F3970" s="138">
        <v>3</v>
      </c>
      <c r="G3970" s="138">
        <v>2</v>
      </c>
      <c r="H3970" s="159">
        <v>820.4</v>
      </c>
      <c r="I3970" s="159">
        <v>806.1</v>
      </c>
      <c r="J3970" s="159">
        <v>645.80999999999995</v>
      </c>
      <c r="K3970" s="132">
        <v>35</v>
      </c>
      <c r="L3970" s="158">
        <v>8506741.0600000005</v>
      </c>
      <c r="M3970" s="158">
        <v>0</v>
      </c>
      <c r="N3970" s="158">
        <v>0</v>
      </c>
      <c r="O3970" s="158">
        <v>0</v>
      </c>
      <c r="P3970" s="158">
        <f>L3970</f>
        <v>8506741.0600000005</v>
      </c>
      <c r="Q3970" s="159">
        <v>0</v>
      </c>
      <c r="R3970" s="66" t="s">
        <v>68</v>
      </c>
      <c r="S3970" s="138">
        <v>2</v>
      </c>
      <c r="T3970" s="158">
        <f>P3970/I3970</f>
        <v>10552.960004962164</v>
      </c>
      <c r="U3970" s="158">
        <f>T3970</f>
        <v>10552.960004962164</v>
      </c>
      <c r="V3970" s="160">
        <v>47118</v>
      </c>
    </row>
    <row r="3971" spans="1:22" s="52" customFormat="1" ht="41.25" customHeight="1" x14ac:dyDescent="0.2">
      <c r="A3971" s="138"/>
      <c r="B3971" s="138"/>
      <c r="C3971" s="138">
        <v>1960</v>
      </c>
      <c r="D3971" s="138"/>
      <c r="E3971" s="138" t="s">
        <v>111</v>
      </c>
      <c r="F3971" s="138">
        <v>3</v>
      </c>
      <c r="G3971" s="138">
        <v>2</v>
      </c>
      <c r="H3971" s="159">
        <v>820.4</v>
      </c>
      <c r="I3971" s="159">
        <v>712.31</v>
      </c>
      <c r="J3971" s="159">
        <v>712.31</v>
      </c>
      <c r="K3971" s="132">
        <v>35</v>
      </c>
      <c r="L3971" s="158"/>
      <c r="M3971" s="158"/>
      <c r="N3971" s="158"/>
      <c r="O3971" s="158"/>
      <c r="P3971" s="158"/>
      <c r="Q3971" s="159"/>
      <c r="R3971" s="66" t="s">
        <v>74</v>
      </c>
      <c r="S3971" s="138"/>
      <c r="T3971" s="158"/>
      <c r="U3971" s="158"/>
      <c r="V3971" s="160"/>
    </row>
    <row r="3972" spans="1:22" s="52" customFormat="1" ht="44.25" customHeight="1" x14ac:dyDescent="0.2">
      <c r="A3972" s="138">
        <v>6</v>
      </c>
      <c r="B3972" s="138" t="s">
        <v>849</v>
      </c>
      <c r="C3972" s="138">
        <v>1967</v>
      </c>
      <c r="D3972" s="138"/>
      <c r="E3972" s="138" t="s">
        <v>111</v>
      </c>
      <c r="F3972" s="138">
        <v>5</v>
      </c>
      <c r="G3972" s="138">
        <v>4</v>
      </c>
      <c r="H3972" s="159">
        <v>3458.5</v>
      </c>
      <c r="I3972" s="159">
        <v>3094.14</v>
      </c>
      <c r="J3972" s="159">
        <v>2851.54</v>
      </c>
      <c r="K3972" s="132">
        <v>123</v>
      </c>
      <c r="L3972" s="158">
        <v>33262190.66</v>
      </c>
      <c r="M3972" s="158">
        <v>0</v>
      </c>
      <c r="N3972" s="158">
        <v>0</v>
      </c>
      <c r="O3972" s="158">
        <v>0</v>
      </c>
      <c r="P3972" s="158">
        <f>L3972</f>
        <v>33262190.66</v>
      </c>
      <c r="Q3972" s="159">
        <v>0</v>
      </c>
      <c r="R3972" s="66" t="s">
        <v>62</v>
      </c>
      <c r="S3972" s="138">
        <v>5</v>
      </c>
      <c r="T3972" s="158">
        <f>P3972/I3972</f>
        <v>10750.060003749022</v>
      </c>
      <c r="U3972" s="158">
        <f>T3972</f>
        <v>10750.060003749022</v>
      </c>
      <c r="V3972" s="160">
        <v>47118</v>
      </c>
    </row>
    <row r="3973" spans="1:22" s="52" customFormat="1" ht="44.25" customHeight="1" x14ac:dyDescent="0.2">
      <c r="A3973" s="138"/>
      <c r="B3973" s="138"/>
      <c r="C3973" s="138">
        <v>1967</v>
      </c>
      <c r="D3973" s="138"/>
      <c r="E3973" s="138" t="s">
        <v>111</v>
      </c>
      <c r="F3973" s="138">
        <v>5</v>
      </c>
      <c r="G3973" s="138">
        <v>4</v>
      </c>
      <c r="H3973" s="159">
        <v>3458.5</v>
      </c>
      <c r="I3973" s="159">
        <v>2070.4</v>
      </c>
      <c r="J3973" s="159">
        <v>2070.4</v>
      </c>
      <c r="K3973" s="132">
        <v>123</v>
      </c>
      <c r="L3973" s="158"/>
      <c r="M3973" s="158"/>
      <c r="N3973" s="158"/>
      <c r="O3973" s="158"/>
      <c r="P3973" s="158"/>
      <c r="Q3973" s="159"/>
      <c r="R3973" s="66" t="s">
        <v>65</v>
      </c>
      <c r="S3973" s="138"/>
      <c r="T3973" s="158"/>
      <c r="U3973" s="158"/>
      <c r="V3973" s="160"/>
    </row>
    <row r="3974" spans="1:22" s="52" customFormat="1" ht="44.25" customHeight="1" x14ac:dyDescent="0.2">
      <c r="A3974" s="138"/>
      <c r="B3974" s="138"/>
      <c r="C3974" s="138">
        <v>1967</v>
      </c>
      <c r="D3974" s="138"/>
      <c r="E3974" s="138" t="s">
        <v>111</v>
      </c>
      <c r="F3974" s="138">
        <v>5</v>
      </c>
      <c r="G3974" s="138">
        <v>4</v>
      </c>
      <c r="H3974" s="159">
        <v>3458.5</v>
      </c>
      <c r="I3974" s="159">
        <v>2070.4</v>
      </c>
      <c r="J3974" s="159">
        <v>2070.4</v>
      </c>
      <c r="K3974" s="132">
        <v>123</v>
      </c>
      <c r="L3974" s="158"/>
      <c r="M3974" s="158"/>
      <c r="N3974" s="158"/>
      <c r="O3974" s="158"/>
      <c r="P3974" s="158"/>
      <c r="Q3974" s="159"/>
      <c r="R3974" s="66" t="s">
        <v>68</v>
      </c>
      <c r="S3974" s="138"/>
      <c r="T3974" s="158"/>
      <c r="U3974" s="158"/>
      <c r="V3974" s="160"/>
    </row>
    <row r="3975" spans="1:22" s="52" customFormat="1" ht="44.25" customHeight="1" x14ac:dyDescent="0.2">
      <c r="A3975" s="138"/>
      <c r="B3975" s="138"/>
      <c r="C3975" s="138">
        <v>1967</v>
      </c>
      <c r="D3975" s="138"/>
      <c r="E3975" s="138" t="s">
        <v>111</v>
      </c>
      <c r="F3975" s="138">
        <v>5</v>
      </c>
      <c r="G3975" s="138">
        <v>4</v>
      </c>
      <c r="H3975" s="159">
        <v>3458.5</v>
      </c>
      <c r="I3975" s="159">
        <v>2070.4</v>
      </c>
      <c r="J3975" s="159">
        <v>2070.4</v>
      </c>
      <c r="K3975" s="132">
        <v>123</v>
      </c>
      <c r="L3975" s="158"/>
      <c r="M3975" s="158"/>
      <c r="N3975" s="158"/>
      <c r="O3975" s="158"/>
      <c r="P3975" s="158"/>
      <c r="Q3975" s="159"/>
      <c r="R3975" s="66" t="s">
        <v>71</v>
      </c>
      <c r="S3975" s="138"/>
      <c r="T3975" s="158"/>
      <c r="U3975" s="158"/>
      <c r="V3975" s="160"/>
    </row>
    <row r="3976" spans="1:22" s="52" customFormat="1" ht="40.5" customHeight="1" x14ac:dyDescent="0.2">
      <c r="A3976" s="138"/>
      <c r="B3976" s="138"/>
      <c r="C3976" s="138">
        <v>1967</v>
      </c>
      <c r="D3976" s="138"/>
      <c r="E3976" s="138" t="s">
        <v>111</v>
      </c>
      <c r="F3976" s="138">
        <v>5</v>
      </c>
      <c r="G3976" s="138">
        <v>4</v>
      </c>
      <c r="H3976" s="159">
        <v>3458.5</v>
      </c>
      <c r="I3976" s="159">
        <v>2070.4</v>
      </c>
      <c r="J3976" s="159">
        <v>2070.4</v>
      </c>
      <c r="K3976" s="132">
        <v>123</v>
      </c>
      <c r="L3976" s="158"/>
      <c r="M3976" s="158"/>
      <c r="N3976" s="158"/>
      <c r="O3976" s="158"/>
      <c r="P3976" s="158"/>
      <c r="Q3976" s="159"/>
      <c r="R3976" s="66" t="s">
        <v>74</v>
      </c>
      <c r="S3976" s="138"/>
      <c r="T3976" s="158"/>
      <c r="U3976" s="158"/>
      <c r="V3976" s="160"/>
    </row>
    <row r="3977" spans="1:22" s="52" customFormat="1" ht="45" customHeight="1" x14ac:dyDescent="0.2">
      <c r="A3977" s="138">
        <v>7</v>
      </c>
      <c r="B3977" s="138" t="s">
        <v>850</v>
      </c>
      <c r="C3977" s="138">
        <v>1971</v>
      </c>
      <c r="D3977" s="138"/>
      <c r="E3977" s="138" t="s">
        <v>111</v>
      </c>
      <c r="F3977" s="138">
        <v>5</v>
      </c>
      <c r="G3977" s="138">
        <v>4</v>
      </c>
      <c r="H3977" s="159">
        <v>3348</v>
      </c>
      <c r="I3977" s="159">
        <v>3161.6</v>
      </c>
      <c r="J3977" s="159">
        <v>3333.52</v>
      </c>
      <c r="K3977" s="132">
        <v>103</v>
      </c>
      <c r="L3977" s="158">
        <v>33987389.689999998</v>
      </c>
      <c r="M3977" s="158">
        <v>0</v>
      </c>
      <c r="N3977" s="158">
        <v>0</v>
      </c>
      <c r="O3977" s="158">
        <v>0</v>
      </c>
      <c r="P3977" s="158">
        <f>L3977</f>
        <v>33987389.689999998</v>
      </c>
      <c r="Q3977" s="159">
        <v>0</v>
      </c>
      <c r="R3977" s="66" t="s">
        <v>62</v>
      </c>
      <c r="S3977" s="138">
        <v>5</v>
      </c>
      <c r="T3977" s="158">
        <f>P3977/I3977</f>
        <v>10750.059998102226</v>
      </c>
      <c r="U3977" s="158">
        <f>T3977</f>
        <v>10750.059998102226</v>
      </c>
      <c r="V3977" s="160">
        <v>47118</v>
      </c>
    </row>
    <row r="3978" spans="1:22" s="52" customFormat="1" ht="45" customHeight="1" x14ac:dyDescent="0.2">
      <c r="A3978" s="138"/>
      <c r="B3978" s="138"/>
      <c r="C3978" s="138">
        <v>1971</v>
      </c>
      <c r="D3978" s="138"/>
      <c r="E3978" s="138" t="s">
        <v>111</v>
      </c>
      <c r="F3978" s="138">
        <v>5</v>
      </c>
      <c r="G3978" s="138">
        <v>4</v>
      </c>
      <c r="H3978" s="159">
        <v>3348</v>
      </c>
      <c r="I3978" s="159">
        <v>2526.1</v>
      </c>
      <c r="J3978" s="159">
        <v>2526.1</v>
      </c>
      <c r="K3978" s="132">
        <v>103</v>
      </c>
      <c r="L3978" s="158"/>
      <c r="M3978" s="158"/>
      <c r="N3978" s="158"/>
      <c r="O3978" s="158"/>
      <c r="P3978" s="158"/>
      <c r="Q3978" s="159"/>
      <c r="R3978" s="66" t="s">
        <v>65</v>
      </c>
      <c r="S3978" s="138"/>
      <c r="T3978" s="158"/>
      <c r="U3978" s="158"/>
      <c r="V3978" s="160"/>
    </row>
    <row r="3979" spans="1:22" s="52" customFormat="1" ht="45" customHeight="1" x14ac:dyDescent="0.2">
      <c r="A3979" s="138"/>
      <c r="B3979" s="138"/>
      <c r="C3979" s="138">
        <v>1971</v>
      </c>
      <c r="D3979" s="138"/>
      <c r="E3979" s="138" t="s">
        <v>111</v>
      </c>
      <c r="F3979" s="138">
        <v>5</v>
      </c>
      <c r="G3979" s="138">
        <v>4</v>
      </c>
      <c r="H3979" s="159">
        <v>3348</v>
      </c>
      <c r="I3979" s="159">
        <v>2526.1</v>
      </c>
      <c r="J3979" s="159">
        <v>2526.1</v>
      </c>
      <c r="K3979" s="132">
        <v>103</v>
      </c>
      <c r="L3979" s="158"/>
      <c r="M3979" s="158"/>
      <c r="N3979" s="158"/>
      <c r="O3979" s="158"/>
      <c r="P3979" s="158"/>
      <c r="Q3979" s="159"/>
      <c r="R3979" s="66" t="s">
        <v>68</v>
      </c>
      <c r="S3979" s="138"/>
      <c r="T3979" s="158"/>
      <c r="U3979" s="158"/>
      <c r="V3979" s="160"/>
    </row>
    <row r="3980" spans="1:22" s="52" customFormat="1" ht="45" customHeight="1" x14ac:dyDescent="0.2">
      <c r="A3980" s="138"/>
      <c r="B3980" s="138"/>
      <c r="C3980" s="138">
        <v>1971</v>
      </c>
      <c r="D3980" s="138"/>
      <c r="E3980" s="138" t="s">
        <v>111</v>
      </c>
      <c r="F3980" s="138">
        <v>5</v>
      </c>
      <c r="G3980" s="138">
        <v>4</v>
      </c>
      <c r="H3980" s="159">
        <v>3348</v>
      </c>
      <c r="I3980" s="159">
        <v>2526.1</v>
      </c>
      <c r="J3980" s="159">
        <v>2526.1</v>
      </c>
      <c r="K3980" s="132">
        <v>103</v>
      </c>
      <c r="L3980" s="158"/>
      <c r="M3980" s="158"/>
      <c r="N3980" s="158"/>
      <c r="O3980" s="158"/>
      <c r="P3980" s="158"/>
      <c r="Q3980" s="159"/>
      <c r="R3980" s="66" t="s">
        <v>71</v>
      </c>
      <c r="S3980" s="138"/>
      <c r="T3980" s="158"/>
      <c r="U3980" s="158"/>
      <c r="V3980" s="160"/>
    </row>
    <row r="3981" spans="1:22" s="52" customFormat="1" ht="41.25" customHeight="1" x14ac:dyDescent="0.2">
      <c r="A3981" s="138"/>
      <c r="B3981" s="138"/>
      <c r="C3981" s="138">
        <v>1971</v>
      </c>
      <c r="D3981" s="138"/>
      <c r="E3981" s="138" t="s">
        <v>111</v>
      </c>
      <c r="F3981" s="138">
        <v>5</v>
      </c>
      <c r="G3981" s="138">
        <v>4</v>
      </c>
      <c r="H3981" s="159">
        <v>3348</v>
      </c>
      <c r="I3981" s="159">
        <v>2526.1</v>
      </c>
      <c r="J3981" s="159">
        <v>2526.1</v>
      </c>
      <c r="K3981" s="132">
        <v>103</v>
      </c>
      <c r="L3981" s="158"/>
      <c r="M3981" s="158"/>
      <c r="N3981" s="158"/>
      <c r="O3981" s="158"/>
      <c r="P3981" s="158"/>
      <c r="Q3981" s="159"/>
      <c r="R3981" s="66" t="s">
        <v>74</v>
      </c>
      <c r="S3981" s="138"/>
      <c r="T3981" s="158"/>
      <c r="U3981" s="158"/>
      <c r="V3981" s="160"/>
    </row>
    <row r="3982" spans="1:22" s="52" customFormat="1" ht="40.5" customHeight="1" x14ac:dyDescent="0.2">
      <c r="A3982" s="138">
        <v>8</v>
      </c>
      <c r="B3982" s="138" t="s">
        <v>851</v>
      </c>
      <c r="C3982" s="138">
        <v>1969</v>
      </c>
      <c r="D3982" s="138"/>
      <c r="E3982" s="138" t="s">
        <v>111</v>
      </c>
      <c r="F3982" s="138">
        <v>5</v>
      </c>
      <c r="G3982" s="138">
        <v>4</v>
      </c>
      <c r="H3982" s="159">
        <v>3488</v>
      </c>
      <c r="I3982" s="133">
        <v>3251.5</v>
      </c>
      <c r="J3982" s="133">
        <v>2376.39</v>
      </c>
      <c r="K3982" s="132">
        <v>108</v>
      </c>
      <c r="L3982" s="158">
        <v>34953820.100000001</v>
      </c>
      <c r="M3982" s="158">
        <v>0</v>
      </c>
      <c r="N3982" s="158">
        <v>0</v>
      </c>
      <c r="O3982" s="158">
        <v>0</v>
      </c>
      <c r="P3982" s="158">
        <f>L3982</f>
        <v>34953820.100000001</v>
      </c>
      <c r="Q3982" s="159">
        <v>0</v>
      </c>
      <c r="R3982" s="66" t="s">
        <v>62</v>
      </c>
      <c r="S3982" s="138">
        <v>5</v>
      </c>
      <c r="T3982" s="158">
        <f>P3982/I3982</f>
        <v>10750.060003075505</v>
      </c>
      <c r="U3982" s="158">
        <f>T3982</f>
        <v>10750.060003075505</v>
      </c>
      <c r="V3982" s="160">
        <v>47118</v>
      </c>
    </row>
    <row r="3983" spans="1:22" s="52" customFormat="1" ht="40.5" customHeight="1" x14ac:dyDescent="0.2">
      <c r="A3983" s="138"/>
      <c r="B3983" s="138"/>
      <c r="C3983" s="138">
        <v>1969</v>
      </c>
      <c r="D3983" s="138"/>
      <c r="E3983" s="138" t="s">
        <v>111</v>
      </c>
      <c r="F3983" s="138">
        <v>5</v>
      </c>
      <c r="G3983" s="138">
        <v>4</v>
      </c>
      <c r="H3983" s="159">
        <v>3488</v>
      </c>
      <c r="I3983" s="133"/>
      <c r="J3983" s="133"/>
      <c r="K3983" s="132">
        <v>108</v>
      </c>
      <c r="L3983" s="158"/>
      <c r="M3983" s="158"/>
      <c r="N3983" s="158"/>
      <c r="O3983" s="158"/>
      <c r="P3983" s="158"/>
      <c r="Q3983" s="159"/>
      <c r="R3983" s="66" t="s">
        <v>65</v>
      </c>
      <c r="S3983" s="138"/>
      <c r="T3983" s="158"/>
      <c r="U3983" s="158"/>
      <c r="V3983" s="160"/>
    </row>
    <row r="3984" spans="1:22" s="65" customFormat="1" ht="40.5" customHeight="1" outlineLevel="1" x14ac:dyDescent="0.15">
      <c r="A3984" s="138"/>
      <c r="B3984" s="138"/>
      <c r="C3984" s="138">
        <v>1969</v>
      </c>
      <c r="D3984" s="138"/>
      <c r="E3984" s="138" t="s">
        <v>111</v>
      </c>
      <c r="F3984" s="138">
        <v>5</v>
      </c>
      <c r="G3984" s="138">
        <v>4</v>
      </c>
      <c r="H3984" s="159">
        <v>3488</v>
      </c>
      <c r="I3984" s="133"/>
      <c r="J3984" s="133"/>
      <c r="K3984" s="132">
        <v>108</v>
      </c>
      <c r="L3984" s="158"/>
      <c r="M3984" s="158"/>
      <c r="N3984" s="158"/>
      <c r="O3984" s="158"/>
      <c r="P3984" s="158"/>
      <c r="Q3984" s="159"/>
      <c r="R3984" s="66" t="s">
        <v>68</v>
      </c>
      <c r="S3984" s="138"/>
      <c r="T3984" s="158"/>
      <c r="U3984" s="158"/>
      <c r="V3984" s="160"/>
    </row>
    <row r="3985" spans="1:22" s="52" customFormat="1" ht="40.5" customHeight="1" x14ac:dyDescent="0.2">
      <c r="A3985" s="138"/>
      <c r="B3985" s="138"/>
      <c r="C3985" s="138">
        <v>1969</v>
      </c>
      <c r="D3985" s="138"/>
      <c r="E3985" s="138" t="s">
        <v>111</v>
      </c>
      <c r="F3985" s="138">
        <v>5</v>
      </c>
      <c r="G3985" s="138">
        <v>4</v>
      </c>
      <c r="H3985" s="159">
        <v>3488</v>
      </c>
      <c r="I3985" s="133"/>
      <c r="J3985" s="133"/>
      <c r="K3985" s="132">
        <v>108</v>
      </c>
      <c r="L3985" s="158"/>
      <c r="M3985" s="158"/>
      <c r="N3985" s="158"/>
      <c r="O3985" s="158"/>
      <c r="P3985" s="158"/>
      <c r="Q3985" s="159"/>
      <c r="R3985" s="66" t="s">
        <v>71</v>
      </c>
      <c r="S3985" s="138"/>
      <c r="T3985" s="158"/>
      <c r="U3985" s="158"/>
      <c r="V3985" s="160"/>
    </row>
    <row r="3986" spans="1:22" s="52" customFormat="1" ht="40.5" customHeight="1" x14ac:dyDescent="0.2">
      <c r="A3986" s="138"/>
      <c r="B3986" s="138"/>
      <c r="C3986" s="138">
        <v>1969</v>
      </c>
      <c r="D3986" s="138"/>
      <c r="E3986" s="138" t="s">
        <v>111</v>
      </c>
      <c r="F3986" s="138">
        <v>5</v>
      </c>
      <c r="G3986" s="138">
        <v>4</v>
      </c>
      <c r="H3986" s="159">
        <v>3488</v>
      </c>
      <c r="I3986" s="133"/>
      <c r="J3986" s="133"/>
      <c r="K3986" s="132">
        <v>108</v>
      </c>
      <c r="L3986" s="158"/>
      <c r="M3986" s="158"/>
      <c r="N3986" s="158"/>
      <c r="O3986" s="158"/>
      <c r="P3986" s="158"/>
      <c r="Q3986" s="159"/>
      <c r="R3986" s="66" t="s">
        <v>74</v>
      </c>
      <c r="S3986" s="138"/>
      <c r="T3986" s="158"/>
      <c r="U3986" s="158"/>
      <c r="V3986" s="160"/>
    </row>
    <row r="3987" spans="1:22" s="52" customFormat="1" ht="33.75" customHeight="1" x14ac:dyDescent="0.2">
      <c r="A3987" s="138">
        <v>9</v>
      </c>
      <c r="B3987" s="138" t="s">
        <v>852</v>
      </c>
      <c r="C3987" s="138">
        <v>1992</v>
      </c>
      <c r="D3987" s="138"/>
      <c r="E3987" s="138" t="s">
        <v>97</v>
      </c>
      <c r="F3987" s="138">
        <v>6</v>
      </c>
      <c r="G3987" s="138">
        <v>8</v>
      </c>
      <c r="H3987" s="159">
        <v>8039.7</v>
      </c>
      <c r="I3987" s="159">
        <v>7016.5</v>
      </c>
      <c r="J3987" s="159">
        <v>6803.71</v>
      </c>
      <c r="K3987" s="132">
        <v>268</v>
      </c>
      <c r="L3987" s="158">
        <v>49025408.149999999</v>
      </c>
      <c r="M3987" s="158">
        <v>0</v>
      </c>
      <c r="N3987" s="158">
        <v>0</v>
      </c>
      <c r="O3987" s="158">
        <v>0</v>
      </c>
      <c r="P3987" s="158">
        <f>L3987</f>
        <v>49025408.149999999</v>
      </c>
      <c r="Q3987" s="159">
        <v>0</v>
      </c>
      <c r="R3987" s="66" t="s">
        <v>62</v>
      </c>
      <c r="S3987" s="138">
        <v>5</v>
      </c>
      <c r="T3987" s="158">
        <f>P3987/I3987</f>
        <v>6987.1600014252117</v>
      </c>
      <c r="U3987" s="158">
        <f>T3987</f>
        <v>6987.1600014252117</v>
      </c>
      <c r="V3987" s="160">
        <v>47118</v>
      </c>
    </row>
    <row r="3988" spans="1:22" s="52" customFormat="1" ht="42" customHeight="1" x14ac:dyDescent="0.2">
      <c r="A3988" s="138"/>
      <c r="B3988" s="138"/>
      <c r="C3988" s="138">
        <v>1992</v>
      </c>
      <c r="D3988" s="138"/>
      <c r="E3988" s="138" t="s">
        <v>97</v>
      </c>
      <c r="F3988" s="138">
        <v>6</v>
      </c>
      <c r="G3988" s="138">
        <v>8</v>
      </c>
      <c r="H3988" s="159">
        <v>8039.7</v>
      </c>
      <c r="I3988" s="159">
        <v>7016.5</v>
      </c>
      <c r="J3988" s="159">
        <v>7016.5</v>
      </c>
      <c r="K3988" s="132">
        <v>268</v>
      </c>
      <c r="L3988" s="158"/>
      <c r="M3988" s="158"/>
      <c r="N3988" s="158"/>
      <c r="O3988" s="158"/>
      <c r="P3988" s="158"/>
      <c r="Q3988" s="159"/>
      <c r="R3988" s="66" t="s">
        <v>65</v>
      </c>
      <c r="S3988" s="138"/>
      <c r="T3988" s="158"/>
      <c r="U3988" s="158"/>
      <c r="V3988" s="160"/>
    </row>
    <row r="3989" spans="1:22" s="52" customFormat="1" ht="37.5" customHeight="1" x14ac:dyDescent="0.2">
      <c r="A3989" s="138"/>
      <c r="B3989" s="138"/>
      <c r="C3989" s="138">
        <v>1992</v>
      </c>
      <c r="D3989" s="138"/>
      <c r="E3989" s="138" t="s">
        <v>97</v>
      </c>
      <c r="F3989" s="138">
        <v>6</v>
      </c>
      <c r="G3989" s="138">
        <v>8</v>
      </c>
      <c r="H3989" s="159">
        <v>8039.7</v>
      </c>
      <c r="I3989" s="159">
        <v>7016.5</v>
      </c>
      <c r="J3989" s="159">
        <v>7016.5</v>
      </c>
      <c r="K3989" s="132">
        <v>268</v>
      </c>
      <c r="L3989" s="158"/>
      <c r="M3989" s="158"/>
      <c r="N3989" s="158"/>
      <c r="O3989" s="158"/>
      <c r="P3989" s="158"/>
      <c r="Q3989" s="159"/>
      <c r="R3989" s="66" t="s">
        <v>68</v>
      </c>
      <c r="S3989" s="138"/>
      <c r="T3989" s="158"/>
      <c r="U3989" s="158"/>
      <c r="V3989" s="160"/>
    </row>
    <row r="3990" spans="1:22" s="52" customFormat="1" ht="39" customHeight="1" x14ac:dyDescent="0.2">
      <c r="A3990" s="138"/>
      <c r="B3990" s="138"/>
      <c r="C3990" s="138">
        <v>1992</v>
      </c>
      <c r="D3990" s="138"/>
      <c r="E3990" s="138" t="s">
        <v>97</v>
      </c>
      <c r="F3990" s="138">
        <v>6</v>
      </c>
      <c r="G3990" s="138">
        <v>8</v>
      </c>
      <c r="H3990" s="159">
        <v>8039.7</v>
      </c>
      <c r="I3990" s="159">
        <v>7016.5</v>
      </c>
      <c r="J3990" s="159">
        <v>7016.5</v>
      </c>
      <c r="K3990" s="132">
        <v>268</v>
      </c>
      <c r="L3990" s="158"/>
      <c r="M3990" s="158"/>
      <c r="N3990" s="158"/>
      <c r="O3990" s="158"/>
      <c r="P3990" s="158"/>
      <c r="Q3990" s="159"/>
      <c r="R3990" s="66" t="s">
        <v>71</v>
      </c>
      <c r="S3990" s="138"/>
      <c r="T3990" s="158"/>
      <c r="U3990" s="158"/>
      <c r="V3990" s="160"/>
    </row>
    <row r="3991" spans="1:22" s="52" customFormat="1" ht="36.75" customHeight="1" x14ac:dyDescent="0.2">
      <c r="A3991" s="138"/>
      <c r="B3991" s="138"/>
      <c r="C3991" s="138">
        <v>1992</v>
      </c>
      <c r="D3991" s="138"/>
      <c r="E3991" s="138" t="s">
        <v>97</v>
      </c>
      <c r="F3991" s="138">
        <v>6</v>
      </c>
      <c r="G3991" s="138">
        <v>8</v>
      </c>
      <c r="H3991" s="159">
        <v>8039.7</v>
      </c>
      <c r="I3991" s="159">
        <v>7016.5</v>
      </c>
      <c r="J3991" s="159">
        <v>7016.5</v>
      </c>
      <c r="K3991" s="132">
        <v>268</v>
      </c>
      <c r="L3991" s="158"/>
      <c r="M3991" s="158"/>
      <c r="N3991" s="158"/>
      <c r="O3991" s="158"/>
      <c r="P3991" s="158"/>
      <c r="Q3991" s="159"/>
      <c r="R3991" s="66" t="s">
        <v>105</v>
      </c>
      <c r="S3991" s="138"/>
      <c r="T3991" s="158"/>
      <c r="U3991" s="158"/>
      <c r="V3991" s="160"/>
    </row>
    <row r="3992" spans="1:22" s="52" customFormat="1" ht="41.25" customHeight="1" x14ac:dyDescent="0.2">
      <c r="A3992" s="111">
        <v>10</v>
      </c>
      <c r="B3992" s="111" t="s">
        <v>853</v>
      </c>
      <c r="C3992" s="111">
        <v>1988</v>
      </c>
      <c r="D3992" s="111"/>
      <c r="E3992" s="111" t="s">
        <v>111</v>
      </c>
      <c r="F3992" s="111">
        <v>2</v>
      </c>
      <c r="G3992" s="111">
        <v>3</v>
      </c>
      <c r="H3992" s="127">
        <v>1375.4</v>
      </c>
      <c r="I3992" s="127">
        <v>1003.1</v>
      </c>
      <c r="J3992" s="127">
        <v>924.4</v>
      </c>
      <c r="K3992" s="113">
        <v>41</v>
      </c>
      <c r="L3992" s="126">
        <v>7911750.6299999999</v>
      </c>
      <c r="M3992" s="126">
        <v>0</v>
      </c>
      <c r="N3992" s="126">
        <v>0</v>
      </c>
      <c r="O3992" s="126">
        <v>0</v>
      </c>
      <c r="P3992" s="126">
        <f>L3992</f>
        <v>7911750.6299999999</v>
      </c>
      <c r="Q3992" s="127">
        <v>0</v>
      </c>
      <c r="R3992" s="66" t="s">
        <v>74</v>
      </c>
      <c r="S3992" s="111">
        <v>1</v>
      </c>
      <c r="T3992" s="126">
        <f>L3992/I3992</f>
        <v>7887.2999999999993</v>
      </c>
      <c r="U3992" s="126">
        <f>T3992</f>
        <v>7887.2999999999993</v>
      </c>
      <c r="V3992" s="128">
        <v>47118</v>
      </c>
    </row>
    <row r="3993" spans="1:22" s="23" customFormat="1" ht="36.75" customHeight="1" x14ac:dyDescent="0.2">
      <c r="A3993" s="137" t="s">
        <v>854</v>
      </c>
      <c r="B3993" s="137"/>
      <c r="C3993" s="111" t="s">
        <v>80</v>
      </c>
      <c r="D3993" s="111" t="s">
        <v>80</v>
      </c>
      <c r="E3993" s="111" t="s">
        <v>80</v>
      </c>
      <c r="F3993" s="111" t="s">
        <v>80</v>
      </c>
      <c r="G3993" s="111" t="s">
        <v>80</v>
      </c>
      <c r="H3993" s="102">
        <f t="shared" ref="H3993:Q3993" si="365">H3960+H3961+H3965+H3969+H3970+H3972+H3977+H3982+H3987+H3992</f>
        <v>28548.400000000001</v>
      </c>
      <c r="I3993" s="102">
        <f t="shared" si="365"/>
        <v>25497.739999999998</v>
      </c>
      <c r="J3993" s="102">
        <f t="shared" si="365"/>
        <v>23564.240000000002</v>
      </c>
      <c r="K3993" s="103">
        <f t="shared" si="365"/>
        <v>942</v>
      </c>
      <c r="L3993" s="102">
        <f t="shared" si="365"/>
        <v>235895743.33999997</v>
      </c>
      <c r="M3993" s="102">
        <f t="shared" si="365"/>
        <v>0</v>
      </c>
      <c r="N3993" s="102">
        <f t="shared" si="365"/>
        <v>0</v>
      </c>
      <c r="O3993" s="102">
        <f t="shared" si="365"/>
        <v>0</v>
      </c>
      <c r="P3993" s="102">
        <f t="shared" si="365"/>
        <v>235895743.33999997</v>
      </c>
      <c r="Q3993" s="102">
        <f t="shared" si="365"/>
        <v>0</v>
      </c>
      <c r="R3993" s="102" t="s">
        <v>80</v>
      </c>
      <c r="S3993" s="103">
        <f>S3960+S3961+S3965+S3969+S3970+S3972+S3977+S3982+S3987+S3992</f>
        <v>33</v>
      </c>
      <c r="T3993" s="111" t="s">
        <v>80</v>
      </c>
      <c r="U3993" s="111" t="s">
        <v>80</v>
      </c>
      <c r="V3993" s="111" t="s">
        <v>80</v>
      </c>
    </row>
    <row r="3994" spans="1:22" s="23" customFormat="1" ht="36.75" customHeight="1" x14ac:dyDescent="0.2">
      <c r="A3994" s="142" t="s">
        <v>281</v>
      </c>
      <c r="B3994" s="142"/>
      <c r="C3994" s="142"/>
      <c r="D3994" s="142"/>
      <c r="E3994" s="142"/>
      <c r="F3994" s="142"/>
      <c r="G3994" s="142"/>
      <c r="H3994" s="142"/>
      <c r="I3994" s="142"/>
      <c r="J3994" s="142"/>
      <c r="K3994" s="142"/>
      <c r="L3994" s="142"/>
      <c r="M3994" s="142"/>
      <c r="N3994" s="142"/>
      <c r="O3994" s="142"/>
      <c r="P3994" s="142"/>
      <c r="Q3994" s="142"/>
      <c r="R3994" s="142"/>
      <c r="S3994" s="142"/>
      <c r="T3994" s="142"/>
      <c r="U3994" s="142"/>
      <c r="V3994" s="142"/>
    </row>
    <row r="3995" spans="1:22" s="52" customFormat="1" ht="36.75" customHeight="1" x14ac:dyDescent="0.2">
      <c r="A3995" s="138">
        <v>1</v>
      </c>
      <c r="B3995" s="138" t="s">
        <v>855</v>
      </c>
      <c r="C3995" s="138">
        <v>1996</v>
      </c>
      <c r="D3995" s="138"/>
      <c r="E3995" s="138" t="s">
        <v>97</v>
      </c>
      <c r="F3995" s="138">
        <v>5</v>
      </c>
      <c r="G3995" s="138">
        <v>4</v>
      </c>
      <c r="H3995" s="158">
        <v>4744.3999999999996</v>
      </c>
      <c r="I3995" s="158">
        <v>4523.8999999999996</v>
      </c>
      <c r="J3995" s="158">
        <v>3611.15</v>
      </c>
      <c r="K3995" s="132">
        <v>141</v>
      </c>
      <c r="L3995" s="158">
        <v>34367480.200000003</v>
      </c>
      <c r="M3995" s="158">
        <v>0</v>
      </c>
      <c r="N3995" s="158">
        <v>0</v>
      </c>
      <c r="O3995" s="158">
        <v>0</v>
      </c>
      <c r="P3995" s="158">
        <f>L3995</f>
        <v>34367480.200000003</v>
      </c>
      <c r="Q3995" s="159">
        <v>0</v>
      </c>
      <c r="R3995" s="66" t="s">
        <v>68</v>
      </c>
      <c r="S3995" s="138">
        <v>2</v>
      </c>
      <c r="T3995" s="159">
        <f>P3995/I3995</f>
        <v>7596.8700015473387</v>
      </c>
      <c r="U3995" s="159">
        <f>T3995</f>
        <v>7596.8700015473387</v>
      </c>
      <c r="V3995" s="160">
        <v>47118</v>
      </c>
    </row>
    <row r="3996" spans="1:22" s="52" customFormat="1" ht="36.75" customHeight="1" x14ac:dyDescent="0.2">
      <c r="A3996" s="138"/>
      <c r="B3996" s="138"/>
      <c r="C3996" s="138">
        <v>1996</v>
      </c>
      <c r="D3996" s="138"/>
      <c r="E3996" s="138" t="s">
        <v>97</v>
      </c>
      <c r="F3996" s="138">
        <v>5</v>
      </c>
      <c r="G3996" s="138">
        <v>4</v>
      </c>
      <c r="H3996" s="158">
        <v>4744.3999999999996</v>
      </c>
      <c r="I3996" s="158">
        <v>4177.7</v>
      </c>
      <c r="J3996" s="158">
        <v>4177.7</v>
      </c>
      <c r="K3996" s="132">
        <v>141</v>
      </c>
      <c r="L3996" s="158"/>
      <c r="M3996" s="158"/>
      <c r="N3996" s="158"/>
      <c r="O3996" s="158"/>
      <c r="P3996" s="158"/>
      <c r="Q3996" s="159"/>
      <c r="R3996" s="66" t="s">
        <v>74</v>
      </c>
      <c r="S3996" s="138"/>
      <c r="T3996" s="159"/>
      <c r="U3996" s="159"/>
      <c r="V3996" s="160"/>
    </row>
    <row r="3997" spans="1:22" s="52" customFormat="1" ht="36.75" customHeight="1" x14ac:dyDescent="0.2">
      <c r="A3997" s="137" t="s">
        <v>856</v>
      </c>
      <c r="B3997" s="137"/>
      <c r="C3997" s="111" t="s">
        <v>80</v>
      </c>
      <c r="D3997" s="111" t="s">
        <v>80</v>
      </c>
      <c r="E3997" s="111" t="s">
        <v>80</v>
      </c>
      <c r="F3997" s="111" t="s">
        <v>80</v>
      </c>
      <c r="G3997" s="111" t="s">
        <v>80</v>
      </c>
      <c r="H3997" s="102">
        <f>SUM(H3995)</f>
        <v>4744.3999999999996</v>
      </c>
      <c r="I3997" s="102">
        <f>SUM(I3995)</f>
        <v>4523.8999999999996</v>
      </c>
      <c r="J3997" s="102">
        <f>SUM(J3995)</f>
        <v>3611.15</v>
      </c>
      <c r="K3997" s="103">
        <f>SUM(K3995)</f>
        <v>141</v>
      </c>
      <c r="L3997" s="102">
        <f>SUM(L3995:L3996)</f>
        <v>34367480.200000003</v>
      </c>
      <c r="M3997" s="102">
        <v>0</v>
      </c>
      <c r="N3997" s="102">
        <v>0</v>
      </c>
      <c r="O3997" s="102">
        <v>0</v>
      </c>
      <c r="P3997" s="102">
        <f>SUM(P3995)</f>
        <v>34367480.200000003</v>
      </c>
      <c r="Q3997" s="105">
        <v>0</v>
      </c>
      <c r="R3997" s="111" t="s">
        <v>80</v>
      </c>
      <c r="S3997" s="123">
        <f>SUM(S3995)</f>
        <v>2</v>
      </c>
      <c r="T3997" s="111" t="s">
        <v>80</v>
      </c>
      <c r="U3997" s="111" t="s">
        <v>80</v>
      </c>
      <c r="V3997" s="111" t="s">
        <v>80</v>
      </c>
    </row>
    <row r="3998" spans="1:22" s="52" customFormat="1" ht="28.5" customHeight="1" x14ac:dyDescent="0.2">
      <c r="A3998" s="142" t="s">
        <v>290</v>
      </c>
      <c r="B3998" s="142"/>
      <c r="C3998" s="142"/>
      <c r="D3998" s="142"/>
      <c r="E3998" s="142"/>
      <c r="F3998" s="142"/>
      <c r="G3998" s="142"/>
      <c r="H3998" s="142"/>
      <c r="I3998" s="142"/>
      <c r="J3998" s="142"/>
      <c r="K3998" s="142"/>
      <c r="L3998" s="142"/>
      <c r="M3998" s="142"/>
      <c r="N3998" s="142"/>
      <c r="O3998" s="142"/>
      <c r="P3998" s="142"/>
      <c r="Q3998" s="142"/>
      <c r="R3998" s="142"/>
      <c r="S3998" s="142"/>
      <c r="T3998" s="142"/>
      <c r="U3998" s="142"/>
      <c r="V3998" s="142"/>
    </row>
    <row r="3999" spans="1:22" s="21" customFormat="1" ht="35.25" customHeight="1" x14ac:dyDescent="0.15">
      <c r="A3999" s="138">
        <v>1</v>
      </c>
      <c r="B3999" s="138" t="s">
        <v>857</v>
      </c>
      <c r="C3999" s="138">
        <v>1982</v>
      </c>
      <c r="D3999" s="138">
        <v>2012</v>
      </c>
      <c r="E3999" s="138" t="s">
        <v>97</v>
      </c>
      <c r="F3999" s="138">
        <v>5</v>
      </c>
      <c r="G3999" s="138">
        <v>6</v>
      </c>
      <c r="H3999" s="158">
        <v>4864.2</v>
      </c>
      <c r="I3999" s="133">
        <v>4452.2</v>
      </c>
      <c r="J3999" s="133">
        <v>3391.08</v>
      </c>
      <c r="K3999" s="132">
        <v>245</v>
      </c>
      <c r="L3999" s="158">
        <v>61757757.340000004</v>
      </c>
      <c r="M3999" s="158">
        <v>0</v>
      </c>
      <c r="N3999" s="158">
        <v>0</v>
      </c>
      <c r="O3999" s="158">
        <v>0</v>
      </c>
      <c r="P3999" s="158">
        <f>L3999</f>
        <v>61757757.340000004</v>
      </c>
      <c r="Q3999" s="159">
        <v>0</v>
      </c>
      <c r="R3999" s="66" t="s">
        <v>62</v>
      </c>
      <c r="S3999" s="138">
        <v>7</v>
      </c>
      <c r="T3999" s="158">
        <f>P3999/I3999</f>
        <v>13871.290000449217</v>
      </c>
      <c r="U3999" s="158">
        <f>T3999</f>
        <v>13871.290000449217</v>
      </c>
      <c r="V3999" s="160">
        <v>47118</v>
      </c>
    </row>
    <row r="4000" spans="1:22" s="21" customFormat="1" ht="42" customHeight="1" x14ac:dyDescent="0.15">
      <c r="A4000" s="138"/>
      <c r="B4000" s="138"/>
      <c r="C4000" s="138">
        <v>1982</v>
      </c>
      <c r="D4000" s="138"/>
      <c r="E4000" s="138" t="s">
        <v>97</v>
      </c>
      <c r="F4000" s="138">
        <v>5</v>
      </c>
      <c r="G4000" s="138">
        <v>6</v>
      </c>
      <c r="H4000" s="158">
        <v>4864.2</v>
      </c>
      <c r="I4000" s="133"/>
      <c r="J4000" s="133"/>
      <c r="K4000" s="132">
        <v>245</v>
      </c>
      <c r="L4000" s="158"/>
      <c r="M4000" s="158"/>
      <c r="N4000" s="158"/>
      <c r="O4000" s="158"/>
      <c r="P4000" s="158"/>
      <c r="Q4000" s="159"/>
      <c r="R4000" s="66" t="s">
        <v>99</v>
      </c>
      <c r="S4000" s="138"/>
      <c r="T4000" s="158"/>
      <c r="U4000" s="158"/>
      <c r="V4000" s="160"/>
    </row>
    <row r="4001" spans="1:22" s="28" customFormat="1" ht="34.5" customHeight="1" x14ac:dyDescent="0.15">
      <c r="A4001" s="138"/>
      <c r="B4001" s="138"/>
      <c r="C4001" s="138">
        <v>1982</v>
      </c>
      <c r="D4001" s="138"/>
      <c r="E4001" s="138" t="s">
        <v>97</v>
      </c>
      <c r="F4001" s="138">
        <v>5</v>
      </c>
      <c r="G4001" s="138">
        <v>6</v>
      </c>
      <c r="H4001" s="158">
        <v>4864.2</v>
      </c>
      <c r="I4001" s="133"/>
      <c r="J4001" s="133"/>
      <c r="K4001" s="132">
        <v>245</v>
      </c>
      <c r="L4001" s="158"/>
      <c r="M4001" s="158"/>
      <c r="N4001" s="158"/>
      <c r="O4001" s="158"/>
      <c r="P4001" s="158"/>
      <c r="Q4001" s="159"/>
      <c r="R4001" s="66" t="s">
        <v>65</v>
      </c>
      <c r="S4001" s="138"/>
      <c r="T4001" s="158"/>
      <c r="U4001" s="158"/>
      <c r="V4001" s="160"/>
    </row>
    <row r="4002" spans="1:22" s="23" customFormat="1" ht="34.5" customHeight="1" x14ac:dyDescent="0.2">
      <c r="A4002" s="138"/>
      <c r="B4002" s="138"/>
      <c r="C4002" s="138">
        <v>1982</v>
      </c>
      <c r="D4002" s="138"/>
      <c r="E4002" s="138" t="s">
        <v>97</v>
      </c>
      <c r="F4002" s="138">
        <v>5</v>
      </c>
      <c r="G4002" s="138">
        <v>6</v>
      </c>
      <c r="H4002" s="158">
        <v>4864.2</v>
      </c>
      <c r="I4002" s="133"/>
      <c r="J4002" s="133"/>
      <c r="K4002" s="132">
        <v>245</v>
      </c>
      <c r="L4002" s="158"/>
      <c r="M4002" s="158"/>
      <c r="N4002" s="158"/>
      <c r="O4002" s="158"/>
      <c r="P4002" s="158"/>
      <c r="Q4002" s="159"/>
      <c r="R4002" s="66" t="s">
        <v>68</v>
      </c>
      <c r="S4002" s="138"/>
      <c r="T4002" s="158"/>
      <c r="U4002" s="158"/>
      <c r="V4002" s="160"/>
    </row>
    <row r="4003" spans="1:22" s="23" customFormat="1" ht="34.5" customHeight="1" x14ac:dyDescent="0.2">
      <c r="A4003" s="138"/>
      <c r="B4003" s="138"/>
      <c r="C4003" s="138">
        <v>1982</v>
      </c>
      <c r="D4003" s="138"/>
      <c r="E4003" s="138" t="s">
        <v>97</v>
      </c>
      <c r="F4003" s="138">
        <v>5</v>
      </c>
      <c r="G4003" s="138">
        <v>6</v>
      </c>
      <c r="H4003" s="158">
        <v>4864.2</v>
      </c>
      <c r="I4003" s="133"/>
      <c r="J4003" s="133"/>
      <c r="K4003" s="132">
        <v>245</v>
      </c>
      <c r="L4003" s="158"/>
      <c r="M4003" s="158"/>
      <c r="N4003" s="158"/>
      <c r="O4003" s="158"/>
      <c r="P4003" s="158"/>
      <c r="Q4003" s="159"/>
      <c r="R4003" s="66" t="s">
        <v>71</v>
      </c>
      <c r="S4003" s="138"/>
      <c r="T4003" s="158"/>
      <c r="U4003" s="158"/>
      <c r="V4003" s="160"/>
    </row>
    <row r="4004" spans="1:22" s="22" customFormat="1" ht="33.75" customHeight="1" x14ac:dyDescent="0.2">
      <c r="A4004" s="138"/>
      <c r="B4004" s="138"/>
      <c r="C4004" s="138">
        <v>1982</v>
      </c>
      <c r="D4004" s="138"/>
      <c r="E4004" s="138" t="s">
        <v>97</v>
      </c>
      <c r="F4004" s="138">
        <v>5</v>
      </c>
      <c r="G4004" s="138">
        <v>6</v>
      </c>
      <c r="H4004" s="158">
        <v>4864.2</v>
      </c>
      <c r="I4004" s="133"/>
      <c r="J4004" s="133"/>
      <c r="K4004" s="132">
        <v>245</v>
      </c>
      <c r="L4004" s="158"/>
      <c r="M4004" s="158"/>
      <c r="N4004" s="158"/>
      <c r="O4004" s="158"/>
      <c r="P4004" s="158"/>
      <c r="Q4004" s="159"/>
      <c r="R4004" s="66" t="s">
        <v>102</v>
      </c>
      <c r="S4004" s="138"/>
      <c r="T4004" s="158"/>
      <c r="U4004" s="158"/>
      <c r="V4004" s="160"/>
    </row>
    <row r="4005" spans="1:22" s="21" customFormat="1" ht="41.25" customHeight="1" x14ac:dyDescent="0.15">
      <c r="A4005" s="138"/>
      <c r="B4005" s="138"/>
      <c r="C4005" s="138">
        <v>1982</v>
      </c>
      <c r="D4005" s="138"/>
      <c r="E4005" s="138" t="s">
        <v>97</v>
      </c>
      <c r="F4005" s="138">
        <v>5</v>
      </c>
      <c r="G4005" s="138">
        <v>6</v>
      </c>
      <c r="H4005" s="158">
        <v>4864.2</v>
      </c>
      <c r="I4005" s="133"/>
      <c r="J4005" s="133"/>
      <c r="K4005" s="132">
        <v>245</v>
      </c>
      <c r="L4005" s="158"/>
      <c r="M4005" s="158"/>
      <c r="N4005" s="158"/>
      <c r="O4005" s="158"/>
      <c r="P4005" s="158"/>
      <c r="Q4005" s="159"/>
      <c r="R4005" s="66" t="s">
        <v>74</v>
      </c>
      <c r="S4005" s="138"/>
      <c r="T4005" s="158"/>
      <c r="U4005" s="158"/>
      <c r="V4005" s="160"/>
    </row>
    <row r="4006" spans="1:22" s="22" customFormat="1" ht="42.75" customHeight="1" x14ac:dyDescent="0.2">
      <c r="A4006" s="137" t="s">
        <v>1512</v>
      </c>
      <c r="B4006" s="137"/>
      <c r="C4006" s="123" t="s">
        <v>80</v>
      </c>
      <c r="D4006" s="123" t="s">
        <v>80</v>
      </c>
      <c r="E4006" s="123" t="s">
        <v>80</v>
      </c>
      <c r="F4006" s="123" t="s">
        <v>80</v>
      </c>
      <c r="G4006" s="123" t="s">
        <v>80</v>
      </c>
      <c r="H4006" s="102">
        <f>SUM(H3999)</f>
        <v>4864.2</v>
      </c>
      <c r="I4006" s="102">
        <f>SUM(I3999)</f>
        <v>4452.2</v>
      </c>
      <c r="J4006" s="102">
        <f>SUM(J3999)</f>
        <v>3391.08</v>
      </c>
      <c r="K4006" s="103">
        <f>SUM(K3999)</f>
        <v>245</v>
      </c>
      <c r="L4006" s="102">
        <f>SUM(L3999:L4005)</f>
        <v>61757757.340000004</v>
      </c>
      <c r="M4006" s="102">
        <v>0</v>
      </c>
      <c r="N4006" s="102">
        <v>0</v>
      </c>
      <c r="O4006" s="102">
        <v>0</v>
      </c>
      <c r="P4006" s="102">
        <f>SUM(P3999)</f>
        <v>61757757.340000004</v>
      </c>
      <c r="Q4006" s="105">
        <v>0</v>
      </c>
      <c r="R4006" s="123" t="s">
        <v>80</v>
      </c>
      <c r="S4006" s="123">
        <f>SUM(S3999)</f>
        <v>7</v>
      </c>
      <c r="T4006" s="123" t="s">
        <v>80</v>
      </c>
      <c r="U4006" s="123" t="s">
        <v>80</v>
      </c>
      <c r="V4006" s="123" t="s">
        <v>80</v>
      </c>
    </row>
    <row r="4007" spans="1:22" s="37" customFormat="1" ht="37.5" customHeight="1" x14ac:dyDescent="0.15">
      <c r="A4007" s="157" t="s">
        <v>1383</v>
      </c>
      <c r="B4007" s="157"/>
      <c r="C4007" s="43" t="s">
        <v>80</v>
      </c>
      <c r="D4007" s="44" t="s">
        <v>80</v>
      </c>
      <c r="E4007" s="44" t="s">
        <v>80</v>
      </c>
      <c r="F4007" s="44" t="s">
        <v>80</v>
      </c>
      <c r="G4007" s="44" t="s">
        <v>80</v>
      </c>
      <c r="H4007" s="44">
        <f t="shared" ref="H4007:Q4007" si="366">H3903+H3935+H3942+H3958+H3993+H3997+H4006</f>
        <v>112573.31999999999</v>
      </c>
      <c r="I4007" s="44">
        <f t="shared" si="366"/>
        <v>101767.86999999998</v>
      </c>
      <c r="J4007" s="44">
        <f t="shared" si="366"/>
        <v>86934.37</v>
      </c>
      <c r="K4007" s="45">
        <f t="shared" si="366"/>
        <v>4163</v>
      </c>
      <c r="L4007" s="44">
        <f t="shared" si="366"/>
        <v>885801314.07000005</v>
      </c>
      <c r="M4007" s="44">
        <f t="shared" si="366"/>
        <v>0</v>
      </c>
      <c r="N4007" s="44">
        <f t="shared" si="366"/>
        <v>0</v>
      </c>
      <c r="O4007" s="44">
        <f t="shared" si="366"/>
        <v>0</v>
      </c>
      <c r="P4007" s="44">
        <f t="shared" si="366"/>
        <v>885801314.07000005</v>
      </c>
      <c r="Q4007" s="44">
        <f t="shared" si="366"/>
        <v>0</v>
      </c>
      <c r="R4007" s="44" t="s">
        <v>80</v>
      </c>
      <c r="S4007" s="45">
        <f>S3903+S3935+S3942+S3958+S3993+S3997+S4006</f>
        <v>113</v>
      </c>
      <c r="T4007" s="44" t="s">
        <v>80</v>
      </c>
      <c r="U4007" s="44" t="s">
        <v>80</v>
      </c>
      <c r="V4007" s="44" t="s">
        <v>80</v>
      </c>
    </row>
    <row r="4008" spans="1:22" s="41" customFormat="1" ht="34.5" customHeight="1" x14ac:dyDescent="0.2">
      <c r="A4008" s="157" t="s">
        <v>1517</v>
      </c>
      <c r="B4008" s="157"/>
      <c r="C4008" s="111" t="s">
        <v>80</v>
      </c>
      <c r="D4008" s="111" t="s">
        <v>80</v>
      </c>
      <c r="E4008" s="111" t="s">
        <v>80</v>
      </c>
      <c r="F4008" s="111" t="s">
        <v>80</v>
      </c>
      <c r="G4008" s="111" t="s">
        <v>80</v>
      </c>
      <c r="H4008" s="102">
        <f t="shared" ref="H4008:Q4008" si="367">H4007+H3868+H3790</f>
        <v>882153.94000000006</v>
      </c>
      <c r="I4008" s="102">
        <f t="shared" si="367"/>
        <v>792210.06</v>
      </c>
      <c r="J4008" s="102">
        <f t="shared" si="367"/>
        <v>303558.96999999997</v>
      </c>
      <c r="K4008" s="103">
        <f t="shared" si="367"/>
        <v>31574</v>
      </c>
      <c r="L4008" s="102">
        <f t="shared" si="367"/>
        <v>2123292418.2099998</v>
      </c>
      <c r="M4008" s="102">
        <f t="shared" si="367"/>
        <v>0</v>
      </c>
      <c r="N4008" s="102">
        <f t="shared" si="367"/>
        <v>0</v>
      </c>
      <c r="O4008" s="102">
        <f t="shared" si="367"/>
        <v>0</v>
      </c>
      <c r="P4008" s="102">
        <f t="shared" si="367"/>
        <v>2123292418.2099998</v>
      </c>
      <c r="Q4008" s="102">
        <f t="shared" si="367"/>
        <v>0</v>
      </c>
      <c r="R4008" s="102" t="s">
        <v>80</v>
      </c>
      <c r="S4008" s="103">
        <f>S4007+S3868+S3790</f>
        <v>207</v>
      </c>
      <c r="T4008" s="111" t="s">
        <v>80</v>
      </c>
      <c r="U4008" s="111" t="s">
        <v>80</v>
      </c>
      <c r="V4008" s="111" t="s">
        <v>80</v>
      </c>
    </row>
    <row r="4009" spans="1:22" s="131" customFormat="1" ht="44.25" customHeight="1" x14ac:dyDescent="0.2">
      <c r="A4009" s="157" t="s">
        <v>1518</v>
      </c>
      <c r="B4009" s="157"/>
      <c r="C4009" s="111" t="s">
        <v>80</v>
      </c>
      <c r="D4009" s="111" t="s">
        <v>80</v>
      </c>
      <c r="E4009" s="111" t="s">
        <v>80</v>
      </c>
      <c r="F4009" s="111" t="s">
        <v>80</v>
      </c>
      <c r="G4009" s="111" t="s">
        <v>80</v>
      </c>
      <c r="H4009" s="102">
        <f t="shared" ref="H4009:Q4009" si="368">H4008+H3735</f>
        <v>1916663.04</v>
      </c>
      <c r="I4009" s="102">
        <f t="shared" si="368"/>
        <v>1726760.19</v>
      </c>
      <c r="J4009" s="102">
        <f t="shared" si="368"/>
        <v>1145727</v>
      </c>
      <c r="K4009" s="103">
        <f t="shared" si="368"/>
        <v>72141</v>
      </c>
      <c r="L4009" s="102">
        <f t="shared" si="368"/>
        <v>3869928074.8119993</v>
      </c>
      <c r="M4009" s="102">
        <f t="shared" si="368"/>
        <v>0</v>
      </c>
      <c r="N4009" s="102">
        <f t="shared" si="368"/>
        <v>0</v>
      </c>
      <c r="O4009" s="102">
        <f t="shared" si="368"/>
        <v>0</v>
      </c>
      <c r="P4009" s="102">
        <f t="shared" si="368"/>
        <v>3869290312.6519995</v>
      </c>
      <c r="Q4009" s="102">
        <f t="shared" si="368"/>
        <v>637762.16</v>
      </c>
      <c r="R4009" s="102" t="s">
        <v>80</v>
      </c>
      <c r="S4009" s="103">
        <f>S4008+S3735</f>
        <v>542</v>
      </c>
      <c r="T4009" s="111" t="s">
        <v>80</v>
      </c>
      <c r="U4009" s="111" t="s">
        <v>80</v>
      </c>
      <c r="V4009" s="111" t="s">
        <v>80</v>
      </c>
    </row>
    <row r="4010" spans="1:22" s="22" customFormat="1" ht="31.5" customHeight="1" x14ac:dyDescent="0.2">
      <c r="A4010" s="142" t="s">
        <v>858</v>
      </c>
      <c r="B4010" s="142"/>
      <c r="C4010" s="142"/>
      <c r="D4010" s="142"/>
      <c r="E4010" s="142"/>
      <c r="F4010" s="142"/>
      <c r="G4010" s="142"/>
      <c r="H4010" s="142"/>
      <c r="I4010" s="142"/>
      <c r="J4010" s="142"/>
      <c r="K4010" s="142"/>
      <c r="L4010" s="142"/>
      <c r="M4010" s="142"/>
      <c r="N4010" s="142"/>
      <c r="O4010" s="142"/>
      <c r="P4010" s="142"/>
      <c r="Q4010" s="142"/>
      <c r="R4010" s="142"/>
      <c r="S4010" s="142"/>
      <c r="T4010" s="142"/>
      <c r="U4010" s="142"/>
      <c r="V4010" s="142"/>
    </row>
    <row r="4011" spans="1:22" s="17" customFormat="1" ht="29.25" customHeight="1" x14ac:dyDescent="0.15">
      <c r="A4011" s="142" t="s">
        <v>55</v>
      </c>
      <c r="B4011" s="142"/>
      <c r="C4011" s="142"/>
      <c r="D4011" s="142"/>
      <c r="E4011" s="142"/>
      <c r="F4011" s="142"/>
      <c r="G4011" s="142"/>
      <c r="H4011" s="142"/>
      <c r="I4011" s="142"/>
      <c r="J4011" s="142"/>
      <c r="K4011" s="142"/>
      <c r="L4011" s="142"/>
      <c r="M4011" s="142"/>
      <c r="N4011" s="142"/>
      <c r="O4011" s="142"/>
      <c r="P4011" s="142"/>
      <c r="Q4011" s="142"/>
      <c r="R4011" s="142"/>
      <c r="S4011" s="142"/>
      <c r="T4011" s="142"/>
      <c r="U4011" s="142"/>
      <c r="V4011" s="142"/>
    </row>
    <row r="4012" spans="1:22" s="48" customFormat="1" ht="57" customHeight="1" x14ac:dyDescent="0.15">
      <c r="A4012" s="111" t="s">
        <v>30</v>
      </c>
      <c r="B4012" s="111" t="s">
        <v>1124</v>
      </c>
      <c r="C4012" s="112">
        <v>1930</v>
      </c>
      <c r="D4012" s="112"/>
      <c r="E4012" s="111" t="s">
        <v>84</v>
      </c>
      <c r="F4012" s="113">
        <v>2</v>
      </c>
      <c r="G4012" s="113">
        <v>2</v>
      </c>
      <c r="H4012" s="109">
        <v>539.20000000000005</v>
      </c>
      <c r="I4012" s="109">
        <v>539.20000000000005</v>
      </c>
      <c r="J4012" s="109">
        <v>401.7</v>
      </c>
      <c r="K4012" s="113">
        <v>24</v>
      </c>
      <c r="L4012" s="109">
        <v>161760</v>
      </c>
      <c r="M4012" s="109">
        <v>0</v>
      </c>
      <c r="N4012" s="109">
        <v>0</v>
      </c>
      <c r="O4012" s="109">
        <v>0</v>
      </c>
      <c r="P4012" s="109">
        <v>161760</v>
      </c>
      <c r="Q4012" s="109">
        <v>0</v>
      </c>
      <c r="R4012" s="66" t="s">
        <v>87</v>
      </c>
      <c r="S4012" s="114">
        <v>1</v>
      </c>
      <c r="T4012" s="109">
        <v>300</v>
      </c>
      <c r="U4012" s="109">
        <v>300</v>
      </c>
      <c r="V4012" s="110">
        <v>47118</v>
      </c>
    </row>
    <row r="4013" spans="1:22" s="48" customFormat="1" ht="37.5" customHeight="1" x14ac:dyDescent="0.15">
      <c r="A4013" s="138" t="s">
        <v>31</v>
      </c>
      <c r="B4013" s="138" t="s">
        <v>1125</v>
      </c>
      <c r="C4013" s="139">
        <v>1954</v>
      </c>
      <c r="D4013" s="139"/>
      <c r="E4013" s="138" t="s">
        <v>111</v>
      </c>
      <c r="F4013" s="132">
        <v>3</v>
      </c>
      <c r="G4013" s="132">
        <v>3</v>
      </c>
      <c r="H4013" s="133">
        <v>1986.3</v>
      </c>
      <c r="I4013" s="133">
        <v>1858.4</v>
      </c>
      <c r="J4013" s="133">
        <v>1720.01</v>
      </c>
      <c r="K4013" s="132">
        <v>79</v>
      </c>
      <c r="L4013" s="133">
        <v>17634039.449999999</v>
      </c>
      <c r="M4013" s="133">
        <v>0</v>
      </c>
      <c r="N4013" s="133">
        <v>0</v>
      </c>
      <c r="O4013" s="133">
        <v>0</v>
      </c>
      <c r="P4013" s="133">
        <v>17634039.449999999</v>
      </c>
      <c r="Q4013" s="133">
        <v>0</v>
      </c>
      <c r="R4013" s="66" t="s">
        <v>105</v>
      </c>
      <c r="S4013" s="134">
        <v>3</v>
      </c>
      <c r="T4013" s="133">
        <v>9488.83</v>
      </c>
      <c r="U4013" s="133">
        <v>9488.83</v>
      </c>
      <c r="V4013" s="136">
        <v>47118</v>
      </c>
    </row>
    <row r="4014" spans="1:22" s="48" customFormat="1" ht="39" customHeight="1" x14ac:dyDescent="0.15">
      <c r="A4014" s="138"/>
      <c r="B4014" s="138"/>
      <c r="C4014" s="139"/>
      <c r="D4014" s="139"/>
      <c r="E4014" s="138"/>
      <c r="F4014" s="132"/>
      <c r="G4014" s="132"/>
      <c r="H4014" s="133"/>
      <c r="I4014" s="133"/>
      <c r="J4014" s="133"/>
      <c r="K4014" s="132"/>
      <c r="L4014" s="133"/>
      <c r="M4014" s="133"/>
      <c r="N4014" s="133"/>
      <c r="O4014" s="133"/>
      <c r="P4014" s="133"/>
      <c r="Q4014" s="133"/>
      <c r="R4014" s="66" t="s">
        <v>106</v>
      </c>
      <c r="S4014" s="135"/>
      <c r="T4014" s="133"/>
      <c r="U4014" s="133"/>
      <c r="V4014" s="136"/>
    </row>
    <row r="4015" spans="1:22" s="48" customFormat="1" ht="50.25" customHeight="1" x14ac:dyDescent="0.15">
      <c r="A4015" s="138"/>
      <c r="B4015" s="138"/>
      <c r="C4015" s="139"/>
      <c r="D4015" s="139"/>
      <c r="E4015" s="138"/>
      <c r="F4015" s="132"/>
      <c r="G4015" s="132"/>
      <c r="H4015" s="133"/>
      <c r="I4015" s="133"/>
      <c r="J4015" s="133"/>
      <c r="K4015" s="132"/>
      <c r="L4015" s="133"/>
      <c r="M4015" s="133"/>
      <c r="N4015" s="133"/>
      <c r="O4015" s="133"/>
      <c r="P4015" s="133"/>
      <c r="Q4015" s="133"/>
      <c r="R4015" s="66" t="s">
        <v>107</v>
      </c>
      <c r="S4015" s="135"/>
      <c r="T4015" s="133"/>
      <c r="U4015" s="133"/>
      <c r="V4015" s="136"/>
    </row>
    <row r="4016" spans="1:22" s="78" customFormat="1" ht="48.75" customHeight="1" x14ac:dyDescent="0.15">
      <c r="A4016" s="138" t="s">
        <v>32</v>
      </c>
      <c r="B4016" s="138" t="s">
        <v>1490</v>
      </c>
      <c r="C4016" s="139">
        <v>1980</v>
      </c>
      <c r="D4016" s="139">
        <v>1980</v>
      </c>
      <c r="E4016" s="138" t="s">
        <v>111</v>
      </c>
      <c r="F4016" s="132">
        <v>9</v>
      </c>
      <c r="G4016" s="132">
        <v>15</v>
      </c>
      <c r="H4016" s="133">
        <v>36556.300000000003</v>
      </c>
      <c r="I4016" s="133">
        <v>27996.6</v>
      </c>
      <c r="J4016" s="133">
        <v>24788.26</v>
      </c>
      <c r="K4016" s="132">
        <v>1275</v>
      </c>
      <c r="L4016" s="133">
        <v>67299588.010000005</v>
      </c>
      <c r="M4016" s="133">
        <v>0</v>
      </c>
      <c r="N4016" s="133">
        <v>0</v>
      </c>
      <c r="O4016" s="133">
        <v>0</v>
      </c>
      <c r="P4016" s="133">
        <v>67299588.010000005</v>
      </c>
      <c r="Q4016" s="133">
        <v>0</v>
      </c>
      <c r="R4016" s="66" t="s">
        <v>68</v>
      </c>
      <c r="S4016" s="134">
        <v>3</v>
      </c>
      <c r="T4016" s="133">
        <v>2403.85</v>
      </c>
      <c r="U4016" s="133">
        <v>2403.85</v>
      </c>
      <c r="V4016" s="136">
        <v>47118</v>
      </c>
    </row>
    <row r="4017" spans="1:22" s="78" customFormat="1" ht="48.75" customHeight="1" x14ac:dyDescent="0.15">
      <c r="A4017" s="138"/>
      <c r="B4017" s="138"/>
      <c r="C4017" s="139"/>
      <c r="D4017" s="139"/>
      <c r="E4017" s="138"/>
      <c r="F4017" s="132"/>
      <c r="G4017" s="132"/>
      <c r="H4017" s="133"/>
      <c r="I4017" s="133"/>
      <c r="J4017" s="133"/>
      <c r="K4017" s="132"/>
      <c r="L4017" s="133"/>
      <c r="M4017" s="133"/>
      <c r="N4017" s="133"/>
      <c r="O4017" s="133"/>
      <c r="P4017" s="133"/>
      <c r="Q4017" s="133"/>
      <c r="R4017" s="66" t="s">
        <v>69</v>
      </c>
      <c r="S4017" s="135"/>
      <c r="T4017" s="133"/>
      <c r="U4017" s="133"/>
      <c r="V4017" s="136"/>
    </row>
    <row r="4018" spans="1:22" s="78" customFormat="1" ht="48.75" customHeight="1" x14ac:dyDescent="0.15">
      <c r="A4018" s="138"/>
      <c r="B4018" s="138"/>
      <c r="C4018" s="139"/>
      <c r="D4018" s="139"/>
      <c r="E4018" s="138"/>
      <c r="F4018" s="132"/>
      <c r="G4018" s="132"/>
      <c r="H4018" s="133"/>
      <c r="I4018" s="133"/>
      <c r="J4018" s="133"/>
      <c r="K4018" s="132"/>
      <c r="L4018" s="133"/>
      <c r="M4018" s="133"/>
      <c r="N4018" s="133"/>
      <c r="O4018" s="133"/>
      <c r="P4018" s="133"/>
      <c r="Q4018" s="133"/>
      <c r="R4018" s="66" t="s">
        <v>70</v>
      </c>
      <c r="S4018" s="135"/>
      <c r="T4018" s="133"/>
      <c r="U4018" s="133"/>
      <c r="V4018" s="136"/>
    </row>
    <row r="4019" spans="1:22" s="48" customFormat="1" ht="49.5" customHeight="1" x14ac:dyDescent="0.15">
      <c r="A4019" s="111">
        <v>4</v>
      </c>
      <c r="B4019" s="111" t="s">
        <v>1126</v>
      </c>
      <c r="C4019" s="112">
        <v>1982</v>
      </c>
      <c r="D4019" s="112"/>
      <c r="E4019" s="111" t="s">
        <v>84</v>
      </c>
      <c r="F4019" s="113">
        <v>2</v>
      </c>
      <c r="G4019" s="113">
        <v>2</v>
      </c>
      <c r="H4019" s="109">
        <v>496.7</v>
      </c>
      <c r="I4019" s="109">
        <v>496.7</v>
      </c>
      <c r="J4019" s="109">
        <v>166.51</v>
      </c>
      <c r="K4019" s="113">
        <v>30</v>
      </c>
      <c r="L4019" s="109">
        <v>149010</v>
      </c>
      <c r="M4019" s="109">
        <v>0</v>
      </c>
      <c r="N4019" s="109">
        <v>0</v>
      </c>
      <c r="O4019" s="109">
        <v>0</v>
      </c>
      <c r="P4019" s="109">
        <v>149010</v>
      </c>
      <c r="Q4019" s="109">
        <v>0</v>
      </c>
      <c r="R4019" s="66" t="s">
        <v>87</v>
      </c>
      <c r="S4019" s="114">
        <v>1</v>
      </c>
      <c r="T4019" s="109">
        <v>300</v>
      </c>
      <c r="U4019" s="109">
        <v>300</v>
      </c>
      <c r="V4019" s="110">
        <v>47118</v>
      </c>
    </row>
    <row r="4020" spans="1:22" s="48" customFormat="1" ht="50.25" customHeight="1" x14ac:dyDescent="0.15">
      <c r="A4020" s="111">
        <v>5</v>
      </c>
      <c r="B4020" s="111" t="s">
        <v>1127</v>
      </c>
      <c r="C4020" s="112">
        <v>1966</v>
      </c>
      <c r="D4020" s="112"/>
      <c r="E4020" s="111" t="s">
        <v>84</v>
      </c>
      <c r="F4020" s="113">
        <v>2</v>
      </c>
      <c r="G4020" s="113">
        <v>3</v>
      </c>
      <c r="H4020" s="109">
        <v>525.9</v>
      </c>
      <c r="I4020" s="109">
        <v>525.9</v>
      </c>
      <c r="J4020" s="109">
        <v>252.2</v>
      </c>
      <c r="K4020" s="113">
        <v>25</v>
      </c>
      <c r="L4020" s="109">
        <v>157770</v>
      </c>
      <c r="M4020" s="109">
        <v>0</v>
      </c>
      <c r="N4020" s="109">
        <v>0</v>
      </c>
      <c r="O4020" s="109">
        <v>0</v>
      </c>
      <c r="P4020" s="109">
        <v>157770</v>
      </c>
      <c r="Q4020" s="109">
        <v>0</v>
      </c>
      <c r="R4020" s="66" t="s">
        <v>87</v>
      </c>
      <c r="S4020" s="114">
        <v>1</v>
      </c>
      <c r="T4020" s="109">
        <v>300</v>
      </c>
      <c r="U4020" s="109">
        <v>300</v>
      </c>
      <c r="V4020" s="110">
        <v>47118</v>
      </c>
    </row>
    <row r="4021" spans="1:22" s="48" customFormat="1" ht="20.25" customHeight="1" x14ac:dyDescent="0.15">
      <c r="A4021" s="138">
        <v>6</v>
      </c>
      <c r="B4021" s="138" t="s">
        <v>1128</v>
      </c>
      <c r="C4021" s="139">
        <v>1958</v>
      </c>
      <c r="D4021" s="139"/>
      <c r="E4021" s="138" t="s">
        <v>84</v>
      </c>
      <c r="F4021" s="132">
        <v>2</v>
      </c>
      <c r="G4021" s="132">
        <v>2</v>
      </c>
      <c r="H4021" s="133">
        <v>796.5</v>
      </c>
      <c r="I4021" s="133">
        <v>712.9</v>
      </c>
      <c r="J4021" s="133">
        <v>595.69000000000005</v>
      </c>
      <c r="K4021" s="132">
        <v>32</v>
      </c>
      <c r="L4021" s="133">
        <v>10972209.689999999</v>
      </c>
      <c r="M4021" s="133">
        <v>0</v>
      </c>
      <c r="N4021" s="133">
        <v>0</v>
      </c>
      <c r="O4021" s="133">
        <v>0</v>
      </c>
      <c r="P4021" s="133">
        <v>10972209.689999999</v>
      </c>
      <c r="Q4021" s="133">
        <v>0</v>
      </c>
      <c r="R4021" s="66" t="s">
        <v>85</v>
      </c>
      <c r="S4021" s="134">
        <v>3</v>
      </c>
      <c r="T4021" s="133">
        <v>15390.95</v>
      </c>
      <c r="U4021" s="133">
        <v>15390.95</v>
      </c>
      <c r="V4021" s="136">
        <v>47118</v>
      </c>
    </row>
    <row r="4022" spans="1:22" s="48" customFormat="1" ht="33.75" customHeight="1" x14ac:dyDescent="0.15">
      <c r="A4022" s="138"/>
      <c r="B4022" s="138"/>
      <c r="C4022" s="139"/>
      <c r="D4022" s="139"/>
      <c r="E4022" s="138"/>
      <c r="F4022" s="132"/>
      <c r="G4022" s="132"/>
      <c r="H4022" s="133"/>
      <c r="I4022" s="133"/>
      <c r="J4022" s="133"/>
      <c r="K4022" s="132"/>
      <c r="L4022" s="133"/>
      <c r="M4022" s="133"/>
      <c r="N4022" s="133"/>
      <c r="O4022" s="133"/>
      <c r="P4022" s="133"/>
      <c r="Q4022" s="133"/>
      <c r="R4022" s="66" t="s">
        <v>248</v>
      </c>
      <c r="S4022" s="135"/>
      <c r="T4022" s="133"/>
      <c r="U4022" s="133"/>
      <c r="V4022" s="136"/>
    </row>
    <row r="4023" spans="1:22" s="48" customFormat="1" ht="29.25" customHeight="1" x14ac:dyDescent="0.15">
      <c r="A4023" s="138"/>
      <c r="B4023" s="138"/>
      <c r="C4023" s="139"/>
      <c r="D4023" s="139"/>
      <c r="E4023" s="138"/>
      <c r="F4023" s="132"/>
      <c r="G4023" s="132"/>
      <c r="H4023" s="133"/>
      <c r="I4023" s="133"/>
      <c r="J4023" s="133"/>
      <c r="K4023" s="132"/>
      <c r="L4023" s="133"/>
      <c r="M4023" s="133"/>
      <c r="N4023" s="133"/>
      <c r="O4023" s="133"/>
      <c r="P4023" s="133"/>
      <c r="Q4023" s="133"/>
      <c r="R4023" s="66" t="s">
        <v>86</v>
      </c>
      <c r="S4023" s="135"/>
      <c r="T4023" s="133"/>
      <c r="U4023" s="133"/>
      <c r="V4023" s="136"/>
    </row>
    <row r="4024" spans="1:22" s="21" customFormat="1" ht="46.5" customHeight="1" x14ac:dyDescent="0.15">
      <c r="A4024" s="137" t="s">
        <v>1491</v>
      </c>
      <c r="B4024" s="137"/>
      <c r="C4024" s="43" t="s">
        <v>80</v>
      </c>
      <c r="D4024" s="44" t="s">
        <v>80</v>
      </c>
      <c r="E4024" s="44" t="s">
        <v>80</v>
      </c>
      <c r="F4024" s="44" t="s">
        <v>80</v>
      </c>
      <c r="G4024" s="44" t="s">
        <v>80</v>
      </c>
      <c r="H4024" s="44">
        <f t="shared" ref="H4024:Q4024" si="369">SUM(H4012:H4023)</f>
        <v>40900.9</v>
      </c>
      <c r="I4024" s="44">
        <f t="shared" si="369"/>
        <v>32129.7</v>
      </c>
      <c r="J4024" s="44">
        <f t="shared" si="369"/>
        <v>27924.369999999995</v>
      </c>
      <c r="K4024" s="45">
        <f t="shared" si="369"/>
        <v>1465</v>
      </c>
      <c r="L4024" s="44">
        <f t="shared" si="369"/>
        <v>96374377.150000006</v>
      </c>
      <c r="M4024" s="44">
        <f t="shared" si="369"/>
        <v>0</v>
      </c>
      <c r="N4024" s="44">
        <f t="shared" si="369"/>
        <v>0</v>
      </c>
      <c r="O4024" s="44">
        <f t="shared" si="369"/>
        <v>0</v>
      </c>
      <c r="P4024" s="44">
        <f t="shared" si="369"/>
        <v>96374377.150000006</v>
      </c>
      <c r="Q4024" s="44">
        <f t="shared" si="369"/>
        <v>0</v>
      </c>
      <c r="R4024" s="44" t="s">
        <v>80</v>
      </c>
      <c r="S4024" s="45">
        <f>SUM(S4012:S4023)</f>
        <v>12</v>
      </c>
      <c r="T4024" s="44" t="s">
        <v>80</v>
      </c>
      <c r="U4024" s="44" t="s">
        <v>80</v>
      </c>
      <c r="V4024" s="44" t="s">
        <v>80</v>
      </c>
    </row>
    <row r="4025" spans="1:22" s="17" customFormat="1" ht="29.25" customHeight="1" x14ac:dyDescent="0.15">
      <c r="A4025" s="142" t="s">
        <v>81</v>
      </c>
      <c r="B4025" s="142"/>
      <c r="C4025" s="142"/>
      <c r="D4025" s="142"/>
      <c r="E4025" s="142"/>
      <c r="F4025" s="142"/>
      <c r="G4025" s="142"/>
      <c r="H4025" s="142"/>
      <c r="I4025" s="142"/>
      <c r="J4025" s="142"/>
      <c r="K4025" s="142"/>
      <c r="L4025" s="142"/>
      <c r="M4025" s="142"/>
      <c r="N4025" s="142"/>
      <c r="O4025" s="142"/>
      <c r="P4025" s="142"/>
      <c r="Q4025" s="142"/>
      <c r="R4025" s="142"/>
      <c r="S4025" s="142"/>
      <c r="T4025" s="142"/>
      <c r="U4025" s="142"/>
      <c r="V4025" s="142"/>
    </row>
    <row r="4026" spans="1:22" s="48" customFormat="1" ht="26.25" customHeight="1" x14ac:dyDescent="0.15">
      <c r="A4026" s="138">
        <v>7</v>
      </c>
      <c r="B4026" s="138" t="s">
        <v>1136</v>
      </c>
      <c r="C4026" s="139">
        <v>1963</v>
      </c>
      <c r="D4026" s="139"/>
      <c r="E4026" s="138" t="s">
        <v>111</v>
      </c>
      <c r="F4026" s="132">
        <v>5</v>
      </c>
      <c r="G4026" s="132">
        <v>4</v>
      </c>
      <c r="H4026" s="133">
        <v>3898.9</v>
      </c>
      <c r="I4026" s="133">
        <v>3208.4</v>
      </c>
      <c r="J4026" s="133">
        <v>2616.39</v>
      </c>
      <c r="K4026" s="132">
        <v>110</v>
      </c>
      <c r="L4026" s="133">
        <v>19661735.91</v>
      </c>
      <c r="M4026" s="133">
        <v>0</v>
      </c>
      <c r="N4026" s="133">
        <v>0</v>
      </c>
      <c r="O4026" s="133">
        <v>0</v>
      </c>
      <c r="P4026" s="133">
        <f>L4026</f>
        <v>19661735.91</v>
      </c>
      <c r="Q4026" s="133">
        <v>0</v>
      </c>
      <c r="R4026" s="66" t="s">
        <v>105</v>
      </c>
      <c r="S4026" s="134">
        <v>2</v>
      </c>
      <c r="T4026" s="133">
        <f>L4026/I4026</f>
        <v>6128.2059313053232</v>
      </c>
      <c r="U4026" s="133">
        <f>T4026</f>
        <v>6128.2059313053232</v>
      </c>
      <c r="V4026" s="136">
        <v>47118</v>
      </c>
    </row>
    <row r="4027" spans="1:22" s="48" customFormat="1" ht="36.75" customHeight="1" x14ac:dyDescent="0.15">
      <c r="A4027" s="138"/>
      <c r="B4027" s="138"/>
      <c r="C4027" s="139"/>
      <c r="D4027" s="139"/>
      <c r="E4027" s="138"/>
      <c r="F4027" s="132"/>
      <c r="G4027" s="132"/>
      <c r="H4027" s="133"/>
      <c r="I4027" s="133"/>
      <c r="J4027" s="133"/>
      <c r="K4027" s="132"/>
      <c r="L4027" s="133"/>
      <c r="M4027" s="133"/>
      <c r="N4027" s="133"/>
      <c r="O4027" s="133"/>
      <c r="P4027" s="133"/>
      <c r="Q4027" s="133"/>
      <c r="R4027" s="66" t="s">
        <v>107</v>
      </c>
      <c r="S4027" s="135"/>
      <c r="T4027" s="133"/>
      <c r="U4027" s="133"/>
      <c r="V4027" s="136"/>
    </row>
    <row r="4028" spans="1:22" s="48" customFormat="1" ht="27.75" customHeight="1" x14ac:dyDescent="0.15">
      <c r="A4028" s="138">
        <v>8</v>
      </c>
      <c r="B4028" s="138" t="s">
        <v>1129</v>
      </c>
      <c r="C4028" s="139">
        <v>1962</v>
      </c>
      <c r="D4028" s="139"/>
      <c r="E4028" s="138" t="s">
        <v>111</v>
      </c>
      <c r="F4028" s="132">
        <v>5</v>
      </c>
      <c r="G4028" s="132">
        <v>2</v>
      </c>
      <c r="H4028" s="133">
        <v>1741.5</v>
      </c>
      <c r="I4028" s="133">
        <v>1579.8</v>
      </c>
      <c r="J4028" s="133">
        <v>1492.92</v>
      </c>
      <c r="K4028" s="132">
        <v>63</v>
      </c>
      <c r="L4028" s="133">
        <v>9981339.7400000002</v>
      </c>
      <c r="M4028" s="133">
        <v>0</v>
      </c>
      <c r="N4028" s="133">
        <v>0</v>
      </c>
      <c r="O4028" s="133">
        <v>0</v>
      </c>
      <c r="P4028" s="133">
        <v>9981339.7400000002</v>
      </c>
      <c r="Q4028" s="133">
        <v>0</v>
      </c>
      <c r="R4028" s="66" t="s">
        <v>105</v>
      </c>
      <c r="S4028" s="134">
        <v>3</v>
      </c>
      <c r="T4028" s="133">
        <v>6318.1</v>
      </c>
      <c r="U4028" s="133">
        <v>6318.1</v>
      </c>
      <c r="V4028" s="136">
        <v>47118</v>
      </c>
    </row>
    <row r="4029" spans="1:22" s="48" customFormat="1" ht="35.25" customHeight="1" x14ac:dyDescent="0.15">
      <c r="A4029" s="138"/>
      <c r="B4029" s="138"/>
      <c r="C4029" s="139"/>
      <c r="D4029" s="139"/>
      <c r="E4029" s="138"/>
      <c r="F4029" s="132"/>
      <c r="G4029" s="132"/>
      <c r="H4029" s="133"/>
      <c r="I4029" s="133"/>
      <c r="J4029" s="133"/>
      <c r="K4029" s="132"/>
      <c r="L4029" s="133"/>
      <c r="M4029" s="133"/>
      <c r="N4029" s="133"/>
      <c r="O4029" s="133"/>
      <c r="P4029" s="133"/>
      <c r="Q4029" s="133"/>
      <c r="R4029" s="66" t="s">
        <v>106</v>
      </c>
      <c r="S4029" s="135"/>
      <c r="T4029" s="133"/>
      <c r="U4029" s="133"/>
      <c r="V4029" s="136"/>
    </row>
    <row r="4030" spans="1:22" s="48" customFormat="1" ht="35.25" customHeight="1" x14ac:dyDescent="0.15">
      <c r="A4030" s="138"/>
      <c r="B4030" s="138"/>
      <c r="C4030" s="139"/>
      <c r="D4030" s="139"/>
      <c r="E4030" s="138"/>
      <c r="F4030" s="132"/>
      <c r="G4030" s="132"/>
      <c r="H4030" s="133"/>
      <c r="I4030" s="133"/>
      <c r="J4030" s="133"/>
      <c r="K4030" s="132"/>
      <c r="L4030" s="133"/>
      <c r="M4030" s="133"/>
      <c r="N4030" s="133"/>
      <c r="O4030" s="133"/>
      <c r="P4030" s="133"/>
      <c r="Q4030" s="133"/>
      <c r="R4030" s="66" t="s">
        <v>107</v>
      </c>
      <c r="S4030" s="135"/>
      <c r="T4030" s="133"/>
      <c r="U4030" s="133"/>
      <c r="V4030" s="136"/>
    </row>
    <row r="4031" spans="1:22" s="48" customFormat="1" ht="46.5" customHeight="1" x14ac:dyDescent="0.15">
      <c r="A4031" s="111">
        <v>9</v>
      </c>
      <c r="B4031" s="111" t="s">
        <v>1130</v>
      </c>
      <c r="C4031" s="112">
        <v>1917</v>
      </c>
      <c r="D4031" s="112"/>
      <c r="E4031" s="111" t="s">
        <v>84</v>
      </c>
      <c r="F4031" s="113">
        <v>3</v>
      </c>
      <c r="G4031" s="113">
        <v>1</v>
      </c>
      <c r="H4031" s="109">
        <v>425.7</v>
      </c>
      <c r="I4031" s="109">
        <v>365.2</v>
      </c>
      <c r="J4031" s="109">
        <v>148.03</v>
      </c>
      <c r="K4031" s="113">
        <v>12</v>
      </c>
      <c r="L4031" s="109">
        <v>109560</v>
      </c>
      <c r="M4031" s="109">
        <v>0</v>
      </c>
      <c r="N4031" s="109">
        <v>0</v>
      </c>
      <c r="O4031" s="109">
        <v>0</v>
      </c>
      <c r="P4031" s="109">
        <v>109560</v>
      </c>
      <c r="Q4031" s="109">
        <v>0</v>
      </c>
      <c r="R4031" s="66" t="s">
        <v>87</v>
      </c>
      <c r="S4031" s="114">
        <v>1</v>
      </c>
      <c r="T4031" s="109">
        <v>300</v>
      </c>
      <c r="U4031" s="109">
        <v>300</v>
      </c>
      <c r="V4031" s="110">
        <v>47118</v>
      </c>
    </row>
    <row r="4032" spans="1:22" s="48" customFormat="1" ht="27.75" customHeight="1" x14ac:dyDescent="0.15">
      <c r="A4032" s="138">
        <v>10</v>
      </c>
      <c r="B4032" s="138" t="s">
        <v>1131</v>
      </c>
      <c r="C4032" s="139">
        <v>1959</v>
      </c>
      <c r="D4032" s="139"/>
      <c r="E4032" s="138" t="s">
        <v>111</v>
      </c>
      <c r="F4032" s="132">
        <v>3</v>
      </c>
      <c r="G4032" s="132">
        <v>4</v>
      </c>
      <c r="H4032" s="133">
        <v>2718.9</v>
      </c>
      <c r="I4032" s="133">
        <v>2034.8</v>
      </c>
      <c r="J4032" s="133">
        <v>1674.05</v>
      </c>
      <c r="K4032" s="132">
        <v>62</v>
      </c>
      <c r="L4032" s="133">
        <f>M4032+N4032+O4032+P4032+Q4032</f>
        <v>19257685.43</v>
      </c>
      <c r="M4032" s="133">
        <v>0</v>
      </c>
      <c r="N4032" s="133">
        <v>0</v>
      </c>
      <c r="O4032" s="133">
        <v>0</v>
      </c>
      <c r="P4032" s="133">
        <v>19257685.43</v>
      </c>
      <c r="Q4032" s="133">
        <v>0</v>
      </c>
      <c r="R4032" s="66" t="s">
        <v>105</v>
      </c>
      <c r="S4032" s="134">
        <v>3</v>
      </c>
      <c r="T4032" s="133">
        <f>L4032/I4032</f>
        <v>9464.1662227245924</v>
      </c>
      <c r="U4032" s="133">
        <f>T4032</f>
        <v>9464.1662227245924</v>
      </c>
      <c r="V4032" s="136">
        <v>47118</v>
      </c>
    </row>
    <row r="4033" spans="1:22" s="48" customFormat="1" ht="35.25" customHeight="1" x14ac:dyDescent="0.15">
      <c r="A4033" s="138"/>
      <c r="B4033" s="138"/>
      <c r="C4033" s="139"/>
      <c r="D4033" s="139"/>
      <c r="E4033" s="138"/>
      <c r="F4033" s="132"/>
      <c r="G4033" s="132"/>
      <c r="H4033" s="133"/>
      <c r="I4033" s="133"/>
      <c r="J4033" s="133"/>
      <c r="K4033" s="132"/>
      <c r="L4033" s="133"/>
      <c r="M4033" s="133"/>
      <c r="N4033" s="133"/>
      <c r="O4033" s="133"/>
      <c r="P4033" s="133"/>
      <c r="Q4033" s="133"/>
      <c r="R4033" s="66" t="s">
        <v>106</v>
      </c>
      <c r="S4033" s="135"/>
      <c r="T4033" s="133"/>
      <c r="U4033" s="133"/>
      <c r="V4033" s="136"/>
    </row>
    <row r="4034" spans="1:22" s="48" customFormat="1" ht="35.25" customHeight="1" x14ac:dyDescent="0.15">
      <c r="A4034" s="138"/>
      <c r="B4034" s="138"/>
      <c r="C4034" s="139"/>
      <c r="D4034" s="139"/>
      <c r="E4034" s="138"/>
      <c r="F4034" s="132"/>
      <c r="G4034" s="132"/>
      <c r="H4034" s="133"/>
      <c r="I4034" s="133"/>
      <c r="J4034" s="133"/>
      <c r="K4034" s="132"/>
      <c r="L4034" s="133"/>
      <c r="M4034" s="133"/>
      <c r="N4034" s="133"/>
      <c r="O4034" s="133"/>
      <c r="P4034" s="133"/>
      <c r="Q4034" s="133"/>
      <c r="R4034" s="66" t="s">
        <v>107</v>
      </c>
      <c r="S4034" s="135"/>
      <c r="T4034" s="133"/>
      <c r="U4034" s="133"/>
      <c r="V4034" s="136"/>
    </row>
    <row r="4035" spans="1:22" s="48" customFormat="1" ht="20.25" customHeight="1" x14ac:dyDescent="0.15">
      <c r="A4035" s="138">
        <v>11</v>
      </c>
      <c r="B4035" s="138" t="s">
        <v>1132</v>
      </c>
      <c r="C4035" s="139">
        <v>1961</v>
      </c>
      <c r="D4035" s="139"/>
      <c r="E4035" s="138" t="s">
        <v>111</v>
      </c>
      <c r="F4035" s="132">
        <v>3</v>
      </c>
      <c r="G4035" s="132">
        <v>4</v>
      </c>
      <c r="H4035" s="133">
        <v>2686.3</v>
      </c>
      <c r="I4035" s="133">
        <v>2383.6999999999998</v>
      </c>
      <c r="J4035" s="133">
        <v>1204.4000000000001</v>
      </c>
      <c r="K4035" s="132">
        <v>42</v>
      </c>
      <c r="L4035" s="133">
        <v>17803993.43</v>
      </c>
      <c r="M4035" s="133">
        <v>0</v>
      </c>
      <c r="N4035" s="133">
        <v>0</v>
      </c>
      <c r="O4035" s="133">
        <v>0</v>
      </c>
      <c r="P4035" s="133">
        <v>0</v>
      </c>
      <c r="Q4035" s="133">
        <v>17803993.43</v>
      </c>
      <c r="R4035" s="66" t="s">
        <v>74</v>
      </c>
      <c r="S4035" s="134">
        <v>3</v>
      </c>
      <c r="T4035" s="133">
        <v>7469.06</v>
      </c>
      <c r="U4035" s="133">
        <v>7469.06</v>
      </c>
      <c r="V4035" s="136">
        <v>47118</v>
      </c>
    </row>
    <row r="4036" spans="1:22" s="48" customFormat="1" ht="35.25" customHeight="1" x14ac:dyDescent="0.15">
      <c r="A4036" s="138"/>
      <c r="B4036" s="138"/>
      <c r="C4036" s="139"/>
      <c r="D4036" s="139"/>
      <c r="E4036" s="138"/>
      <c r="F4036" s="132"/>
      <c r="G4036" s="132"/>
      <c r="H4036" s="133"/>
      <c r="I4036" s="133"/>
      <c r="J4036" s="133"/>
      <c r="K4036" s="132"/>
      <c r="L4036" s="133"/>
      <c r="M4036" s="133"/>
      <c r="N4036" s="133"/>
      <c r="O4036" s="133"/>
      <c r="P4036" s="133"/>
      <c r="Q4036" s="133"/>
      <c r="R4036" s="66" t="s">
        <v>75</v>
      </c>
      <c r="S4036" s="135"/>
      <c r="T4036" s="133"/>
      <c r="U4036" s="133"/>
      <c r="V4036" s="136"/>
    </row>
    <row r="4037" spans="1:22" s="48" customFormat="1" ht="35.25" customHeight="1" x14ac:dyDescent="0.15">
      <c r="A4037" s="138"/>
      <c r="B4037" s="138"/>
      <c r="C4037" s="139"/>
      <c r="D4037" s="139"/>
      <c r="E4037" s="138"/>
      <c r="F4037" s="132"/>
      <c r="G4037" s="132"/>
      <c r="H4037" s="133"/>
      <c r="I4037" s="133"/>
      <c r="J4037" s="133"/>
      <c r="K4037" s="132"/>
      <c r="L4037" s="133"/>
      <c r="M4037" s="133"/>
      <c r="N4037" s="133"/>
      <c r="O4037" s="133"/>
      <c r="P4037" s="133"/>
      <c r="Q4037" s="133"/>
      <c r="R4037" s="66" t="s">
        <v>76</v>
      </c>
      <c r="S4037" s="135"/>
      <c r="T4037" s="133"/>
      <c r="U4037" s="133"/>
      <c r="V4037" s="136"/>
    </row>
    <row r="4038" spans="1:22" s="48" customFormat="1" ht="21.75" customHeight="1" x14ac:dyDescent="0.15">
      <c r="A4038" s="138">
        <v>12</v>
      </c>
      <c r="B4038" s="138" t="s">
        <v>1133</v>
      </c>
      <c r="C4038" s="139">
        <v>1982</v>
      </c>
      <c r="D4038" s="139">
        <v>1982</v>
      </c>
      <c r="E4038" s="138" t="s">
        <v>111</v>
      </c>
      <c r="F4038" s="132">
        <v>13</v>
      </c>
      <c r="G4038" s="132">
        <v>1</v>
      </c>
      <c r="H4038" s="133">
        <v>5404.4</v>
      </c>
      <c r="I4038" s="133">
        <v>4617.5</v>
      </c>
      <c r="J4038" s="146">
        <v>4069.1</v>
      </c>
      <c r="K4038" s="132">
        <v>153</v>
      </c>
      <c r="L4038" s="133">
        <v>5153625.3099999996</v>
      </c>
      <c r="M4038" s="133">
        <v>0</v>
      </c>
      <c r="N4038" s="133">
        <v>0</v>
      </c>
      <c r="O4038" s="133">
        <v>0</v>
      </c>
      <c r="P4038" s="133">
        <v>5153625.3099999996</v>
      </c>
      <c r="Q4038" s="133">
        <v>0</v>
      </c>
      <c r="R4038" s="66" t="s">
        <v>74</v>
      </c>
      <c r="S4038" s="134">
        <v>3</v>
      </c>
      <c r="T4038" s="133">
        <v>1116.1099999999999</v>
      </c>
      <c r="U4038" s="133">
        <v>1116.1099999999999</v>
      </c>
      <c r="V4038" s="136">
        <v>47118</v>
      </c>
    </row>
    <row r="4039" spans="1:22" s="48" customFormat="1" ht="30" customHeight="1" x14ac:dyDescent="0.15">
      <c r="A4039" s="138"/>
      <c r="B4039" s="138"/>
      <c r="C4039" s="139"/>
      <c r="D4039" s="139"/>
      <c r="E4039" s="138"/>
      <c r="F4039" s="132"/>
      <c r="G4039" s="132"/>
      <c r="H4039" s="133"/>
      <c r="I4039" s="133"/>
      <c r="J4039" s="146"/>
      <c r="K4039" s="132"/>
      <c r="L4039" s="133"/>
      <c r="M4039" s="133"/>
      <c r="N4039" s="133"/>
      <c r="O4039" s="133"/>
      <c r="P4039" s="133"/>
      <c r="Q4039" s="133"/>
      <c r="R4039" s="66" t="s">
        <v>75</v>
      </c>
      <c r="S4039" s="135"/>
      <c r="T4039" s="133"/>
      <c r="U4039" s="133"/>
      <c r="V4039" s="136"/>
    </row>
    <row r="4040" spans="1:22" s="48" customFormat="1" ht="29.25" customHeight="1" x14ac:dyDescent="0.15">
      <c r="A4040" s="138"/>
      <c r="B4040" s="138"/>
      <c r="C4040" s="139"/>
      <c r="D4040" s="139"/>
      <c r="E4040" s="138"/>
      <c r="F4040" s="132"/>
      <c r="G4040" s="132"/>
      <c r="H4040" s="133"/>
      <c r="I4040" s="133"/>
      <c r="J4040" s="146"/>
      <c r="K4040" s="132"/>
      <c r="L4040" s="133"/>
      <c r="M4040" s="133"/>
      <c r="N4040" s="133"/>
      <c r="O4040" s="133"/>
      <c r="P4040" s="133"/>
      <c r="Q4040" s="133"/>
      <c r="R4040" s="66" t="s">
        <v>76</v>
      </c>
      <c r="S4040" s="135"/>
      <c r="T4040" s="133"/>
      <c r="U4040" s="133"/>
      <c r="V4040" s="136"/>
    </row>
    <row r="4041" spans="1:22" s="48" customFormat="1" ht="43.5" customHeight="1" x14ac:dyDescent="0.15">
      <c r="A4041" s="111">
        <v>13</v>
      </c>
      <c r="B4041" s="111" t="s">
        <v>1134</v>
      </c>
      <c r="C4041" s="112">
        <v>1954</v>
      </c>
      <c r="D4041" s="112"/>
      <c r="E4041" s="111" t="s">
        <v>84</v>
      </c>
      <c r="F4041" s="113">
        <v>2</v>
      </c>
      <c r="G4041" s="113">
        <v>1</v>
      </c>
      <c r="H4041" s="109">
        <v>646.70000000000005</v>
      </c>
      <c r="I4041" s="109">
        <v>568.4</v>
      </c>
      <c r="J4041" s="109">
        <v>289.2</v>
      </c>
      <c r="K4041" s="113">
        <v>12</v>
      </c>
      <c r="L4041" s="109">
        <v>170520</v>
      </c>
      <c r="M4041" s="109">
        <v>0</v>
      </c>
      <c r="N4041" s="109">
        <v>0</v>
      </c>
      <c r="O4041" s="109">
        <v>0</v>
      </c>
      <c r="P4041" s="109">
        <v>170520</v>
      </c>
      <c r="Q4041" s="109">
        <v>0</v>
      </c>
      <c r="R4041" s="66" t="s">
        <v>87</v>
      </c>
      <c r="S4041" s="114">
        <v>1</v>
      </c>
      <c r="T4041" s="109">
        <v>300</v>
      </c>
      <c r="U4041" s="109">
        <v>300</v>
      </c>
      <c r="V4041" s="110">
        <v>47118</v>
      </c>
    </row>
    <row r="4042" spans="1:22" s="50" customFormat="1" ht="50.25" customHeight="1" x14ac:dyDescent="0.15">
      <c r="A4042" s="111">
        <v>14</v>
      </c>
      <c r="B4042" s="111" t="s">
        <v>1135</v>
      </c>
      <c r="C4042" s="112">
        <v>1928</v>
      </c>
      <c r="D4042" s="112"/>
      <c r="E4042" s="111" t="s">
        <v>84</v>
      </c>
      <c r="F4042" s="113">
        <v>2</v>
      </c>
      <c r="G4042" s="113">
        <v>2</v>
      </c>
      <c r="H4042" s="109">
        <v>475.2</v>
      </c>
      <c r="I4042" s="109">
        <v>433.6</v>
      </c>
      <c r="J4042" s="109">
        <v>167.1</v>
      </c>
      <c r="K4042" s="113">
        <v>28</v>
      </c>
      <c r="L4042" s="109">
        <v>130080</v>
      </c>
      <c r="M4042" s="109">
        <v>0</v>
      </c>
      <c r="N4042" s="109">
        <v>0</v>
      </c>
      <c r="O4042" s="109">
        <v>0</v>
      </c>
      <c r="P4042" s="109">
        <v>130080</v>
      </c>
      <c r="Q4042" s="109">
        <v>0</v>
      </c>
      <c r="R4042" s="66" t="s">
        <v>87</v>
      </c>
      <c r="S4042" s="114">
        <v>1</v>
      </c>
      <c r="T4042" s="109">
        <v>300</v>
      </c>
      <c r="U4042" s="109">
        <v>300</v>
      </c>
      <c r="V4042" s="110">
        <v>47118</v>
      </c>
    </row>
    <row r="4043" spans="1:22" s="50" customFormat="1" ht="55.5" customHeight="1" x14ac:dyDescent="0.15">
      <c r="A4043" s="111">
        <v>15</v>
      </c>
      <c r="B4043" s="111" t="s">
        <v>1137</v>
      </c>
      <c r="C4043" s="112">
        <v>1992</v>
      </c>
      <c r="D4043" s="112"/>
      <c r="E4043" s="111" t="s">
        <v>84</v>
      </c>
      <c r="F4043" s="113">
        <v>2</v>
      </c>
      <c r="G4043" s="113">
        <v>2</v>
      </c>
      <c r="H4043" s="109">
        <v>389.3</v>
      </c>
      <c r="I4043" s="109">
        <v>349.9</v>
      </c>
      <c r="J4043" s="109">
        <v>349.9</v>
      </c>
      <c r="K4043" s="113">
        <v>16</v>
      </c>
      <c r="L4043" s="109">
        <v>104970</v>
      </c>
      <c r="M4043" s="109">
        <v>0</v>
      </c>
      <c r="N4043" s="109">
        <v>0</v>
      </c>
      <c r="O4043" s="109">
        <v>0</v>
      </c>
      <c r="P4043" s="109">
        <f>L4043</f>
        <v>104970</v>
      </c>
      <c r="Q4043" s="109">
        <v>0</v>
      </c>
      <c r="R4043" s="66" t="s">
        <v>87</v>
      </c>
      <c r="S4043" s="114">
        <v>1</v>
      </c>
      <c r="T4043" s="109">
        <f>L4043/I4043</f>
        <v>300</v>
      </c>
      <c r="U4043" s="109">
        <f>T4043</f>
        <v>300</v>
      </c>
      <c r="V4043" s="110">
        <v>47118</v>
      </c>
    </row>
    <row r="4044" spans="1:22" s="21" customFormat="1" ht="46.5" customHeight="1" x14ac:dyDescent="0.15">
      <c r="A4044" s="137" t="s">
        <v>1138</v>
      </c>
      <c r="B4044" s="137"/>
      <c r="C4044" s="43" t="s">
        <v>80</v>
      </c>
      <c r="D4044" s="44" t="s">
        <v>80</v>
      </c>
      <c r="E4044" s="44" t="s">
        <v>80</v>
      </c>
      <c r="F4044" s="44" t="s">
        <v>80</v>
      </c>
      <c r="G4044" s="44" t="s">
        <v>80</v>
      </c>
      <c r="H4044" s="44">
        <f t="shared" ref="H4044:Q4044" si="370">SUM(H4026:H4043)</f>
        <v>18386.899999999998</v>
      </c>
      <c r="I4044" s="44">
        <f t="shared" si="370"/>
        <v>15541.3</v>
      </c>
      <c r="J4044" s="44">
        <f t="shared" si="370"/>
        <v>12011.09</v>
      </c>
      <c r="K4044" s="45">
        <f t="shared" si="370"/>
        <v>498</v>
      </c>
      <c r="L4044" s="44">
        <f t="shared" si="370"/>
        <v>72373509.819999993</v>
      </c>
      <c r="M4044" s="44">
        <f t="shared" si="370"/>
        <v>0</v>
      </c>
      <c r="N4044" s="44">
        <f t="shared" si="370"/>
        <v>0</v>
      </c>
      <c r="O4044" s="44">
        <f t="shared" si="370"/>
        <v>0</v>
      </c>
      <c r="P4044" s="44">
        <f t="shared" si="370"/>
        <v>54569516.390000001</v>
      </c>
      <c r="Q4044" s="44">
        <f t="shared" si="370"/>
        <v>17803993.43</v>
      </c>
      <c r="R4044" s="44" t="s">
        <v>80</v>
      </c>
      <c r="S4044" s="45">
        <f>SUM(S4026:S4043)</f>
        <v>18</v>
      </c>
      <c r="T4044" s="44" t="s">
        <v>80</v>
      </c>
      <c r="U4044" s="44" t="s">
        <v>80</v>
      </c>
      <c r="V4044" s="44" t="s">
        <v>80</v>
      </c>
    </row>
    <row r="4045" spans="1:22" s="17" customFormat="1" ht="29.25" customHeight="1" x14ac:dyDescent="0.15">
      <c r="A4045" s="142" t="s">
        <v>95</v>
      </c>
      <c r="B4045" s="142"/>
      <c r="C4045" s="142"/>
      <c r="D4045" s="142"/>
      <c r="E4045" s="142"/>
      <c r="F4045" s="142"/>
      <c r="G4045" s="142"/>
      <c r="H4045" s="142"/>
      <c r="I4045" s="142"/>
      <c r="J4045" s="142"/>
      <c r="K4045" s="142"/>
      <c r="L4045" s="142"/>
      <c r="M4045" s="142"/>
      <c r="N4045" s="142"/>
      <c r="O4045" s="142"/>
      <c r="P4045" s="142"/>
      <c r="Q4045" s="142"/>
      <c r="R4045" s="142"/>
      <c r="S4045" s="142"/>
      <c r="T4045" s="142"/>
      <c r="U4045" s="142"/>
      <c r="V4045" s="142"/>
    </row>
    <row r="4046" spans="1:22" s="50" customFormat="1" ht="45" customHeight="1" x14ac:dyDescent="0.15">
      <c r="A4046" s="111">
        <v>16</v>
      </c>
      <c r="B4046" s="111" t="s">
        <v>1139</v>
      </c>
      <c r="C4046" s="112">
        <v>1967</v>
      </c>
      <c r="D4046" s="112"/>
      <c r="E4046" s="111" t="s">
        <v>84</v>
      </c>
      <c r="F4046" s="113">
        <v>2</v>
      </c>
      <c r="G4046" s="113">
        <v>3</v>
      </c>
      <c r="H4046" s="109">
        <v>574.79999999999995</v>
      </c>
      <c r="I4046" s="109">
        <v>574.79999999999995</v>
      </c>
      <c r="J4046" s="109">
        <v>425.8</v>
      </c>
      <c r="K4046" s="113">
        <v>29</v>
      </c>
      <c r="L4046" s="109">
        <v>172440</v>
      </c>
      <c r="M4046" s="109">
        <v>0</v>
      </c>
      <c r="N4046" s="109">
        <v>0</v>
      </c>
      <c r="O4046" s="109">
        <v>0</v>
      </c>
      <c r="P4046" s="109">
        <v>172440</v>
      </c>
      <c r="Q4046" s="109">
        <v>0</v>
      </c>
      <c r="R4046" s="66" t="s">
        <v>87</v>
      </c>
      <c r="S4046" s="114">
        <v>1</v>
      </c>
      <c r="T4046" s="109">
        <v>300</v>
      </c>
      <c r="U4046" s="109">
        <v>300</v>
      </c>
      <c r="V4046" s="110">
        <v>47118</v>
      </c>
    </row>
    <row r="4047" spans="1:22" s="50" customFormat="1" ht="30.75" customHeight="1" x14ac:dyDescent="0.15">
      <c r="A4047" s="138">
        <v>17</v>
      </c>
      <c r="B4047" s="138" t="s">
        <v>1140</v>
      </c>
      <c r="C4047" s="139">
        <v>1989</v>
      </c>
      <c r="D4047" s="139">
        <v>1989</v>
      </c>
      <c r="E4047" s="138" t="s">
        <v>97</v>
      </c>
      <c r="F4047" s="132">
        <v>9</v>
      </c>
      <c r="G4047" s="132">
        <v>4</v>
      </c>
      <c r="H4047" s="133">
        <v>7332.6</v>
      </c>
      <c r="I4047" s="133">
        <v>7332.6</v>
      </c>
      <c r="J4047" s="133">
        <v>6511.35</v>
      </c>
      <c r="K4047" s="132">
        <v>493</v>
      </c>
      <c r="L4047" s="133">
        <v>22445795.219999999</v>
      </c>
      <c r="M4047" s="133">
        <v>0</v>
      </c>
      <c r="N4047" s="133">
        <v>0</v>
      </c>
      <c r="O4047" s="133">
        <v>0</v>
      </c>
      <c r="P4047" s="133">
        <v>22445795.219999999</v>
      </c>
      <c r="Q4047" s="133">
        <v>0</v>
      </c>
      <c r="R4047" s="66" t="s">
        <v>62</v>
      </c>
      <c r="S4047" s="134">
        <v>6</v>
      </c>
      <c r="T4047" s="133">
        <v>3061.1</v>
      </c>
      <c r="U4047" s="133">
        <v>3061.1</v>
      </c>
      <c r="V4047" s="136">
        <v>47118</v>
      </c>
    </row>
    <row r="4048" spans="1:22" s="50" customFormat="1" ht="47.25" customHeight="1" x14ac:dyDescent="0.15">
      <c r="A4048" s="138"/>
      <c r="B4048" s="138"/>
      <c r="C4048" s="139"/>
      <c r="D4048" s="139"/>
      <c r="E4048" s="138"/>
      <c r="F4048" s="132"/>
      <c r="G4048" s="132"/>
      <c r="H4048" s="133"/>
      <c r="I4048" s="133"/>
      <c r="J4048" s="133"/>
      <c r="K4048" s="132"/>
      <c r="L4048" s="133"/>
      <c r="M4048" s="133"/>
      <c r="N4048" s="133"/>
      <c r="O4048" s="133"/>
      <c r="P4048" s="133"/>
      <c r="Q4048" s="133"/>
      <c r="R4048" s="66" t="s">
        <v>63</v>
      </c>
      <c r="S4048" s="135"/>
      <c r="T4048" s="133"/>
      <c r="U4048" s="133"/>
      <c r="V4048" s="136"/>
    </row>
    <row r="4049" spans="1:22" s="50" customFormat="1" ht="45" customHeight="1" x14ac:dyDescent="0.15">
      <c r="A4049" s="138"/>
      <c r="B4049" s="138"/>
      <c r="C4049" s="139"/>
      <c r="D4049" s="139"/>
      <c r="E4049" s="138"/>
      <c r="F4049" s="132"/>
      <c r="G4049" s="132"/>
      <c r="H4049" s="133"/>
      <c r="I4049" s="133"/>
      <c r="J4049" s="133"/>
      <c r="K4049" s="132"/>
      <c r="L4049" s="133"/>
      <c r="M4049" s="133"/>
      <c r="N4049" s="133"/>
      <c r="O4049" s="133"/>
      <c r="P4049" s="133"/>
      <c r="Q4049" s="133"/>
      <c r="R4049" s="66" t="s">
        <v>64</v>
      </c>
      <c r="S4049" s="135"/>
      <c r="T4049" s="133"/>
      <c r="U4049" s="133"/>
      <c r="V4049" s="136"/>
    </row>
    <row r="4050" spans="1:22" s="50" customFormat="1" ht="28.5" customHeight="1" x14ac:dyDescent="0.15">
      <c r="A4050" s="138"/>
      <c r="B4050" s="138"/>
      <c r="C4050" s="139"/>
      <c r="D4050" s="139"/>
      <c r="E4050" s="138"/>
      <c r="F4050" s="132"/>
      <c r="G4050" s="132"/>
      <c r="H4050" s="133"/>
      <c r="I4050" s="133"/>
      <c r="J4050" s="133"/>
      <c r="K4050" s="132"/>
      <c r="L4050" s="133"/>
      <c r="M4050" s="133"/>
      <c r="N4050" s="133"/>
      <c r="O4050" s="133"/>
      <c r="P4050" s="133"/>
      <c r="Q4050" s="133"/>
      <c r="R4050" s="66" t="s">
        <v>68</v>
      </c>
      <c r="S4050" s="135"/>
      <c r="T4050" s="133"/>
      <c r="U4050" s="133"/>
      <c r="V4050" s="136"/>
    </row>
    <row r="4051" spans="1:22" s="50" customFormat="1" ht="42" customHeight="1" x14ac:dyDescent="0.15">
      <c r="A4051" s="138"/>
      <c r="B4051" s="138"/>
      <c r="C4051" s="139"/>
      <c r="D4051" s="139"/>
      <c r="E4051" s="138"/>
      <c r="F4051" s="132"/>
      <c r="G4051" s="132"/>
      <c r="H4051" s="133"/>
      <c r="I4051" s="133"/>
      <c r="J4051" s="133"/>
      <c r="K4051" s="132"/>
      <c r="L4051" s="133"/>
      <c r="M4051" s="133"/>
      <c r="N4051" s="133"/>
      <c r="O4051" s="133"/>
      <c r="P4051" s="133"/>
      <c r="Q4051" s="133"/>
      <c r="R4051" s="66" t="s">
        <v>69</v>
      </c>
      <c r="S4051" s="135"/>
      <c r="T4051" s="133"/>
      <c r="U4051" s="133"/>
      <c r="V4051" s="136"/>
    </row>
    <row r="4052" spans="1:22" s="50" customFormat="1" ht="43.5" customHeight="1" x14ac:dyDescent="0.15">
      <c r="A4052" s="138"/>
      <c r="B4052" s="138"/>
      <c r="C4052" s="139"/>
      <c r="D4052" s="139"/>
      <c r="E4052" s="138"/>
      <c r="F4052" s="132"/>
      <c r="G4052" s="132"/>
      <c r="H4052" s="133"/>
      <c r="I4052" s="133"/>
      <c r="J4052" s="133"/>
      <c r="K4052" s="132"/>
      <c r="L4052" s="133"/>
      <c r="M4052" s="133"/>
      <c r="N4052" s="133"/>
      <c r="O4052" s="133"/>
      <c r="P4052" s="133"/>
      <c r="Q4052" s="133"/>
      <c r="R4052" s="66" t="s">
        <v>70</v>
      </c>
      <c r="S4052" s="135"/>
      <c r="T4052" s="133"/>
      <c r="U4052" s="133"/>
      <c r="V4052" s="136"/>
    </row>
    <row r="4053" spans="1:22" s="50" customFormat="1" ht="28.5" customHeight="1" x14ac:dyDescent="0.15">
      <c r="A4053" s="138">
        <v>18</v>
      </c>
      <c r="B4053" s="138" t="s">
        <v>1141</v>
      </c>
      <c r="C4053" s="139">
        <v>1989</v>
      </c>
      <c r="D4053" s="139">
        <v>1989</v>
      </c>
      <c r="E4053" s="138" t="s">
        <v>97</v>
      </c>
      <c r="F4053" s="132">
        <v>9</v>
      </c>
      <c r="G4053" s="132">
        <v>7</v>
      </c>
      <c r="H4053" s="133">
        <v>14191.3</v>
      </c>
      <c r="I4053" s="133">
        <v>8581.7999999999993</v>
      </c>
      <c r="J4053" s="133">
        <v>13129</v>
      </c>
      <c r="K4053" s="132">
        <v>362</v>
      </c>
      <c r="L4053" s="133">
        <v>23370882.449999999</v>
      </c>
      <c r="M4053" s="133">
        <v>0</v>
      </c>
      <c r="N4053" s="133">
        <v>0</v>
      </c>
      <c r="O4053" s="133">
        <v>0</v>
      </c>
      <c r="P4053" s="133">
        <v>23370882.449999999</v>
      </c>
      <c r="Q4053" s="133">
        <v>0</v>
      </c>
      <c r="R4053" s="66" t="s">
        <v>62</v>
      </c>
      <c r="S4053" s="134">
        <v>6</v>
      </c>
      <c r="T4053" s="133">
        <v>2723.31</v>
      </c>
      <c r="U4053" s="133">
        <v>2723.31</v>
      </c>
      <c r="V4053" s="136">
        <v>47118</v>
      </c>
    </row>
    <row r="4054" spans="1:22" s="50" customFormat="1" ht="45.75" customHeight="1" x14ac:dyDescent="0.15">
      <c r="A4054" s="138"/>
      <c r="B4054" s="138"/>
      <c r="C4054" s="139"/>
      <c r="D4054" s="139"/>
      <c r="E4054" s="138"/>
      <c r="F4054" s="132"/>
      <c r="G4054" s="132"/>
      <c r="H4054" s="133"/>
      <c r="I4054" s="133"/>
      <c r="J4054" s="133"/>
      <c r="K4054" s="132"/>
      <c r="L4054" s="133"/>
      <c r="M4054" s="133"/>
      <c r="N4054" s="133"/>
      <c r="O4054" s="133"/>
      <c r="P4054" s="133"/>
      <c r="Q4054" s="133"/>
      <c r="R4054" s="66" t="s">
        <v>64</v>
      </c>
      <c r="S4054" s="135"/>
      <c r="T4054" s="133"/>
      <c r="U4054" s="133"/>
      <c r="V4054" s="136"/>
    </row>
    <row r="4055" spans="1:22" s="50" customFormat="1" ht="30" customHeight="1" x14ac:dyDescent="0.15">
      <c r="A4055" s="138"/>
      <c r="B4055" s="138"/>
      <c r="C4055" s="139"/>
      <c r="D4055" s="139"/>
      <c r="E4055" s="138"/>
      <c r="F4055" s="132"/>
      <c r="G4055" s="132"/>
      <c r="H4055" s="133"/>
      <c r="I4055" s="133"/>
      <c r="J4055" s="133"/>
      <c r="K4055" s="132"/>
      <c r="L4055" s="133"/>
      <c r="M4055" s="133"/>
      <c r="N4055" s="133"/>
      <c r="O4055" s="133"/>
      <c r="P4055" s="133"/>
      <c r="Q4055" s="133"/>
      <c r="R4055" s="66" t="s">
        <v>65</v>
      </c>
      <c r="S4055" s="135"/>
      <c r="T4055" s="133"/>
      <c r="U4055" s="133"/>
      <c r="V4055" s="136"/>
    </row>
    <row r="4056" spans="1:22" s="50" customFormat="1" ht="42.75" customHeight="1" x14ac:dyDescent="0.15">
      <c r="A4056" s="138"/>
      <c r="B4056" s="138"/>
      <c r="C4056" s="139"/>
      <c r="D4056" s="139"/>
      <c r="E4056" s="138"/>
      <c r="F4056" s="132"/>
      <c r="G4056" s="132"/>
      <c r="H4056" s="133"/>
      <c r="I4056" s="133"/>
      <c r="J4056" s="133"/>
      <c r="K4056" s="132"/>
      <c r="L4056" s="133"/>
      <c r="M4056" s="133"/>
      <c r="N4056" s="133"/>
      <c r="O4056" s="133"/>
      <c r="P4056" s="133"/>
      <c r="Q4056" s="133"/>
      <c r="R4056" s="66" t="s">
        <v>67</v>
      </c>
      <c r="S4056" s="135"/>
      <c r="T4056" s="133"/>
      <c r="U4056" s="133"/>
      <c r="V4056" s="136"/>
    </row>
    <row r="4057" spans="1:22" s="50" customFormat="1" ht="27.75" customHeight="1" x14ac:dyDescent="0.15">
      <c r="A4057" s="138"/>
      <c r="B4057" s="138"/>
      <c r="C4057" s="139"/>
      <c r="D4057" s="139"/>
      <c r="E4057" s="138"/>
      <c r="F4057" s="132"/>
      <c r="G4057" s="132"/>
      <c r="H4057" s="133"/>
      <c r="I4057" s="133"/>
      <c r="J4057" s="133"/>
      <c r="K4057" s="132"/>
      <c r="L4057" s="133"/>
      <c r="M4057" s="133"/>
      <c r="N4057" s="133"/>
      <c r="O4057" s="133"/>
      <c r="P4057" s="133"/>
      <c r="Q4057" s="133"/>
      <c r="R4057" s="66" t="s">
        <v>71</v>
      </c>
      <c r="S4057" s="135"/>
      <c r="T4057" s="133"/>
      <c r="U4057" s="133"/>
      <c r="V4057" s="136"/>
    </row>
    <row r="4058" spans="1:22" s="50" customFormat="1" ht="42.75" customHeight="1" x14ac:dyDescent="0.15">
      <c r="A4058" s="138"/>
      <c r="B4058" s="138"/>
      <c r="C4058" s="139"/>
      <c r="D4058" s="139"/>
      <c r="E4058" s="138"/>
      <c r="F4058" s="132"/>
      <c r="G4058" s="132"/>
      <c r="H4058" s="133"/>
      <c r="I4058" s="133"/>
      <c r="J4058" s="133"/>
      <c r="K4058" s="132"/>
      <c r="L4058" s="133"/>
      <c r="M4058" s="133"/>
      <c r="N4058" s="133"/>
      <c r="O4058" s="133"/>
      <c r="P4058" s="133"/>
      <c r="Q4058" s="133"/>
      <c r="R4058" s="66" t="s">
        <v>73</v>
      </c>
      <c r="S4058" s="135"/>
      <c r="T4058" s="133"/>
      <c r="U4058" s="133"/>
      <c r="V4058" s="136"/>
    </row>
    <row r="4059" spans="1:22" s="50" customFormat="1" ht="45" customHeight="1" x14ac:dyDescent="0.15">
      <c r="A4059" s="111">
        <v>19</v>
      </c>
      <c r="B4059" s="111" t="s">
        <v>1142</v>
      </c>
      <c r="C4059" s="112">
        <v>1991</v>
      </c>
      <c r="D4059" s="112"/>
      <c r="E4059" s="111" t="s">
        <v>84</v>
      </c>
      <c r="F4059" s="113">
        <v>2</v>
      </c>
      <c r="G4059" s="113">
        <v>3</v>
      </c>
      <c r="H4059" s="109">
        <v>1012.1</v>
      </c>
      <c r="I4059" s="109">
        <v>903.8</v>
      </c>
      <c r="J4059" s="109">
        <v>447.09</v>
      </c>
      <c r="K4059" s="113">
        <v>46</v>
      </c>
      <c r="L4059" s="109">
        <v>271140</v>
      </c>
      <c r="M4059" s="109">
        <v>0</v>
      </c>
      <c r="N4059" s="109">
        <v>0</v>
      </c>
      <c r="O4059" s="109">
        <v>0</v>
      </c>
      <c r="P4059" s="109">
        <f>L4059</f>
        <v>271140</v>
      </c>
      <c r="Q4059" s="109">
        <v>0</v>
      </c>
      <c r="R4059" s="66" t="s">
        <v>87</v>
      </c>
      <c r="S4059" s="114">
        <v>1</v>
      </c>
      <c r="T4059" s="109">
        <f>L4059/I4059</f>
        <v>300</v>
      </c>
      <c r="U4059" s="109">
        <f>T4059</f>
        <v>300</v>
      </c>
      <c r="V4059" s="110">
        <v>47118</v>
      </c>
    </row>
    <row r="4060" spans="1:22" s="21" customFormat="1" ht="42.75" customHeight="1" x14ac:dyDescent="0.15">
      <c r="A4060" s="137" t="s">
        <v>1143</v>
      </c>
      <c r="B4060" s="137"/>
      <c r="C4060" s="43" t="s">
        <v>80</v>
      </c>
      <c r="D4060" s="44" t="s">
        <v>80</v>
      </c>
      <c r="E4060" s="44" t="s">
        <v>80</v>
      </c>
      <c r="F4060" s="44" t="s">
        <v>80</v>
      </c>
      <c r="G4060" s="44" t="s">
        <v>80</v>
      </c>
      <c r="H4060" s="44">
        <f>SUM(H4046:H4059)</f>
        <v>23110.799999999999</v>
      </c>
      <c r="I4060" s="44">
        <f t="shared" ref="I4060:S4060" si="371">SUM(I4046:I4059)</f>
        <v>17393</v>
      </c>
      <c r="J4060" s="44">
        <f t="shared" si="371"/>
        <v>20513.240000000002</v>
      </c>
      <c r="K4060" s="45">
        <f t="shared" si="371"/>
        <v>930</v>
      </c>
      <c r="L4060" s="44">
        <f t="shared" si="371"/>
        <v>46260257.670000002</v>
      </c>
      <c r="M4060" s="44">
        <f t="shared" si="371"/>
        <v>0</v>
      </c>
      <c r="N4060" s="44">
        <f t="shared" si="371"/>
        <v>0</v>
      </c>
      <c r="O4060" s="44">
        <f t="shared" si="371"/>
        <v>0</v>
      </c>
      <c r="P4060" s="44">
        <f t="shared" si="371"/>
        <v>46260257.670000002</v>
      </c>
      <c r="Q4060" s="44">
        <f t="shared" si="371"/>
        <v>0</v>
      </c>
      <c r="R4060" s="44" t="s">
        <v>80</v>
      </c>
      <c r="S4060" s="45">
        <f t="shared" si="371"/>
        <v>14</v>
      </c>
      <c r="T4060" s="44" t="s">
        <v>80</v>
      </c>
      <c r="U4060" s="44" t="s">
        <v>80</v>
      </c>
      <c r="V4060" s="44" t="s">
        <v>80</v>
      </c>
    </row>
    <row r="4061" spans="1:22" s="17" customFormat="1" ht="27" customHeight="1" x14ac:dyDescent="0.15">
      <c r="A4061" s="142" t="s">
        <v>317</v>
      </c>
      <c r="B4061" s="142"/>
      <c r="C4061" s="142"/>
      <c r="D4061" s="142"/>
      <c r="E4061" s="142"/>
      <c r="F4061" s="142"/>
      <c r="G4061" s="142"/>
      <c r="H4061" s="142"/>
      <c r="I4061" s="142"/>
      <c r="J4061" s="142"/>
      <c r="K4061" s="142"/>
      <c r="L4061" s="142"/>
      <c r="M4061" s="142"/>
      <c r="N4061" s="142"/>
      <c r="O4061" s="142"/>
      <c r="P4061" s="142"/>
      <c r="Q4061" s="142"/>
      <c r="R4061" s="142"/>
      <c r="S4061" s="142"/>
      <c r="T4061" s="142"/>
      <c r="U4061" s="142"/>
      <c r="V4061" s="142"/>
    </row>
    <row r="4062" spans="1:22" s="50" customFormat="1" ht="47.25" customHeight="1" x14ac:dyDescent="0.15">
      <c r="A4062" s="111">
        <v>20</v>
      </c>
      <c r="B4062" s="111" t="s">
        <v>1144</v>
      </c>
      <c r="C4062" s="112">
        <v>1962</v>
      </c>
      <c r="D4062" s="112"/>
      <c r="E4062" s="111" t="s">
        <v>84</v>
      </c>
      <c r="F4062" s="113">
        <v>2</v>
      </c>
      <c r="G4062" s="113">
        <v>2</v>
      </c>
      <c r="H4062" s="109">
        <v>809.4</v>
      </c>
      <c r="I4062" s="109">
        <v>736.6</v>
      </c>
      <c r="J4062" s="109">
        <v>640.72</v>
      </c>
      <c r="K4062" s="113">
        <v>31</v>
      </c>
      <c r="L4062" s="109">
        <v>220980</v>
      </c>
      <c r="M4062" s="109">
        <v>0</v>
      </c>
      <c r="N4062" s="109">
        <v>0</v>
      </c>
      <c r="O4062" s="109">
        <v>0</v>
      </c>
      <c r="P4062" s="109">
        <f>L4062</f>
        <v>220980</v>
      </c>
      <c r="Q4062" s="109">
        <v>0</v>
      </c>
      <c r="R4062" s="66" t="s">
        <v>87</v>
      </c>
      <c r="S4062" s="114">
        <v>1</v>
      </c>
      <c r="T4062" s="109">
        <f>L4062/I4062</f>
        <v>300</v>
      </c>
      <c r="U4062" s="109">
        <f>T4062</f>
        <v>300</v>
      </c>
      <c r="V4062" s="110">
        <v>47118</v>
      </c>
    </row>
    <row r="4063" spans="1:22" s="50" customFormat="1" ht="51" customHeight="1" x14ac:dyDescent="0.15">
      <c r="A4063" s="111">
        <v>21</v>
      </c>
      <c r="B4063" s="111" t="s">
        <v>1145</v>
      </c>
      <c r="C4063" s="112">
        <v>1961</v>
      </c>
      <c r="D4063" s="112"/>
      <c r="E4063" s="111" t="s">
        <v>84</v>
      </c>
      <c r="F4063" s="113">
        <v>2</v>
      </c>
      <c r="G4063" s="113">
        <v>2</v>
      </c>
      <c r="H4063" s="109">
        <v>813.3</v>
      </c>
      <c r="I4063" s="109">
        <v>739.8</v>
      </c>
      <c r="J4063" s="109">
        <v>598.9</v>
      </c>
      <c r="K4063" s="113">
        <v>41</v>
      </c>
      <c r="L4063" s="109">
        <v>221940</v>
      </c>
      <c r="M4063" s="109">
        <v>0</v>
      </c>
      <c r="N4063" s="109">
        <v>0</v>
      </c>
      <c r="O4063" s="109">
        <v>0</v>
      </c>
      <c r="P4063" s="109">
        <f>L4063</f>
        <v>221940</v>
      </c>
      <c r="Q4063" s="109">
        <v>0</v>
      </c>
      <c r="R4063" s="66" t="s">
        <v>87</v>
      </c>
      <c r="S4063" s="114">
        <v>1</v>
      </c>
      <c r="T4063" s="109">
        <f>L4063/I4063</f>
        <v>300</v>
      </c>
      <c r="U4063" s="109">
        <f>T4063</f>
        <v>300</v>
      </c>
      <c r="V4063" s="110">
        <v>47118</v>
      </c>
    </row>
    <row r="4064" spans="1:22" s="21" customFormat="1" ht="43.5" customHeight="1" x14ac:dyDescent="0.15">
      <c r="A4064" s="137" t="s">
        <v>1146</v>
      </c>
      <c r="B4064" s="137"/>
      <c r="C4064" s="43" t="s">
        <v>80</v>
      </c>
      <c r="D4064" s="44" t="s">
        <v>80</v>
      </c>
      <c r="E4064" s="44" t="s">
        <v>80</v>
      </c>
      <c r="F4064" s="44" t="s">
        <v>80</v>
      </c>
      <c r="G4064" s="44" t="s">
        <v>80</v>
      </c>
      <c r="H4064" s="44">
        <f>SUM(H4062:H4063)</f>
        <v>1622.6999999999998</v>
      </c>
      <c r="I4064" s="44">
        <f t="shared" ref="I4064:S4064" si="372">SUM(I4062:I4063)</f>
        <v>1476.4</v>
      </c>
      <c r="J4064" s="44">
        <f t="shared" si="372"/>
        <v>1239.6199999999999</v>
      </c>
      <c r="K4064" s="45">
        <f t="shared" si="372"/>
        <v>72</v>
      </c>
      <c r="L4064" s="44">
        <f t="shared" si="372"/>
        <v>442920</v>
      </c>
      <c r="M4064" s="44">
        <f t="shared" si="372"/>
        <v>0</v>
      </c>
      <c r="N4064" s="44">
        <f t="shared" si="372"/>
        <v>0</v>
      </c>
      <c r="O4064" s="44">
        <f t="shared" si="372"/>
        <v>0</v>
      </c>
      <c r="P4064" s="44">
        <f t="shared" si="372"/>
        <v>442920</v>
      </c>
      <c r="Q4064" s="44">
        <f t="shared" si="372"/>
        <v>0</v>
      </c>
      <c r="R4064" s="44" t="s">
        <v>80</v>
      </c>
      <c r="S4064" s="45">
        <f t="shared" si="372"/>
        <v>2</v>
      </c>
      <c r="T4064" s="44" t="s">
        <v>80</v>
      </c>
      <c r="U4064" s="44" t="s">
        <v>80</v>
      </c>
      <c r="V4064" s="44" t="s">
        <v>80</v>
      </c>
    </row>
    <row r="4065" spans="1:22" s="23" customFormat="1" ht="26.25" customHeight="1" x14ac:dyDescent="0.2">
      <c r="A4065" s="142" t="s">
        <v>108</v>
      </c>
      <c r="B4065" s="142"/>
      <c r="C4065" s="142"/>
      <c r="D4065" s="142"/>
      <c r="E4065" s="142"/>
      <c r="F4065" s="142"/>
      <c r="G4065" s="142"/>
      <c r="H4065" s="142"/>
      <c r="I4065" s="142"/>
      <c r="J4065" s="142"/>
      <c r="K4065" s="142"/>
      <c r="L4065" s="142"/>
      <c r="M4065" s="142"/>
      <c r="N4065" s="142"/>
      <c r="O4065" s="142"/>
      <c r="P4065" s="142"/>
      <c r="Q4065" s="142"/>
      <c r="R4065" s="142"/>
      <c r="S4065" s="142"/>
      <c r="T4065" s="142"/>
      <c r="U4065" s="142"/>
      <c r="V4065" s="142"/>
    </row>
    <row r="4066" spans="1:22" s="50" customFormat="1" ht="53.25" customHeight="1" x14ac:dyDescent="0.15">
      <c r="A4066" s="111">
        <v>22</v>
      </c>
      <c r="B4066" s="111" t="s">
        <v>1147</v>
      </c>
      <c r="C4066" s="112">
        <v>1959</v>
      </c>
      <c r="D4066" s="112"/>
      <c r="E4066" s="111" t="s">
        <v>84</v>
      </c>
      <c r="F4066" s="113">
        <v>2</v>
      </c>
      <c r="G4066" s="113">
        <v>1</v>
      </c>
      <c r="H4066" s="109">
        <v>405</v>
      </c>
      <c r="I4066" s="109">
        <v>405</v>
      </c>
      <c r="J4066" s="109">
        <v>299.2</v>
      </c>
      <c r="K4066" s="113">
        <v>19</v>
      </c>
      <c r="L4066" s="109">
        <v>121500</v>
      </c>
      <c r="M4066" s="109">
        <v>0</v>
      </c>
      <c r="N4066" s="109">
        <v>0</v>
      </c>
      <c r="O4066" s="109">
        <v>0</v>
      </c>
      <c r="P4066" s="109">
        <v>121500</v>
      </c>
      <c r="Q4066" s="109">
        <v>0</v>
      </c>
      <c r="R4066" s="66" t="s">
        <v>87</v>
      </c>
      <c r="S4066" s="114">
        <v>1</v>
      </c>
      <c r="T4066" s="109">
        <v>300</v>
      </c>
      <c r="U4066" s="109">
        <v>300</v>
      </c>
      <c r="V4066" s="110">
        <v>47118</v>
      </c>
    </row>
    <row r="4067" spans="1:22" s="50" customFormat="1" ht="53.25" customHeight="1" x14ac:dyDescent="0.15">
      <c r="A4067" s="111">
        <v>23</v>
      </c>
      <c r="B4067" s="111" t="s">
        <v>1148</v>
      </c>
      <c r="C4067" s="112">
        <v>1970</v>
      </c>
      <c r="D4067" s="112"/>
      <c r="E4067" s="111" t="s">
        <v>84</v>
      </c>
      <c r="F4067" s="113">
        <v>2</v>
      </c>
      <c r="G4067" s="113">
        <v>3</v>
      </c>
      <c r="H4067" s="109">
        <v>514.6</v>
      </c>
      <c r="I4067" s="109">
        <v>514.6</v>
      </c>
      <c r="J4067" s="109">
        <v>205.69</v>
      </c>
      <c r="K4067" s="113">
        <v>29</v>
      </c>
      <c r="L4067" s="109">
        <v>154380</v>
      </c>
      <c r="M4067" s="109">
        <v>0</v>
      </c>
      <c r="N4067" s="109">
        <v>0</v>
      </c>
      <c r="O4067" s="109">
        <v>0</v>
      </c>
      <c r="P4067" s="109">
        <v>154380</v>
      </c>
      <c r="Q4067" s="109">
        <v>0</v>
      </c>
      <c r="R4067" s="66" t="s">
        <v>87</v>
      </c>
      <c r="S4067" s="114">
        <v>1</v>
      </c>
      <c r="T4067" s="109">
        <v>300</v>
      </c>
      <c r="U4067" s="109">
        <v>300</v>
      </c>
      <c r="V4067" s="110">
        <v>47118</v>
      </c>
    </row>
    <row r="4068" spans="1:22" s="50" customFormat="1" ht="44.25" customHeight="1" x14ac:dyDescent="0.15">
      <c r="A4068" s="111">
        <v>24</v>
      </c>
      <c r="B4068" s="111" t="s">
        <v>1149</v>
      </c>
      <c r="C4068" s="112">
        <v>1965</v>
      </c>
      <c r="D4068" s="112"/>
      <c r="E4068" s="111" t="s">
        <v>84</v>
      </c>
      <c r="F4068" s="113">
        <v>2</v>
      </c>
      <c r="G4068" s="113">
        <v>3</v>
      </c>
      <c r="H4068" s="109">
        <v>527.70000000000005</v>
      </c>
      <c r="I4068" s="109">
        <v>527.70000000000005</v>
      </c>
      <c r="J4068" s="109">
        <v>479.93</v>
      </c>
      <c r="K4068" s="113">
        <v>32</v>
      </c>
      <c r="L4068" s="109">
        <v>158310</v>
      </c>
      <c r="M4068" s="109">
        <v>0</v>
      </c>
      <c r="N4068" s="109">
        <v>0</v>
      </c>
      <c r="O4068" s="109">
        <v>0</v>
      </c>
      <c r="P4068" s="109">
        <v>158310</v>
      </c>
      <c r="Q4068" s="109">
        <v>0</v>
      </c>
      <c r="R4068" s="66" t="s">
        <v>87</v>
      </c>
      <c r="S4068" s="114">
        <v>1</v>
      </c>
      <c r="T4068" s="109">
        <v>300</v>
      </c>
      <c r="U4068" s="109">
        <v>300</v>
      </c>
      <c r="V4068" s="110">
        <v>47118</v>
      </c>
    </row>
    <row r="4069" spans="1:22" s="50" customFormat="1" ht="47.25" customHeight="1" x14ac:dyDescent="0.15">
      <c r="A4069" s="111">
        <v>25</v>
      </c>
      <c r="B4069" s="111" t="s">
        <v>1150</v>
      </c>
      <c r="C4069" s="112">
        <v>1989</v>
      </c>
      <c r="D4069" s="112"/>
      <c r="E4069" s="111" t="s">
        <v>84</v>
      </c>
      <c r="F4069" s="113">
        <v>2</v>
      </c>
      <c r="G4069" s="113">
        <v>2</v>
      </c>
      <c r="H4069" s="109">
        <v>500.6</v>
      </c>
      <c r="I4069" s="109">
        <v>500.6</v>
      </c>
      <c r="J4069" s="109">
        <v>351</v>
      </c>
      <c r="K4069" s="113">
        <v>23</v>
      </c>
      <c r="L4069" s="109">
        <v>150180</v>
      </c>
      <c r="M4069" s="109">
        <v>0</v>
      </c>
      <c r="N4069" s="109">
        <v>0</v>
      </c>
      <c r="O4069" s="109">
        <v>0</v>
      </c>
      <c r="P4069" s="109">
        <v>150180</v>
      </c>
      <c r="Q4069" s="109">
        <v>0</v>
      </c>
      <c r="R4069" s="66" t="s">
        <v>87</v>
      </c>
      <c r="S4069" s="114">
        <v>1</v>
      </c>
      <c r="T4069" s="109">
        <v>300</v>
      </c>
      <c r="U4069" s="109">
        <v>300</v>
      </c>
      <c r="V4069" s="110">
        <v>47118</v>
      </c>
    </row>
    <row r="4070" spans="1:22" s="50" customFormat="1" ht="22.5" customHeight="1" x14ac:dyDescent="0.15">
      <c r="A4070" s="138">
        <v>26</v>
      </c>
      <c r="B4070" s="138" t="s">
        <v>1151</v>
      </c>
      <c r="C4070" s="139">
        <v>1939</v>
      </c>
      <c r="D4070" s="139"/>
      <c r="E4070" s="138" t="s">
        <v>84</v>
      </c>
      <c r="F4070" s="132">
        <v>2</v>
      </c>
      <c r="G4070" s="132">
        <v>2</v>
      </c>
      <c r="H4070" s="133">
        <v>617.4</v>
      </c>
      <c r="I4070" s="133">
        <v>544.20000000000005</v>
      </c>
      <c r="J4070" s="133">
        <v>199.6</v>
      </c>
      <c r="K4070" s="132">
        <v>26</v>
      </c>
      <c r="L4070" s="133">
        <v>9458713.7100000009</v>
      </c>
      <c r="M4070" s="133">
        <v>0</v>
      </c>
      <c r="N4070" s="133">
        <v>0</v>
      </c>
      <c r="O4070" s="133">
        <v>0</v>
      </c>
      <c r="P4070" s="133">
        <v>9458713.7100000009</v>
      </c>
      <c r="Q4070" s="133">
        <v>0</v>
      </c>
      <c r="R4070" s="66" t="s">
        <v>85</v>
      </c>
      <c r="S4070" s="134">
        <v>3</v>
      </c>
      <c r="T4070" s="133">
        <v>17380.95</v>
      </c>
      <c r="U4070" s="133">
        <v>17380.95</v>
      </c>
      <c r="V4070" s="136">
        <v>47118</v>
      </c>
    </row>
    <row r="4071" spans="1:22" s="50" customFormat="1" ht="33.75" customHeight="1" x14ac:dyDescent="0.15">
      <c r="A4071" s="138"/>
      <c r="B4071" s="138"/>
      <c r="C4071" s="139"/>
      <c r="D4071" s="139"/>
      <c r="E4071" s="138"/>
      <c r="F4071" s="132"/>
      <c r="G4071" s="132"/>
      <c r="H4071" s="133"/>
      <c r="I4071" s="133"/>
      <c r="J4071" s="133"/>
      <c r="K4071" s="132"/>
      <c r="L4071" s="133"/>
      <c r="M4071" s="133"/>
      <c r="N4071" s="133"/>
      <c r="O4071" s="133"/>
      <c r="P4071" s="133"/>
      <c r="Q4071" s="133"/>
      <c r="R4071" s="66" t="s">
        <v>248</v>
      </c>
      <c r="S4071" s="135"/>
      <c r="T4071" s="133"/>
      <c r="U4071" s="133"/>
      <c r="V4071" s="136"/>
    </row>
    <row r="4072" spans="1:22" s="50" customFormat="1" ht="33" customHeight="1" x14ac:dyDescent="0.15">
      <c r="A4072" s="138"/>
      <c r="B4072" s="138"/>
      <c r="C4072" s="139"/>
      <c r="D4072" s="139"/>
      <c r="E4072" s="138"/>
      <c r="F4072" s="132"/>
      <c r="G4072" s="132"/>
      <c r="H4072" s="133"/>
      <c r="I4072" s="133"/>
      <c r="J4072" s="133"/>
      <c r="K4072" s="132"/>
      <c r="L4072" s="133"/>
      <c r="M4072" s="133"/>
      <c r="N4072" s="133"/>
      <c r="O4072" s="133"/>
      <c r="P4072" s="133"/>
      <c r="Q4072" s="133"/>
      <c r="R4072" s="66" t="s">
        <v>86</v>
      </c>
      <c r="S4072" s="135"/>
      <c r="T4072" s="133"/>
      <c r="U4072" s="133"/>
      <c r="V4072" s="136"/>
    </row>
    <row r="4073" spans="1:22" s="50" customFormat="1" ht="49.5" customHeight="1" x14ac:dyDescent="0.15">
      <c r="A4073" s="111">
        <v>27</v>
      </c>
      <c r="B4073" s="111" t="s">
        <v>1152</v>
      </c>
      <c r="C4073" s="112">
        <v>1968</v>
      </c>
      <c r="D4073" s="112"/>
      <c r="E4073" s="111" t="s">
        <v>84</v>
      </c>
      <c r="F4073" s="113">
        <v>2</v>
      </c>
      <c r="G4073" s="113">
        <v>3</v>
      </c>
      <c r="H4073" s="109">
        <v>542.1</v>
      </c>
      <c r="I4073" s="109">
        <v>542.1</v>
      </c>
      <c r="J4073" s="109">
        <v>402.7</v>
      </c>
      <c r="K4073" s="113">
        <v>18</v>
      </c>
      <c r="L4073" s="109">
        <v>162630</v>
      </c>
      <c r="M4073" s="109">
        <v>0</v>
      </c>
      <c r="N4073" s="109">
        <v>0</v>
      </c>
      <c r="O4073" s="109">
        <v>0</v>
      </c>
      <c r="P4073" s="109">
        <v>162630</v>
      </c>
      <c r="Q4073" s="109">
        <v>0</v>
      </c>
      <c r="R4073" s="66" t="s">
        <v>87</v>
      </c>
      <c r="S4073" s="114">
        <v>1</v>
      </c>
      <c r="T4073" s="109">
        <v>300</v>
      </c>
      <c r="U4073" s="109">
        <v>300</v>
      </c>
      <c r="V4073" s="110">
        <v>47118</v>
      </c>
    </row>
    <row r="4074" spans="1:22" s="50" customFormat="1" ht="49.5" customHeight="1" x14ac:dyDescent="0.15">
      <c r="A4074" s="111">
        <v>28</v>
      </c>
      <c r="B4074" s="111" t="s">
        <v>1153</v>
      </c>
      <c r="C4074" s="112">
        <v>1962</v>
      </c>
      <c r="D4074" s="112"/>
      <c r="E4074" s="111" t="s">
        <v>84</v>
      </c>
      <c r="F4074" s="113">
        <v>2</v>
      </c>
      <c r="G4074" s="113">
        <v>4</v>
      </c>
      <c r="H4074" s="109">
        <v>680</v>
      </c>
      <c r="I4074" s="109">
        <v>413</v>
      </c>
      <c r="J4074" s="109">
        <v>528.70000000000005</v>
      </c>
      <c r="K4074" s="113">
        <v>27</v>
      </c>
      <c r="L4074" s="109">
        <v>123900</v>
      </c>
      <c r="M4074" s="109">
        <v>0</v>
      </c>
      <c r="N4074" s="109">
        <v>0</v>
      </c>
      <c r="O4074" s="109">
        <v>0</v>
      </c>
      <c r="P4074" s="109">
        <v>123900</v>
      </c>
      <c r="Q4074" s="109">
        <v>0</v>
      </c>
      <c r="R4074" s="66" t="s">
        <v>87</v>
      </c>
      <c r="S4074" s="114">
        <v>1</v>
      </c>
      <c r="T4074" s="109">
        <v>300</v>
      </c>
      <c r="U4074" s="109">
        <v>300</v>
      </c>
      <c r="V4074" s="110">
        <v>47118</v>
      </c>
    </row>
    <row r="4075" spans="1:22" s="21" customFormat="1" ht="43.5" customHeight="1" x14ac:dyDescent="0.15">
      <c r="A4075" s="137" t="s">
        <v>1154</v>
      </c>
      <c r="B4075" s="137"/>
      <c r="C4075" s="43" t="s">
        <v>80</v>
      </c>
      <c r="D4075" s="44" t="s">
        <v>80</v>
      </c>
      <c r="E4075" s="44" t="s">
        <v>80</v>
      </c>
      <c r="F4075" s="44" t="s">
        <v>80</v>
      </c>
      <c r="G4075" s="44" t="s">
        <v>80</v>
      </c>
      <c r="H4075" s="44">
        <f>SUM(H4066:H4074)</f>
        <v>3787.4</v>
      </c>
      <c r="I4075" s="44">
        <f t="shared" ref="I4075:S4075" si="373">SUM(I4066:I4074)</f>
        <v>3447.2000000000003</v>
      </c>
      <c r="J4075" s="44">
        <f t="shared" si="373"/>
        <v>2466.8199999999997</v>
      </c>
      <c r="K4075" s="45">
        <f t="shared" si="373"/>
        <v>174</v>
      </c>
      <c r="L4075" s="44">
        <f t="shared" si="373"/>
        <v>10329613.710000001</v>
      </c>
      <c r="M4075" s="44">
        <f t="shared" si="373"/>
        <v>0</v>
      </c>
      <c r="N4075" s="44">
        <f t="shared" si="373"/>
        <v>0</v>
      </c>
      <c r="O4075" s="44">
        <f t="shared" si="373"/>
        <v>0</v>
      </c>
      <c r="P4075" s="44">
        <f t="shared" si="373"/>
        <v>10329613.710000001</v>
      </c>
      <c r="Q4075" s="44">
        <f t="shared" si="373"/>
        <v>0</v>
      </c>
      <c r="R4075" s="44" t="s">
        <v>80</v>
      </c>
      <c r="S4075" s="45">
        <f t="shared" si="373"/>
        <v>9</v>
      </c>
      <c r="T4075" s="44" t="s">
        <v>80</v>
      </c>
      <c r="U4075" s="44" t="s">
        <v>80</v>
      </c>
      <c r="V4075" s="44" t="s">
        <v>80</v>
      </c>
    </row>
    <row r="4076" spans="1:22" s="23" customFormat="1" ht="28.5" customHeight="1" x14ac:dyDescent="0.2">
      <c r="A4076" s="142" t="s">
        <v>109</v>
      </c>
      <c r="B4076" s="142"/>
      <c r="C4076" s="142"/>
      <c r="D4076" s="142"/>
      <c r="E4076" s="142"/>
      <c r="F4076" s="142"/>
      <c r="G4076" s="142"/>
      <c r="H4076" s="142"/>
      <c r="I4076" s="142"/>
      <c r="J4076" s="142"/>
      <c r="K4076" s="142"/>
      <c r="L4076" s="142"/>
      <c r="M4076" s="142"/>
      <c r="N4076" s="142"/>
      <c r="O4076" s="142"/>
      <c r="P4076" s="142"/>
      <c r="Q4076" s="142"/>
      <c r="R4076" s="142"/>
      <c r="S4076" s="142"/>
      <c r="T4076" s="142"/>
      <c r="U4076" s="142"/>
      <c r="V4076" s="142"/>
    </row>
    <row r="4077" spans="1:22" s="50" customFormat="1" ht="48.75" customHeight="1" x14ac:dyDescent="0.15">
      <c r="A4077" s="111">
        <v>29</v>
      </c>
      <c r="B4077" s="111" t="s">
        <v>1155</v>
      </c>
      <c r="C4077" s="112">
        <v>1961</v>
      </c>
      <c r="D4077" s="112"/>
      <c r="E4077" s="111" t="s">
        <v>84</v>
      </c>
      <c r="F4077" s="113">
        <v>2</v>
      </c>
      <c r="G4077" s="113">
        <v>1</v>
      </c>
      <c r="H4077" s="109">
        <v>343.7</v>
      </c>
      <c r="I4077" s="109">
        <v>227.2</v>
      </c>
      <c r="J4077" s="109">
        <v>214.9</v>
      </c>
      <c r="K4077" s="113">
        <v>16</v>
      </c>
      <c r="L4077" s="109">
        <v>68160</v>
      </c>
      <c r="M4077" s="109">
        <v>0</v>
      </c>
      <c r="N4077" s="109">
        <v>0</v>
      </c>
      <c r="O4077" s="109">
        <v>0</v>
      </c>
      <c r="P4077" s="109">
        <v>68160</v>
      </c>
      <c r="Q4077" s="109">
        <v>0</v>
      </c>
      <c r="R4077" s="66" t="s">
        <v>87</v>
      </c>
      <c r="S4077" s="114">
        <v>1</v>
      </c>
      <c r="T4077" s="109">
        <v>300</v>
      </c>
      <c r="U4077" s="109">
        <v>300</v>
      </c>
      <c r="V4077" s="110">
        <v>47118</v>
      </c>
    </row>
    <row r="4078" spans="1:22" s="50" customFormat="1" ht="45.75" customHeight="1" x14ac:dyDescent="0.15">
      <c r="A4078" s="111">
        <v>30</v>
      </c>
      <c r="B4078" s="111" t="s">
        <v>1156</v>
      </c>
      <c r="C4078" s="112">
        <v>1972</v>
      </c>
      <c r="D4078" s="112"/>
      <c r="E4078" s="111" t="s">
        <v>84</v>
      </c>
      <c r="F4078" s="113">
        <v>2</v>
      </c>
      <c r="G4078" s="113">
        <v>3</v>
      </c>
      <c r="H4078" s="109">
        <v>615.4</v>
      </c>
      <c r="I4078" s="109">
        <v>543.5</v>
      </c>
      <c r="J4078" s="109">
        <v>348.6</v>
      </c>
      <c r="K4078" s="113">
        <v>24</v>
      </c>
      <c r="L4078" s="109">
        <v>163050</v>
      </c>
      <c r="M4078" s="109">
        <v>0</v>
      </c>
      <c r="N4078" s="109">
        <v>0</v>
      </c>
      <c r="O4078" s="109">
        <v>0</v>
      </c>
      <c r="P4078" s="109">
        <v>163050</v>
      </c>
      <c r="Q4078" s="109">
        <v>0</v>
      </c>
      <c r="R4078" s="66" t="s">
        <v>87</v>
      </c>
      <c r="S4078" s="114">
        <v>1</v>
      </c>
      <c r="T4078" s="109">
        <v>300</v>
      </c>
      <c r="U4078" s="109">
        <v>300</v>
      </c>
      <c r="V4078" s="110">
        <v>47118</v>
      </c>
    </row>
    <row r="4079" spans="1:22" s="21" customFormat="1" ht="47.25" customHeight="1" x14ac:dyDescent="0.15">
      <c r="A4079" s="137" t="s">
        <v>1157</v>
      </c>
      <c r="B4079" s="137"/>
      <c r="C4079" s="43" t="s">
        <v>80</v>
      </c>
      <c r="D4079" s="44" t="s">
        <v>80</v>
      </c>
      <c r="E4079" s="44" t="s">
        <v>80</v>
      </c>
      <c r="F4079" s="44" t="s">
        <v>80</v>
      </c>
      <c r="G4079" s="44" t="s">
        <v>80</v>
      </c>
      <c r="H4079" s="44">
        <f>SUM(H4077:H4078)</f>
        <v>959.09999999999991</v>
      </c>
      <c r="I4079" s="44">
        <f t="shared" ref="I4079:S4079" si="374">SUM(I4077:I4078)</f>
        <v>770.7</v>
      </c>
      <c r="J4079" s="44">
        <f t="shared" si="374"/>
        <v>563.5</v>
      </c>
      <c r="K4079" s="45">
        <f t="shared" si="374"/>
        <v>40</v>
      </c>
      <c r="L4079" s="44">
        <f t="shared" si="374"/>
        <v>231210</v>
      </c>
      <c r="M4079" s="44">
        <f t="shared" si="374"/>
        <v>0</v>
      </c>
      <c r="N4079" s="44">
        <f t="shared" si="374"/>
        <v>0</v>
      </c>
      <c r="O4079" s="44">
        <f t="shared" si="374"/>
        <v>0</v>
      </c>
      <c r="P4079" s="44">
        <f t="shared" si="374"/>
        <v>231210</v>
      </c>
      <c r="Q4079" s="44">
        <f t="shared" si="374"/>
        <v>0</v>
      </c>
      <c r="R4079" s="44" t="s">
        <v>80</v>
      </c>
      <c r="S4079" s="45">
        <f t="shared" si="374"/>
        <v>2</v>
      </c>
      <c r="T4079" s="44" t="s">
        <v>80</v>
      </c>
      <c r="U4079" s="44" t="s">
        <v>80</v>
      </c>
      <c r="V4079" s="44" t="s">
        <v>80</v>
      </c>
    </row>
    <row r="4080" spans="1:22" s="23" customFormat="1" ht="28.5" customHeight="1" x14ac:dyDescent="0.2">
      <c r="A4080" s="142" t="s">
        <v>115</v>
      </c>
      <c r="B4080" s="142"/>
      <c r="C4080" s="142"/>
      <c r="D4080" s="142"/>
      <c r="E4080" s="142"/>
      <c r="F4080" s="142"/>
      <c r="G4080" s="142"/>
      <c r="H4080" s="142"/>
      <c r="I4080" s="142"/>
      <c r="J4080" s="142"/>
      <c r="K4080" s="142"/>
      <c r="L4080" s="142"/>
      <c r="M4080" s="142"/>
      <c r="N4080" s="142"/>
      <c r="O4080" s="142"/>
      <c r="P4080" s="142"/>
      <c r="Q4080" s="142"/>
      <c r="R4080" s="142"/>
      <c r="S4080" s="142"/>
      <c r="T4080" s="142"/>
      <c r="U4080" s="142"/>
      <c r="V4080" s="142"/>
    </row>
    <row r="4081" spans="1:22" s="50" customFormat="1" ht="49.5" customHeight="1" x14ac:dyDescent="0.15">
      <c r="A4081" s="111">
        <v>31</v>
      </c>
      <c r="B4081" s="111" t="s">
        <v>1159</v>
      </c>
      <c r="C4081" s="112">
        <v>1989</v>
      </c>
      <c r="D4081" s="112"/>
      <c r="E4081" s="111" t="s">
        <v>84</v>
      </c>
      <c r="F4081" s="113">
        <v>2</v>
      </c>
      <c r="G4081" s="113">
        <v>2</v>
      </c>
      <c r="H4081" s="109">
        <v>492.6</v>
      </c>
      <c r="I4081" s="109">
        <v>492.6</v>
      </c>
      <c r="J4081" s="109">
        <v>371.6</v>
      </c>
      <c r="K4081" s="113">
        <v>29</v>
      </c>
      <c r="L4081" s="109">
        <v>147780</v>
      </c>
      <c r="M4081" s="109">
        <v>0</v>
      </c>
      <c r="N4081" s="109">
        <v>0</v>
      </c>
      <c r="O4081" s="109">
        <v>0</v>
      </c>
      <c r="P4081" s="109">
        <v>147780</v>
      </c>
      <c r="Q4081" s="109">
        <v>0</v>
      </c>
      <c r="R4081" s="66" t="s">
        <v>87</v>
      </c>
      <c r="S4081" s="114">
        <v>1</v>
      </c>
      <c r="T4081" s="109">
        <v>300</v>
      </c>
      <c r="U4081" s="109">
        <v>300</v>
      </c>
      <c r="V4081" s="110">
        <v>47118</v>
      </c>
    </row>
    <row r="4082" spans="1:22" s="50" customFormat="1" ht="32.25" customHeight="1" x14ac:dyDescent="0.15">
      <c r="A4082" s="111">
        <v>32</v>
      </c>
      <c r="B4082" s="111" t="s">
        <v>859</v>
      </c>
      <c r="C4082" s="112">
        <v>1966</v>
      </c>
      <c r="D4082" s="112"/>
      <c r="E4082" s="111" t="s">
        <v>111</v>
      </c>
      <c r="F4082" s="113">
        <v>5</v>
      </c>
      <c r="G4082" s="113">
        <v>2</v>
      </c>
      <c r="H4082" s="109">
        <v>2305.5</v>
      </c>
      <c r="I4082" s="109">
        <v>2175.5</v>
      </c>
      <c r="J4082" s="109">
        <v>631.6</v>
      </c>
      <c r="K4082" s="113">
        <v>52</v>
      </c>
      <c r="L4082" s="109">
        <v>2540238</v>
      </c>
      <c r="M4082" s="109">
        <v>0</v>
      </c>
      <c r="N4082" s="109">
        <v>0</v>
      </c>
      <c r="O4082" s="109">
        <v>0</v>
      </c>
      <c r="P4082" s="109">
        <v>0</v>
      </c>
      <c r="Q4082" s="109">
        <v>2540238</v>
      </c>
      <c r="R4082" s="66" t="s">
        <v>106</v>
      </c>
      <c r="S4082" s="114">
        <v>1</v>
      </c>
      <c r="T4082" s="109">
        <v>1167.6600000000001</v>
      </c>
      <c r="U4082" s="109">
        <v>1167.6600000000001</v>
      </c>
      <c r="V4082" s="110">
        <v>47118</v>
      </c>
    </row>
    <row r="4083" spans="1:22" s="50" customFormat="1" ht="52.5" customHeight="1" x14ac:dyDescent="0.15">
      <c r="A4083" s="111">
        <v>33</v>
      </c>
      <c r="B4083" s="111" t="s">
        <v>1158</v>
      </c>
      <c r="C4083" s="112">
        <v>1991</v>
      </c>
      <c r="D4083" s="112"/>
      <c r="E4083" s="111" t="s">
        <v>84</v>
      </c>
      <c r="F4083" s="113">
        <v>2</v>
      </c>
      <c r="G4083" s="113">
        <v>2</v>
      </c>
      <c r="H4083" s="109">
        <v>604.4</v>
      </c>
      <c r="I4083" s="109">
        <v>604.4</v>
      </c>
      <c r="J4083" s="109">
        <v>235.6</v>
      </c>
      <c r="K4083" s="113">
        <v>25</v>
      </c>
      <c r="L4083" s="109">
        <v>87908.17</v>
      </c>
      <c r="M4083" s="109">
        <v>0</v>
      </c>
      <c r="N4083" s="109">
        <v>0</v>
      </c>
      <c r="O4083" s="109">
        <v>0</v>
      </c>
      <c r="P4083" s="109">
        <v>87908.17</v>
      </c>
      <c r="Q4083" s="109">
        <v>0</v>
      </c>
      <c r="R4083" s="66" t="s">
        <v>87</v>
      </c>
      <c r="S4083" s="114">
        <v>1</v>
      </c>
      <c r="T4083" s="109">
        <v>145.44999999999999</v>
      </c>
      <c r="U4083" s="109">
        <v>145.44999999999999</v>
      </c>
      <c r="V4083" s="110">
        <v>47118</v>
      </c>
    </row>
    <row r="4084" spans="1:22" s="52" customFormat="1" ht="42" customHeight="1" x14ac:dyDescent="0.2">
      <c r="A4084" s="137" t="s">
        <v>1160</v>
      </c>
      <c r="B4084" s="137"/>
      <c r="C4084" s="43" t="s">
        <v>80</v>
      </c>
      <c r="D4084" s="44" t="s">
        <v>80</v>
      </c>
      <c r="E4084" s="44" t="s">
        <v>80</v>
      </c>
      <c r="F4084" s="44" t="s">
        <v>80</v>
      </c>
      <c r="G4084" s="44" t="s">
        <v>80</v>
      </c>
      <c r="H4084" s="44">
        <f>SUM(H4081:H4083)</f>
        <v>3402.5</v>
      </c>
      <c r="I4084" s="44">
        <f t="shared" ref="I4084:Q4084" si="375">SUM(I4081:I4083)</f>
        <v>3272.5</v>
      </c>
      <c r="J4084" s="44">
        <f t="shared" si="375"/>
        <v>1238.8</v>
      </c>
      <c r="K4084" s="45">
        <f t="shared" si="375"/>
        <v>106</v>
      </c>
      <c r="L4084" s="44">
        <f t="shared" si="375"/>
        <v>2775926.17</v>
      </c>
      <c r="M4084" s="44">
        <f t="shared" si="375"/>
        <v>0</v>
      </c>
      <c r="N4084" s="44">
        <f t="shared" si="375"/>
        <v>0</v>
      </c>
      <c r="O4084" s="44">
        <f t="shared" si="375"/>
        <v>0</v>
      </c>
      <c r="P4084" s="44">
        <f t="shared" si="375"/>
        <v>235688.16999999998</v>
      </c>
      <c r="Q4084" s="44">
        <f t="shared" si="375"/>
        <v>2540238</v>
      </c>
      <c r="R4084" s="44" t="s">
        <v>80</v>
      </c>
      <c r="S4084" s="45">
        <f>SUM(S4081:S4083)</f>
        <v>3</v>
      </c>
      <c r="T4084" s="44" t="s">
        <v>80</v>
      </c>
      <c r="U4084" s="44" t="s">
        <v>80</v>
      </c>
      <c r="V4084" s="44" t="s">
        <v>80</v>
      </c>
    </row>
    <row r="4085" spans="1:22" s="23" customFormat="1" ht="28.5" customHeight="1" x14ac:dyDescent="0.2">
      <c r="A4085" s="142" t="s">
        <v>121</v>
      </c>
      <c r="B4085" s="142"/>
      <c r="C4085" s="142"/>
      <c r="D4085" s="142"/>
      <c r="E4085" s="142"/>
      <c r="F4085" s="142"/>
      <c r="G4085" s="142"/>
      <c r="H4085" s="142"/>
      <c r="I4085" s="142"/>
      <c r="J4085" s="142"/>
      <c r="K4085" s="142"/>
      <c r="L4085" s="142"/>
      <c r="M4085" s="142"/>
      <c r="N4085" s="142"/>
      <c r="O4085" s="142"/>
      <c r="P4085" s="142"/>
      <c r="Q4085" s="142"/>
      <c r="R4085" s="142"/>
      <c r="S4085" s="142"/>
      <c r="T4085" s="142"/>
      <c r="U4085" s="142"/>
      <c r="V4085" s="142"/>
    </row>
    <row r="4086" spans="1:22" s="78" customFormat="1" ht="30" customHeight="1" x14ac:dyDescent="0.15">
      <c r="A4086" s="138" t="s">
        <v>626</v>
      </c>
      <c r="B4086" s="138" t="s">
        <v>1492</v>
      </c>
      <c r="C4086" s="139">
        <v>1974</v>
      </c>
      <c r="D4086" s="139"/>
      <c r="E4086" s="138" t="s">
        <v>97</v>
      </c>
      <c r="F4086" s="132">
        <v>5</v>
      </c>
      <c r="G4086" s="132">
        <v>5</v>
      </c>
      <c r="H4086" s="133">
        <v>3966.3</v>
      </c>
      <c r="I4086" s="133">
        <v>3484.7</v>
      </c>
      <c r="J4086" s="133">
        <v>3026.79</v>
      </c>
      <c r="K4086" s="132">
        <v>164</v>
      </c>
      <c r="L4086" s="133">
        <v>11673062.710000001</v>
      </c>
      <c r="M4086" s="133">
        <v>0</v>
      </c>
      <c r="N4086" s="133">
        <v>0</v>
      </c>
      <c r="O4086" s="133">
        <v>0</v>
      </c>
      <c r="P4086" s="133">
        <v>11673062.710000001</v>
      </c>
      <c r="Q4086" s="133">
        <v>0</v>
      </c>
      <c r="R4086" s="66" t="s">
        <v>62</v>
      </c>
      <c r="S4086" s="134">
        <v>9</v>
      </c>
      <c r="T4086" s="133">
        <v>3349.8</v>
      </c>
      <c r="U4086" s="133">
        <v>3349.8</v>
      </c>
      <c r="V4086" s="136">
        <v>47118</v>
      </c>
    </row>
    <row r="4087" spans="1:22" s="78" customFormat="1" ht="42.75" customHeight="1" x14ac:dyDescent="0.15">
      <c r="A4087" s="138"/>
      <c r="B4087" s="138"/>
      <c r="C4087" s="139"/>
      <c r="D4087" s="139"/>
      <c r="E4087" s="138"/>
      <c r="F4087" s="132"/>
      <c r="G4087" s="132"/>
      <c r="H4087" s="133"/>
      <c r="I4087" s="133"/>
      <c r="J4087" s="133"/>
      <c r="K4087" s="132"/>
      <c r="L4087" s="133"/>
      <c r="M4087" s="133"/>
      <c r="N4087" s="133"/>
      <c r="O4087" s="133"/>
      <c r="P4087" s="133"/>
      <c r="Q4087" s="133"/>
      <c r="R4087" s="66" t="s">
        <v>63</v>
      </c>
      <c r="S4087" s="135"/>
      <c r="T4087" s="133"/>
      <c r="U4087" s="133"/>
      <c r="V4087" s="136"/>
    </row>
    <row r="4088" spans="1:22" s="78" customFormat="1" ht="43.5" customHeight="1" x14ac:dyDescent="0.15">
      <c r="A4088" s="138"/>
      <c r="B4088" s="138"/>
      <c r="C4088" s="139"/>
      <c r="D4088" s="139"/>
      <c r="E4088" s="138"/>
      <c r="F4088" s="132"/>
      <c r="G4088" s="132"/>
      <c r="H4088" s="133"/>
      <c r="I4088" s="133"/>
      <c r="J4088" s="133"/>
      <c r="K4088" s="132"/>
      <c r="L4088" s="133"/>
      <c r="M4088" s="133"/>
      <c r="N4088" s="133"/>
      <c r="O4088" s="133"/>
      <c r="P4088" s="133"/>
      <c r="Q4088" s="133"/>
      <c r="R4088" s="66" t="s">
        <v>64</v>
      </c>
      <c r="S4088" s="135"/>
      <c r="T4088" s="133"/>
      <c r="U4088" s="133"/>
      <c r="V4088" s="136"/>
    </row>
    <row r="4089" spans="1:22" s="78" customFormat="1" ht="32.25" customHeight="1" x14ac:dyDescent="0.15">
      <c r="A4089" s="138"/>
      <c r="B4089" s="138"/>
      <c r="C4089" s="139"/>
      <c r="D4089" s="139"/>
      <c r="E4089" s="138"/>
      <c r="F4089" s="132"/>
      <c r="G4089" s="132"/>
      <c r="H4089" s="133"/>
      <c r="I4089" s="133"/>
      <c r="J4089" s="133"/>
      <c r="K4089" s="132"/>
      <c r="L4089" s="133"/>
      <c r="M4089" s="133"/>
      <c r="N4089" s="133"/>
      <c r="O4089" s="133"/>
      <c r="P4089" s="133"/>
      <c r="Q4089" s="133"/>
      <c r="R4089" s="66" t="s">
        <v>65</v>
      </c>
      <c r="S4089" s="135"/>
      <c r="T4089" s="133"/>
      <c r="U4089" s="133"/>
      <c r="V4089" s="136"/>
    </row>
    <row r="4090" spans="1:22" s="78" customFormat="1" ht="48.75" customHeight="1" x14ac:dyDescent="0.15">
      <c r="A4090" s="138"/>
      <c r="B4090" s="138"/>
      <c r="C4090" s="139"/>
      <c r="D4090" s="139"/>
      <c r="E4090" s="138"/>
      <c r="F4090" s="132"/>
      <c r="G4090" s="132"/>
      <c r="H4090" s="133"/>
      <c r="I4090" s="133"/>
      <c r="J4090" s="133"/>
      <c r="K4090" s="132"/>
      <c r="L4090" s="133"/>
      <c r="M4090" s="133"/>
      <c r="N4090" s="133"/>
      <c r="O4090" s="133"/>
      <c r="P4090" s="133"/>
      <c r="Q4090" s="133"/>
      <c r="R4090" s="66" t="s">
        <v>66</v>
      </c>
      <c r="S4090" s="135"/>
      <c r="T4090" s="133"/>
      <c r="U4090" s="133"/>
      <c r="V4090" s="136"/>
    </row>
    <row r="4091" spans="1:22" s="78" customFormat="1" ht="42.75" customHeight="1" x14ac:dyDescent="0.15">
      <c r="A4091" s="138"/>
      <c r="B4091" s="138"/>
      <c r="C4091" s="139"/>
      <c r="D4091" s="139"/>
      <c r="E4091" s="138"/>
      <c r="F4091" s="132"/>
      <c r="G4091" s="132"/>
      <c r="H4091" s="133"/>
      <c r="I4091" s="133"/>
      <c r="J4091" s="133"/>
      <c r="K4091" s="132"/>
      <c r="L4091" s="133"/>
      <c r="M4091" s="133"/>
      <c r="N4091" s="133"/>
      <c r="O4091" s="133"/>
      <c r="P4091" s="133"/>
      <c r="Q4091" s="133"/>
      <c r="R4091" s="66" t="s">
        <v>67</v>
      </c>
      <c r="S4091" s="135"/>
      <c r="T4091" s="133"/>
      <c r="U4091" s="133"/>
      <c r="V4091" s="136"/>
    </row>
    <row r="4092" spans="1:22" s="78" customFormat="1" ht="37.5" customHeight="1" x14ac:dyDescent="0.15">
      <c r="A4092" s="138"/>
      <c r="B4092" s="138"/>
      <c r="C4092" s="139"/>
      <c r="D4092" s="139"/>
      <c r="E4092" s="138"/>
      <c r="F4092" s="132"/>
      <c r="G4092" s="132"/>
      <c r="H4092" s="133"/>
      <c r="I4092" s="133"/>
      <c r="J4092" s="133"/>
      <c r="K4092" s="132"/>
      <c r="L4092" s="133"/>
      <c r="M4092" s="133"/>
      <c r="N4092" s="133"/>
      <c r="O4092" s="133"/>
      <c r="P4092" s="133"/>
      <c r="Q4092" s="133"/>
      <c r="R4092" s="66" t="s">
        <v>71</v>
      </c>
      <c r="S4092" s="135"/>
      <c r="T4092" s="133"/>
      <c r="U4092" s="133"/>
      <c r="V4092" s="136"/>
    </row>
    <row r="4093" spans="1:22" s="78" customFormat="1" ht="43.5" customHeight="1" x14ac:dyDescent="0.15">
      <c r="A4093" s="138"/>
      <c r="B4093" s="138"/>
      <c r="C4093" s="139"/>
      <c r="D4093" s="139"/>
      <c r="E4093" s="138"/>
      <c r="F4093" s="132"/>
      <c r="G4093" s="132"/>
      <c r="H4093" s="133"/>
      <c r="I4093" s="133"/>
      <c r="J4093" s="133"/>
      <c r="K4093" s="132"/>
      <c r="L4093" s="133"/>
      <c r="M4093" s="133"/>
      <c r="N4093" s="133"/>
      <c r="O4093" s="133"/>
      <c r="P4093" s="133"/>
      <c r="Q4093" s="133"/>
      <c r="R4093" s="66" t="s">
        <v>1493</v>
      </c>
      <c r="S4093" s="135"/>
      <c r="T4093" s="133"/>
      <c r="U4093" s="133"/>
      <c r="V4093" s="136"/>
    </row>
    <row r="4094" spans="1:22" s="78" customFormat="1" ht="46.5" customHeight="1" x14ac:dyDescent="0.15">
      <c r="A4094" s="138"/>
      <c r="B4094" s="138"/>
      <c r="C4094" s="139"/>
      <c r="D4094" s="139"/>
      <c r="E4094" s="138"/>
      <c r="F4094" s="132"/>
      <c r="G4094" s="132"/>
      <c r="H4094" s="133"/>
      <c r="I4094" s="133"/>
      <c r="J4094" s="133"/>
      <c r="K4094" s="132"/>
      <c r="L4094" s="133"/>
      <c r="M4094" s="133"/>
      <c r="N4094" s="133"/>
      <c r="O4094" s="133"/>
      <c r="P4094" s="133"/>
      <c r="Q4094" s="133"/>
      <c r="R4094" s="66" t="s">
        <v>73</v>
      </c>
      <c r="S4094" s="135"/>
      <c r="T4094" s="133"/>
      <c r="U4094" s="133"/>
      <c r="V4094" s="136"/>
    </row>
    <row r="4095" spans="1:22" s="78" customFormat="1" ht="32.25" customHeight="1" x14ac:dyDescent="0.15">
      <c r="A4095" s="138" t="s">
        <v>628</v>
      </c>
      <c r="B4095" s="138" t="s">
        <v>1161</v>
      </c>
      <c r="C4095" s="139">
        <v>1978</v>
      </c>
      <c r="D4095" s="139"/>
      <c r="E4095" s="138" t="s">
        <v>97</v>
      </c>
      <c r="F4095" s="132">
        <v>5</v>
      </c>
      <c r="G4095" s="132">
        <v>4</v>
      </c>
      <c r="H4095" s="133">
        <v>3007.5</v>
      </c>
      <c r="I4095" s="133">
        <v>2702.8</v>
      </c>
      <c r="J4095" s="133">
        <v>2201.6</v>
      </c>
      <c r="K4095" s="132">
        <v>144</v>
      </c>
      <c r="L4095" s="133">
        <v>22908357.870000001</v>
      </c>
      <c r="M4095" s="133">
        <v>0</v>
      </c>
      <c r="N4095" s="133">
        <v>0</v>
      </c>
      <c r="O4095" s="133">
        <v>0</v>
      </c>
      <c r="P4095" s="133">
        <v>22908357.870000001</v>
      </c>
      <c r="Q4095" s="133">
        <v>0</v>
      </c>
      <c r="R4095" s="66" t="s">
        <v>62</v>
      </c>
      <c r="S4095" s="134">
        <v>11</v>
      </c>
      <c r="T4095" s="133">
        <v>8475.7900000000009</v>
      </c>
      <c r="U4095" s="133">
        <v>8475.7900000000009</v>
      </c>
      <c r="V4095" s="136">
        <v>47118</v>
      </c>
    </row>
    <row r="4096" spans="1:22" s="78" customFormat="1" ht="46.5" customHeight="1" x14ac:dyDescent="0.15">
      <c r="A4096" s="138"/>
      <c r="B4096" s="138"/>
      <c r="C4096" s="139"/>
      <c r="D4096" s="139"/>
      <c r="E4096" s="138"/>
      <c r="F4096" s="132"/>
      <c r="G4096" s="132"/>
      <c r="H4096" s="133"/>
      <c r="I4096" s="133"/>
      <c r="J4096" s="133"/>
      <c r="K4096" s="132"/>
      <c r="L4096" s="133"/>
      <c r="M4096" s="133"/>
      <c r="N4096" s="133"/>
      <c r="O4096" s="133"/>
      <c r="P4096" s="133"/>
      <c r="Q4096" s="133"/>
      <c r="R4096" s="66" t="s">
        <v>63</v>
      </c>
      <c r="S4096" s="135"/>
      <c r="T4096" s="133"/>
      <c r="U4096" s="133"/>
      <c r="V4096" s="136"/>
    </row>
    <row r="4097" spans="1:22" s="78" customFormat="1" ht="42.75" customHeight="1" x14ac:dyDescent="0.15">
      <c r="A4097" s="138"/>
      <c r="B4097" s="138"/>
      <c r="C4097" s="139"/>
      <c r="D4097" s="139"/>
      <c r="E4097" s="138"/>
      <c r="F4097" s="132"/>
      <c r="G4097" s="132"/>
      <c r="H4097" s="133"/>
      <c r="I4097" s="133"/>
      <c r="J4097" s="133"/>
      <c r="K4097" s="132"/>
      <c r="L4097" s="133"/>
      <c r="M4097" s="133"/>
      <c r="N4097" s="133"/>
      <c r="O4097" s="133"/>
      <c r="P4097" s="133"/>
      <c r="Q4097" s="133"/>
      <c r="R4097" s="66" t="s">
        <v>64</v>
      </c>
      <c r="S4097" s="135"/>
      <c r="T4097" s="133"/>
      <c r="U4097" s="133"/>
      <c r="V4097" s="136"/>
    </row>
    <row r="4098" spans="1:22" s="78" customFormat="1" ht="30" customHeight="1" x14ac:dyDescent="0.15">
      <c r="A4098" s="138"/>
      <c r="B4098" s="138"/>
      <c r="C4098" s="139"/>
      <c r="D4098" s="139"/>
      <c r="E4098" s="138"/>
      <c r="F4098" s="132"/>
      <c r="G4098" s="132"/>
      <c r="H4098" s="133"/>
      <c r="I4098" s="133"/>
      <c r="J4098" s="133"/>
      <c r="K4098" s="132"/>
      <c r="L4098" s="133"/>
      <c r="M4098" s="133"/>
      <c r="N4098" s="133"/>
      <c r="O4098" s="133"/>
      <c r="P4098" s="133"/>
      <c r="Q4098" s="133"/>
      <c r="R4098" s="66" t="s">
        <v>65</v>
      </c>
      <c r="S4098" s="135"/>
      <c r="T4098" s="133"/>
      <c r="U4098" s="133"/>
      <c r="V4098" s="136"/>
    </row>
    <row r="4099" spans="1:22" s="78" customFormat="1" ht="42" customHeight="1" x14ac:dyDescent="0.15">
      <c r="A4099" s="138"/>
      <c r="B4099" s="138"/>
      <c r="C4099" s="139"/>
      <c r="D4099" s="139"/>
      <c r="E4099" s="138"/>
      <c r="F4099" s="132"/>
      <c r="G4099" s="132"/>
      <c r="H4099" s="133"/>
      <c r="I4099" s="133"/>
      <c r="J4099" s="133"/>
      <c r="K4099" s="132"/>
      <c r="L4099" s="133"/>
      <c r="M4099" s="133"/>
      <c r="N4099" s="133"/>
      <c r="O4099" s="133"/>
      <c r="P4099" s="133"/>
      <c r="Q4099" s="133"/>
      <c r="R4099" s="66" t="s">
        <v>66</v>
      </c>
      <c r="S4099" s="135"/>
      <c r="T4099" s="133"/>
      <c r="U4099" s="133"/>
      <c r="V4099" s="136"/>
    </row>
    <row r="4100" spans="1:22" s="78" customFormat="1" ht="47.25" customHeight="1" x14ac:dyDescent="0.15">
      <c r="A4100" s="138"/>
      <c r="B4100" s="138"/>
      <c r="C4100" s="139"/>
      <c r="D4100" s="139"/>
      <c r="E4100" s="138"/>
      <c r="F4100" s="132"/>
      <c r="G4100" s="132"/>
      <c r="H4100" s="133"/>
      <c r="I4100" s="133"/>
      <c r="J4100" s="133"/>
      <c r="K4100" s="132"/>
      <c r="L4100" s="133"/>
      <c r="M4100" s="133"/>
      <c r="N4100" s="133"/>
      <c r="O4100" s="133"/>
      <c r="P4100" s="133"/>
      <c r="Q4100" s="133"/>
      <c r="R4100" s="66" t="s">
        <v>67</v>
      </c>
      <c r="S4100" s="135"/>
      <c r="T4100" s="133"/>
      <c r="U4100" s="133"/>
      <c r="V4100" s="136"/>
    </row>
    <row r="4101" spans="1:22" s="78" customFormat="1" ht="28.5" customHeight="1" x14ac:dyDescent="0.15">
      <c r="A4101" s="138"/>
      <c r="B4101" s="138"/>
      <c r="C4101" s="139"/>
      <c r="D4101" s="139"/>
      <c r="E4101" s="138"/>
      <c r="F4101" s="132"/>
      <c r="G4101" s="132"/>
      <c r="H4101" s="133"/>
      <c r="I4101" s="133"/>
      <c r="J4101" s="133"/>
      <c r="K4101" s="132"/>
      <c r="L4101" s="133"/>
      <c r="M4101" s="133"/>
      <c r="N4101" s="133"/>
      <c r="O4101" s="133"/>
      <c r="P4101" s="133"/>
      <c r="Q4101" s="133"/>
      <c r="R4101" s="66" t="s">
        <v>71</v>
      </c>
      <c r="S4101" s="135"/>
      <c r="T4101" s="133"/>
      <c r="U4101" s="133"/>
      <c r="V4101" s="136"/>
    </row>
    <row r="4102" spans="1:22" s="78" customFormat="1" ht="43.5" customHeight="1" x14ac:dyDescent="0.15">
      <c r="A4102" s="138"/>
      <c r="B4102" s="138"/>
      <c r="C4102" s="139"/>
      <c r="D4102" s="139"/>
      <c r="E4102" s="138"/>
      <c r="F4102" s="132"/>
      <c r="G4102" s="132"/>
      <c r="H4102" s="133"/>
      <c r="I4102" s="133"/>
      <c r="J4102" s="133"/>
      <c r="K4102" s="132"/>
      <c r="L4102" s="133"/>
      <c r="M4102" s="133"/>
      <c r="N4102" s="133"/>
      <c r="O4102" s="133"/>
      <c r="P4102" s="133"/>
      <c r="Q4102" s="133"/>
      <c r="R4102" s="66" t="s">
        <v>1493</v>
      </c>
      <c r="S4102" s="135"/>
      <c r="T4102" s="133"/>
      <c r="U4102" s="133"/>
      <c r="V4102" s="136"/>
    </row>
    <row r="4103" spans="1:22" s="78" customFormat="1" ht="51" customHeight="1" x14ac:dyDescent="0.15">
      <c r="A4103" s="138"/>
      <c r="B4103" s="138"/>
      <c r="C4103" s="139"/>
      <c r="D4103" s="139"/>
      <c r="E4103" s="138"/>
      <c r="F4103" s="132"/>
      <c r="G4103" s="132"/>
      <c r="H4103" s="133"/>
      <c r="I4103" s="133"/>
      <c r="J4103" s="133"/>
      <c r="K4103" s="132"/>
      <c r="L4103" s="133"/>
      <c r="M4103" s="133"/>
      <c r="N4103" s="133"/>
      <c r="O4103" s="133"/>
      <c r="P4103" s="133"/>
      <c r="Q4103" s="133"/>
      <c r="R4103" s="66" t="s">
        <v>73</v>
      </c>
      <c r="S4103" s="135"/>
      <c r="T4103" s="133"/>
      <c r="U4103" s="133"/>
      <c r="V4103" s="136"/>
    </row>
    <row r="4104" spans="1:22" s="78" customFormat="1" ht="22.5" customHeight="1" x14ac:dyDescent="0.15">
      <c r="A4104" s="138"/>
      <c r="B4104" s="138"/>
      <c r="C4104" s="139"/>
      <c r="D4104" s="139"/>
      <c r="E4104" s="138"/>
      <c r="F4104" s="132"/>
      <c r="G4104" s="132"/>
      <c r="H4104" s="133"/>
      <c r="I4104" s="133"/>
      <c r="J4104" s="133"/>
      <c r="K4104" s="132"/>
      <c r="L4104" s="133"/>
      <c r="M4104" s="133"/>
      <c r="N4104" s="133"/>
      <c r="O4104" s="133"/>
      <c r="P4104" s="133"/>
      <c r="Q4104" s="133"/>
      <c r="R4104" s="66" t="s">
        <v>74</v>
      </c>
      <c r="S4104" s="135"/>
      <c r="T4104" s="133"/>
      <c r="U4104" s="133"/>
      <c r="V4104" s="136"/>
    </row>
    <row r="4105" spans="1:22" s="78" customFormat="1" ht="31.5" customHeight="1" x14ac:dyDescent="0.15">
      <c r="A4105" s="138"/>
      <c r="B4105" s="138"/>
      <c r="C4105" s="139"/>
      <c r="D4105" s="139"/>
      <c r="E4105" s="138"/>
      <c r="F4105" s="132"/>
      <c r="G4105" s="132"/>
      <c r="H4105" s="133"/>
      <c r="I4105" s="133"/>
      <c r="J4105" s="133"/>
      <c r="K4105" s="132"/>
      <c r="L4105" s="133"/>
      <c r="M4105" s="133"/>
      <c r="N4105" s="133"/>
      <c r="O4105" s="133"/>
      <c r="P4105" s="133"/>
      <c r="Q4105" s="133"/>
      <c r="R4105" s="66" t="s">
        <v>76</v>
      </c>
      <c r="S4105" s="135"/>
      <c r="T4105" s="133"/>
      <c r="U4105" s="133"/>
      <c r="V4105" s="136"/>
    </row>
    <row r="4106" spans="1:22" s="78" customFormat="1" ht="31.5" customHeight="1" x14ac:dyDescent="0.15">
      <c r="A4106" s="138" t="s">
        <v>630</v>
      </c>
      <c r="B4106" s="138" t="s">
        <v>1494</v>
      </c>
      <c r="C4106" s="139">
        <v>1980</v>
      </c>
      <c r="D4106" s="139">
        <v>2009</v>
      </c>
      <c r="E4106" s="138" t="s">
        <v>97</v>
      </c>
      <c r="F4106" s="132">
        <v>5</v>
      </c>
      <c r="G4106" s="132">
        <v>5</v>
      </c>
      <c r="H4106" s="133">
        <v>3961</v>
      </c>
      <c r="I4106" s="133">
        <v>3493.5</v>
      </c>
      <c r="J4106" s="133">
        <v>3077.92</v>
      </c>
      <c r="K4106" s="132">
        <v>190</v>
      </c>
      <c r="L4106" s="133">
        <v>11701404.59</v>
      </c>
      <c r="M4106" s="133">
        <v>0</v>
      </c>
      <c r="N4106" s="133">
        <v>0</v>
      </c>
      <c r="O4106" s="133">
        <v>0</v>
      </c>
      <c r="P4106" s="133">
        <v>11701404.59</v>
      </c>
      <c r="Q4106" s="133">
        <v>0</v>
      </c>
      <c r="R4106" s="66" t="s">
        <v>62</v>
      </c>
      <c r="S4106" s="134">
        <v>9</v>
      </c>
      <c r="T4106" s="133">
        <v>3349.48</v>
      </c>
      <c r="U4106" s="133">
        <v>3349.48</v>
      </c>
      <c r="V4106" s="136">
        <v>47118</v>
      </c>
    </row>
    <row r="4107" spans="1:22" s="78" customFormat="1" ht="46.5" customHeight="1" x14ac:dyDescent="0.15">
      <c r="A4107" s="138"/>
      <c r="B4107" s="138"/>
      <c r="C4107" s="139"/>
      <c r="D4107" s="139"/>
      <c r="E4107" s="138"/>
      <c r="F4107" s="132"/>
      <c r="G4107" s="132"/>
      <c r="H4107" s="133"/>
      <c r="I4107" s="133"/>
      <c r="J4107" s="133"/>
      <c r="K4107" s="132"/>
      <c r="L4107" s="133"/>
      <c r="M4107" s="133"/>
      <c r="N4107" s="133"/>
      <c r="O4107" s="133"/>
      <c r="P4107" s="133"/>
      <c r="Q4107" s="133"/>
      <c r="R4107" s="66" t="s">
        <v>63</v>
      </c>
      <c r="S4107" s="135"/>
      <c r="T4107" s="133"/>
      <c r="U4107" s="133"/>
      <c r="V4107" s="136"/>
    </row>
    <row r="4108" spans="1:22" s="78" customFormat="1" ht="46.5" customHeight="1" x14ac:dyDescent="0.15">
      <c r="A4108" s="138"/>
      <c r="B4108" s="138"/>
      <c r="C4108" s="139"/>
      <c r="D4108" s="139"/>
      <c r="E4108" s="138"/>
      <c r="F4108" s="132"/>
      <c r="G4108" s="132"/>
      <c r="H4108" s="133"/>
      <c r="I4108" s="133"/>
      <c r="J4108" s="133"/>
      <c r="K4108" s="132"/>
      <c r="L4108" s="133"/>
      <c r="M4108" s="133"/>
      <c r="N4108" s="133"/>
      <c r="O4108" s="133"/>
      <c r="P4108" s="133"/>
      <c r="Q4108" s="133"/>
      <c r="R4108" s="66" t="s">
        <v>64</v>
      </c>
      <c r="S4108" s="135"/>
      <c r="T4108" s="133"/>
      <c r="U4108" s="133"/>
      <c r="V4108" s="136"/>
    </row>
    <row r="4109" spans="1:22" s="78" customFormat="1" ht="30" customHeight="1" x14ac:dyDescent="0.15">
      <c r="A4109" s="138"/>
      <c r="B4109" s="138"/>
      <c r="C4109" s="139"/>
      <c r="D4109" s="139"/>
      <c r="E4109" s="138"/>
      <c r="F4109" s="132"/>
      <c r="G4109" s="132"/>
      <c r="H4109" s="133"/>
      <c r="I4109" s="133"/>
      <c r="J4109" s="133"/>
      <c r="K4109" s="132"/>
      <c r="L4109" s="133"/>
      <c r="M4109" s="133"/>
      <c r="N4109" s="133"/>
      <c r="O4109" s="133"/>
      <c r="P4109" s="133"/>
      <c r="Q4109" s="133"/>
      <c r="R4109" s="66" t="s">
        <v>65</v>
      </c>
      <c r="S4109" s="135"/>
      <c r="T4109" s="133"/>
      <c r="U4109" s="133"/>
      <c r="V4109" s="136"/>
    </row>
    <row r="4110" spans="1:22" s="78" customFormat="1" ht="46.5" customHeight="1" x14ac:dyDescent="0.15">
      <c r="A4110" s="138"/>
      <c r="B4110" s="138"/>
      <c r="C4110" s="139"/>
      <c r="D4110" s="139"/>
      <c r="E4110" s="138"/>
      <c r="F4110" s="132"/>
      <c r="G4110" s="132"/>
      <c r="H4110" s="133"/>
      <c r="I4110" s="133"/>
      <c r="J4110" s="133"/>
      <c r="K4110" s="132"/>
      <c r="L4110" s="133"/>
      <c r="M4110" s="133"/>
      <c r="N4110" s="133"/>
      <c r="O4110" s="133"/>
      <c r="P4110" s="133"/>
      <c r="Q4110" s="133"/>
      <c r="R4110" s="66" t="s">
        <v>66</v>
      </c>
      <c r="S4110" s="135"/>
      <c r="T4110" s="133"/>
      <c r="U4110" s="133"/>
      <c r="V4110" s="136"/>
    </row>
    <row r="4111" spans="1:22" s="78" customFormat="1" ht="46.5" customHeight="1" x14ac:dyDescent="0.15">
      <c r="A4111" s="138"/>
      <c r="B4111" s="138"/>
      <c r="C4111" s="139"/>
      <c r="D4111" s="139"/>
      <c r="E4111" s="138"/>
      <c r="F4111" s="132"/>
      <c r="G4111" s="132"/>
      <c r="H4111" s="133"/>
      <c r="I4111" s="133"/>
      <c r="J4111" s="133"/>
      <c r="K4111" s="132"/>
      <c r="L4111" s="133"/>
      <c r="M4111" s="133"/>
      <c r="N4111" s="133"/>
      <c r="O4111" s="133"/>
      <c r="P4111" s="133"/>
      <c r="Q4111" s="133"/>
      <c r="R4111" s="66" t="s">
        <v>67</v>
      </c>
      <c r="S4111" s="135"/>
      <c r="T4111" s="133"/>
      <c r="U4111" s="133"/>
      <c r="V4111" s="136"/>
    </row>
    <row r="4112" spans="1:22" s="78" customFormat="1" ht="31.5" customHeight="1" x14ac:dyDescent="0.15">
      <c r="A4112" s="138"/>
      <c r="B4112" s="138"/>
      <c r="C4112" s="139"/>
      <c r="D4112" s="139"/>
      <c r="E4112" s="138"/>
      <c r="F4112" s="132"/>
      <c r="G4112" s="132"/>
      <c r="H4112" s="133"/>
      <c r="I4112" s="133"/>
      <c r="J4112" s="133"/>
      <c r="K4112" s="132"/>
      <c r="L4112" s="133"/>
      <c r="M4112" s="133"/>
      <c r="N4112" s="133"/>
      <c r="O4112" s="133"/>
      <c r="P4112" s="133"/>
      <c r="Q4112" s="133"/>
      <c r="R4112" s="66" t="s">
        <v>71</v>
      </c>
      <c r="S4112" s="135"/>
      <c r="T4112" s="133"/>
      <c r="U4112" s="133"/>
      <c r="V4112" s="136"/>
    </row>
    <row r="4113" spans="1:22" s="78" customFormat="1" ht="46.5" customHeight="1" x14ac:dyDescent="0.15">
      <c r="A4113" s="138"/>
      <c r="B4113" s="138"/>
      <c r="C4113" s="139"/>
      <c r="D4113" s="139"/>
      <c r="E4113" s="138"/>
      <c r="F4113" s="132"/>
      <c r="G4113" s="132"/>
      <c r="H4113" s="133"/>
      <c r="I4113" s="133"/>
      <c r="J4113" s="133"/>
      <c r="K4113" s="132"/>
      <c r="L4113" s="133"/>
      <c r="M4113" s="133"/>
      <c r="N4113" s="133"/>
      <c r="O4113" s="133"/>
      <c r="P4113" s="133"/>
      <c r="Q4113" s="133"/>
      <c r="R4113" s="66" t="s">
        <v>1493</v>
      </c>
      <c r="S4113" s="135"/>
      <c r="T4113" s="133"/>
      <c r="U4113" s="133"/>
      <c r="V4113" s="136"/>
    </row>
    <row r="4114" spans="1:22" s="78" customFormat="1" ht="46.5" customHeight="1" x14ac:dyDescent="0.15">
      <c r="A4114" s="138"/>
      <c r="B4114" s="138"/>
      <c r="C4114" s="139"/>
      <c r="D4114" s="139"/>
      <c r="E4114" s="138"/>
      <c r="F4114" s="132"/>
      <c r="G4114" s="132"/>
      <c r="H4114" s="133"/>
      <c r="I4114" s="133"/>
      <c r="J4114" s="133"/>
      <c r="K4114" s="132"/>
      <c r="L4114" s="133"/>
      <c r="M4114" s="133"/>
      <c r="N4114" s="133"/>
      <c r="O4114" s="133"/>
      <c r="P4114" s="133"/>
      <c r="Q4114" s="133"/>
      <c r="R4114" s="66" t="s">
        <v>73</v>
      </c>
      <c r="S4114" s="135"/>
      <c r="T4114" s="133"/>
      <c r="U4114" s="133"/>
      <c r="V4114" s="136"/>
    </row>
    <row r="4115" spans="1:22" s="50" customFormat="1" ht="21" customHeight="1" x14ac:dyDescent="0.15">
      <c r="A4115" s="138">
        <v>37</v>
      </c>
      <c r="B4115" s="138" t="s">
        <v>1162</v>
      </c>
      <c r="C4115" s="139">
        <v>1975</v>
      </c>
      <c r="D4115" s="139"/>
      <c r="E4115" s="138" t="s">
        <v>111</v>
      </c>
      <c r="F4115" s="132">
        <v>2</v>
      </c>
      <c r="G4115" s="132">
        <v>2</v>
      </c>
      <c r="H4115" s="133">
        <v>787.9</v>
      </c>
      <c r="I4115" s="133">
        <v>724.6</v>
      </c>
      <c r="J4115" s="133">
        <v>563.79999999999995</v>
      </c>
      <c r="K4115" s="132">
        <v>33</v>
      </c>
      <c r="L4115" s="133">
        <v>5937441.5199999996</v>
      </c>
      <c r="M4115" s="133">
        <v>0</v>
      </c>
      <c r="N4115" s="133">
        <v>0</v>
      </c>
      <c r="O4115" s="133">
        <v>0</v>
      </c>
      <c r="P4115" s="133">
        <v>5937441.5199999996</v>
      </c>
      <c r="Q4115" s="133">
        <v>0</v>
      </c>
      <c r="R4115" s="66" t="s">
        <v>74</v>
      </c>
      <c r="S4115" s="134">
        <v>3</v>
      </c>
      <c r="T4115" s="133">
        <v>8194.1</v>
      </c>
      <c r="U4115" s="133">
        <v>8194.1</v>
      </c>
      <c r="V4115" s="136">
        <v>47118</v>
      </c>
    </row>
    <row r="4116" spans="1:22" s="50" customFormat="1" ht="34.5" customHeight="1" x14ac:dyDescent="0.15">
      <c r="A4116" s="138"/>
      <c r="B4116" s="138"/>
      <c r="C4116" s="139"/>
      <c r="D4116" s="139"/>
      <c r="E4116" s="138"/>
      <c r="F4116" s="132"/>
      <c r="G4116" s="132"/>
      <c r="H4116" s="133"/>
      <c r="I4116" s="133"/>
      <c r="J4116" s="133"/>
      <c r="K4116" s="132"/>
      <c r="L4116" s="133"/>
      <c r="M4116" s="133"/>
      <c r="N4116" s="133"/>
      <c r="O4116" s="133"/>
      <c r="P4116" s="133"/>
      <c r="Q4116" s="133"/>
      <c r="R4116" s="66" t="s">
        <v>75</v>
      </c>
      <c r="S4116" s="135"/>
      <c r="T4116" s="133"/>
      <c r="U4116" s="133"/>
      <c r="V4116" s="136"/>
    </row>
    <row r="4117" spans="1:22" s="50" customFormat="1" ht="34.5" customHeight="1" x14ac:dyDescent="0.15">
      <c r="A4117" s="138"/>
      <c r="B4117" s="138"/>
      <c r="C4117" s="139"/>
      <c r="D4117" s="139"/>
      <c r="E4117" s="138"/>
      <c r="F4117" s="132"/>
      <c r="G4117" s="132"/>
      <c r="H4117" s="133"/>
      <c r="I4117" s="133"/>
      <c r="J4117" s="133"/>
      <c r="K4117" s="132"/>
      <c r="L4117" s="133"/>
      <c r="M4117" s="133"/>
      <c r="N4117" s="133"/>
      <c r="O4117" s="133"/>
      <c r="P4117" s="133"/>
      <c r="Q4117" s="133"/>
      <c r="R4117" s="66" t="s">
        <v>76</v>
      </c>
      <c r="S4117" s="135"/>
      <c r="T4117" s="133"/>
      <c r="U4117" s="133"/>
      <c r="V4117" s="136"/>
    </row>
    <row r="4118" spans="1:22" s="50" customFormat="1" ht="14.25" customHeight="1" x14ac:dyDescent="0.15">
      <c r="A4118" s="138">
        <v>38</v>
      </c>
      <c r="B4118" s="138" t="s">
        <v>1163</v>
      </c>
      <c r="C4118" s="139">
        <v>1962</v>
      </c>
      <c r="D4118" s="139">
        <v>2007</v>
      </c>
      <c r="E4118" s="138" t="s">
        <v>84</v>
      </c>
      <c r="F4118" s="132">
        <v>2</v>
      </c>
      <c r="G4118" s="132">
        <v>1</v>
      </c>
      <c r="H4118" s="133">
        <v>351.1</v>
      </c>
      <c r="I4118" s="133">
        <v>325.39999999999998</v>
      </c>
      <c r="J4118" s="133">
        <v>239.6</v>
      </c>
      <c r="K4118" s="132">
        <v>26</v>
      </c>
      <c r="L4118" s="133">
        <v>2721451.11</v>
      </c>
      <c r="M4118" s="133">
        <v>0</v>
      </c>
      <c r="N4118" s="133">
        <v>0</v>
      </c>
      <c r="O4118" s="133">
        <v>0</v>
      </c>
      <c r="P4118" s="133">
        <v>2721451.11</v>
      </c>
      <c r="Q4118" s="133">
        <v>0</v>
      </c>
      <c r="R4118" s="66" t="s">
        <v>74</v>
      </c>
      <c r="S4118" s="134">
        <v>3</v>
      </c>
      <c r="T4118" s="133">
        <v>8363.4</v>
      </c>
      <c r="U4118" s="133">
        <v>8363.4</v>
      </c>
      <c r="V4118" s="136">
        <v>47118</v>
      </c>
    </row>
    <row r="4119" spans="1:22" s="50" customFormat="1" ht="28.5" customHeight="1" x14ac:dyDescent="0.15">
      <c r="A4119" s="138"/>
      <c r="B4119" s="138"/>
      <c r="C4119" s="139"/>
      <c r="D4119" s="139"/>
      <c r="E4119" s="138"/>
      <c r="F4119" s="132"/>
      <c r="G4119" s="132"/>
      <c r="H4119" s="133"/>
      <c r="I4119" s="133"/>
      <c r="J4119" s="133"/>
      <c r="K4119" s="132"/>
      <c r="L4119" s="133"/>
      <c r="M4119" s="133"/>
      <c r="N4119" s="133"/>
      <c r="O4119" s="133"/>
      <c r="P4119" s="133"/>
      <c r="Q4119" s="133"/>
      <c r="R4119" s="66" t="s">
        <v>75</v>
      </c>
      <c r="S4119" s="135"/>
      <c r="T4119" s="133"/>
      <c r="U4119" s="133"/>
      <c r="V4119" s="136"/>
    </row>
    <row r="4120" spans="1:22" s="50" customFormat="1" ht="29.25" customHeight="1" x14ac:dyDescent="0.15">
      <c r="A4120" s="138"/>
      <c r="B4120" s="138"/>
      <c r="C4120" s="139"/>
      <c r="D4120" s="139"/>
      <c r="E4120" s="138"/>
      <c r="F4120" s="132"/>
      <c r="G4120" s="132"/>
      <c r="H4120" s="133"/>
      <c r="I4120" s="133"/>
      <c r="J4120" s="133"/>
      <c r="K4120" s="132"/>
      <c r="L4120" s="133"/>
      <c r="M4120" s="133"/>
      <c r="N4120" s="133"/>
      <c r="O4120" s="133"/>
      <c r="P4120" s="133"/>
      <c r="Q4120" s="133"/>
      <c r="R4120" s="66" t="s">
        <v>76</v>
      </c>
      <c r="S4120" s="135"/>
      <c r="T4120" s="133"/>
      <c r="U4120" s="133"/>
      <c r="V4120" s="136"/>
    </row>
    <row r="4121" spans="1:22" s="50" customFormat="1" ht="37.5" customHeight="1" x14ac:dyDescent="0.15">
      <c r="A4121" s="138">
        <v>39</v>
      </c>
      <c r="B4121" s="138" t="s">
        <v>1164</v>
      </c>
      <c r="C4121" s="139">
        <v>1962</v>
      </c>
      <c r="D4121" s="139">
        <v>2010</v>
      </c>
      <c r="E4121" s="138" t="s">
        <v>111</v>
      </c>
      <c r="F4121" s="132">
        <v>3</v>
      </c>
      <c r="G4121" s="132">
        <v>4</v>
      </c>
      <c r="H4121" s="133">
        <v>2607.6999999999998</v>
      </c>
      <c r="I4121" s="133">
        <v>1798</v>
      </c>
      <c r="J4121" s="133">
        <v>1477.19</v>
      </c>
      <c r="K4121" s="132">
        <v>52</v>
      </c>
      <c r="L4121" s="133">
        <v>7106093.2300000004</v>
      </c>
      <c r="M4121" s="133">
        <v>0</v>
      </c>
      <c r="N4121" s="133">
        <v>0</v>
      </c>
      <c r="O4121" s="133">
        <v>0</v>
      </c>
      <c r="P4121" s="133">
        <v>7106093.2300000004</v>
      </c>
      <c r="Q4121" s="133">
        <v>0</v>
      </c>
      <c r="R4121" s="66" t="s">
        <v>62</v>
      </c>
      <c r="S4121" s="134">
        <v>9</v>
      </c>
      <c r="T4121" s="133">
        <v>3952.22</v>
      </c>
      <c r="U4121" s="133">
        <v>3952.22</v>
      </c>
      <c r="V4121" s="136">
        <v>47118</v>
      </c>
    </row>
    <row r="4122" spans="1:22" s="50" customFormat="1" ht="49.5" customHeight="1" x14ac:dyDescent="0.15">
      <c r="A4122" s="138"/>
      <c r="B4122" s="138"/>
      <c r="C4122" s="139"/>
      <c r="D4122" s="139"/>
      <c r="E4122" s="138"/>
      <c r="F4122" s="132"/>
      <c r="G4122" s="132"/>
      <c r="H4122" s="133"/>
      <c r="I4122" s="133"/>
      <c r="J4122" s="133"/>
      <c r="K4122" s="132"/>
      <c r="L4122" s="133"/>
      <c r="M4122" s="133"/>
      <c r="N4122" s="133"/>
      <c r="O4122" s="133"/>
      <c r="P4122" s="133"/>
      <c r="Q4122" s="133"/>
      <c r="R4122" s="66" t="s">
        <v>63</v>
      </c>
      <c r="S4122" s="135"/>
      <c r="T4122" s="133"/>
      <c r="U4122" s="133"/>
      <c r="V4122" s="136"/>
    </row>
    <row r="4123" spans="1:22" s="50" customFormat="1" ht="49.5" customHeight="1" x14ac:dyDescent="0.15">
      <c r="A4123" s="138"/>
      <c r="B4123" s="138"/>
      <c r="C4123" s="139"/>
      <c r="D4123" s="139"/>
      <c r="E4123" s="138"/>
      <c r="F4123" s="132"/>
      <c r="G4123" s="132"/>
      <c r="H4123" s="133"/>
      <c r="I4123" s="133"/>
      <c r="J4123" s="133"/>
      <c r="K4123" s="132"/>
      <c r="L4123" s="133"/>
      <c r="M4123" s="133"/>
      <c r="N4123" s="133"/>
      <c r="O4123" s="133"/>
      <c r="P4123" s="133"/>
      <c r="Q4123" s="133"/>
      <c r="R4123" s="66" t="s">
        <v>64</v>
      </c>
      <c r="S4123" s="135"/>
      <c r="T4123" s="133"/>
      <c r="U4123" s="133"/>
      <c r="V4123" s="136"/>
    </row>
    <row r="4124" spans="1:22" s="50" customFormat="1" ht="38.25" customHeight="1" x14ac:dyDescent="0.15">
      <c r="A4124" s="138"/>
      <c r="B4124" s="138"/>
      <c r="C4124" s="139"/>
      <c r="D4124" s="139"/>
      <c r="E4124" s="138"/>
      <c r="F4124" s="132"/>
      <c r="G4124" s="132"/>
      <c r="H4124" s="133"/>
      <c r="I4124" s="133"/>
      <c r="J4124" s="133"/>
      <c r="K4124" s="132"/>
      <c r="L4124" s="133"/>
      <c r="M4124" s="133"/>
      <c r="N4124" s="133"/>
      <c r="O4124" s="133"/>
      <c r="P4124" s="133"/>
      <c r="Q4124" s="133"/>
      <c r="R4124" s="66" t="s">
        <v>65</v>
      </c>
      <c r="S4124" s="135"/>
      <c r="T4124" s="133"/>
      <c r="U4124" s="133"/>
      <c r="V4124" s="136"/>
    </row>
    <row r="4125" spans="1:22" s="50" customFormat="1" ht="49.5" customHeight="1" x14ac:dyDescent="0.15">
      <c r="A4125" s="138"/>
      <c r="B4125" s="138"/>
      <c r="C4125" s="139"/>
      <c r="D4125" s="139"/>
      <c r="E4125" s="138"/>
      <c r="F4125" s="132"/>
      <c r="G4125" s="132"/>
      <c r="H4125" s="133"/>
      <c r="I4125" s="133"/>
      <c r="J4125" s="133"/>
      <c r="K4125" s="132"/>
      <c r="L4125" s="133"/>
      <c r="M4125" s="133"/>
      <c r="N4125" s="133"/>
      <c r="O4125" s="133"/>
      <c r="P4125" s="133"/>
      <c r="Q4125" s="133"/>
      <c r="R4125" s="66" t="s">
        <v>66</v>
      </c>
      <c r="S4125" s="135"/>
      <c r="T4125" s="133"/>
      <c r="U4125" s="133"/>
      <c r="V4125" s="136"/>
    </row>
    <row r="4126" spans="1:22" s="50" customFormat="1" ht="49.5" customHeight="1" x14ac:dyDescent="0.15">
      <c r="A4126" s="138"/>
      <c r="B4126" s="138"/>
      <c r="C4126" s="139"/>
      <c r="D4126" s="139"/>
      <c r="E4126" s="138"/>
      <c r="F4126" s="132"/>
      <c r="G4126" s="132"/>
      <c r="H4126" s="133"/>
      <c r="I4126" s="133"/>
      <c r="J4126" s="133"/>
      <c r="K4126" s="132"/>
      <c r="L4126" s="133"/>
      <c r="M4126" s="133"/>
      <c r="N4126" s="133"/>
      <c r="O4126" s="133"/>
      <c r="P4126" s="133"/>
      <c r="Q4126" s="133"/>
      <c r="R4126" s="66" t="s">
        <v>67</v>
      </c>
      <c r="S4126" s="135"/>
      <c r="T4126" s="133"/>
      <c r="U4126" s="133"/>
      <c r="V4126" s="136"/>
    </row>
    <row r="4127" spans="1:22" s="50" customFormat="1" ht="39.75" customHeight="1" x14ac:dyDescent="0.15">
      <c r="A4127" s="138"/>
      <c r="B4127" s="138"/>
      <c r="C4127" s="139"/>
      <c r="D4127" s="139"/>
      <c r="E4127" s="138"/>
      <c r="F4127" s="132"/>
      <c r="G4127" s="132"/>
      <c r="H4127" s="133"/>
      <c r="I4127" s="133"/>
      <c r="J4127" s="133"/>
      <c r="K4127" s="132"/>
      <c r="L4127" s="133"/>
      <c r="M4127" s="133"/>
      <c r="N4127" s="133"/>
      <c r="O4127" s="133"/>
      <c r="P4127" s="133"/>
      <c r="Q4127" s="133"/>
      <c r="R4127" s="66" t="s">
        <v>71</v>
      </c>
      <c r="S4127" s="135"/>
      <c r="T4127" s="133"/>
      <c r="U4127" s="133"/>
      <c r="V4127" s="136"/>
    </row>
    <row r="4128" spans="1:22" s="50" customFormat="1" ht="49.5" customHeight="1" x14ac:dyDescent="0.15">
      <c r="A4128" s="138"/>
      <c r="B4128" s="138"/>
      <c r="C4128" s="139"/>
      <c r="D4128" s="139"/>
      <c r="E4128" s="138"/>
      <c r="F4128" s="132"/>
      <c r="G4128" s="132"/>
      <c r="H4128" s="133"/>
      <c r="I4128" s="133"/>
      <c r="J4128" s="133"/>
      <c r="K4128" s="132"/>
      <c r="L4128" s="133"/>
      <c r="M4128" s="133"/>
      <c r="N4128" s="133"/>
      <c r="O4128" s="133"/>
      <c r="P4128" s="133"/>
      <c r="Q4128" s="133"/>
      <c r="R4128" s="66" t="s">
        <v>72</v>
      </c>
      <c r="S4128" s="135"/>
      <c r="T4128" s="133"/>
      <c r="U4128" s="133"/>
      <c r="V4128" s="136"/>
    </row>
    <row r="4129" spans="1:22" s="50" customFormat="1" ht="49.5" customHeight="1" x14ac:dyDescent="0.15">
      <c r="A4129" s="138"/>
      <c r="B4129" s="138"/>
      <c r="C4129" s="139"/>
      <c r="D4129" s="139"/>
      <c r="E4129" s="138"/>
      <c r="F4129" s="132"/>
      <c r="G4129" s="132"/>
      <c r="H4129" s="133"/>
      <c r="I4129" s="133"/>
      <c r="J4129" s="133"/>
      <c r="K4129" s="132"/>
      <c r="L4129" s="133"/>
      <c r="M4129" s="133"/>
      <c r="N4129" s="133"/>
      <c r="O4129" s="133"/>
      <c r="P4129" s="133"/>
      <c r="Q4129" s="133"/>
      <c r="R4129" s="66" t="s">
        <v>73</v>
      </c>
      <c r="S4129" s="135"/>
      <c r="T4129" s="133"/>
      <c r="U4129" s="133"/>
      <c r="V4129" s="136"/>
    </row>
    <row r="4130" spans="1:22" s="50" customFormat="1" ht="32.25" customHeight="1" x14ac:dyDescent="0.15">
      <c r="A4130" s="138">
        <v>40</v>
      </c>
      <c r="B4130" s="138" t="s">
        <v>1165</v>
      </c>
      <c r="C4130" s="139">
        <v>1982</v>
      </c>
      <c r="D4130" s="139"/>
      <c r="E4130" s="138" t="s">
        <v>97</v>
      </c>
      <c r="F4130" s="132">
        <v>5</v>
      </c>
      <c r="G4130" s="132">
        <v>6</v>
      </c>
      <c r="H4130" s="133">
        <v>4839.3999999999996</v>
      </c>
      <c r="I4130" s="133">
        <v>4425.5</v>
      </c>
      <c r="J4130" s="133">
        <v>3591.41</v>
      </c>
      <c r="K4130" s="132">
        <v>213</v>
      </c>
      <c r="L4130" s="133">
        <v>24955621.489999998</v>
      </c>
      <c r="M4130" s="133">
        <v>0</v>
      </c>
      <c r="N4130" s="133">
        <v>0</v>
      </c>
      <c r="O4130" s="133">
        <v>0</v>
      </c>
      <c r="P4130" s="133">
        <v>24955621.489999998</v>
      </c>
      <c r="Q4130" s="133">
        <v>0</v>
      </c>
      <c r="R4130" s="66" t="s">
        <v>62</v>
      </c>
      <c r="S4130" s="134">
        <v>12</v>
      </c>
      <c r="T4130" s="133">
        <v>5639.05</v>
      </c>
      <c r="U4130" s="133">
        <v>5639.05</v>
      </c>
      <c r="V4130" s="136">
        <v>47118</v>
      </c>
    </row>
    <row r="4131" spans="1:22" s="50" customFormat="1" ht="46.5" customHeight="1" x14ac:dyDescent="0.15">
      <c r="A4131" s="138"/>
      <c r="B4131" s="138"/>
      <c r="C4131" s="139"/>
      <c r="D4131" s="139"/>
      <c r="E4131" s="138"/>
      <c r="F4131" s="132"/>
      <c r="G4131" s="132"/>
      <c r="H4131" s="133"/>
      <c r="I4131" s="133"/>
      <c r="J4131" s="133"/>
      <c r="K4131" s="132"/>
      <c r="L4131" s="133"/>
      <c r="M4131" s="133"/>
      <c r="N4131" s="133"/>
      <c r="O4131" s="133"/>
      <c r="P4131" s="133"/>
      <c r="Q4131" s="133"/>
      <c r="R4131" s="66" t="s">
        <v>63</v>
      </c>
      <c r="S4131" s="135"/>
      <c r="T4131" s="133"/>
      <c r="U4131" s="133"/>
      <c r="V4131" s="136"/>
    </row>
    <row r="4132" spans="1:22" s="50" customFormat="1" ht="51.75" customHeight="1" x14ac:dyDescent="0.15">
      <c r="A4132" s="138"/>
      <c r="B4132" s="138"/>
      <c r="C4132" s="139"/>
      <c r="D4132" s="139"/>
      <c r="E4132" s="138"/>
      <c r="F4132" s="132"/>
      <c r="G4132" s="132"/>
      <c r="H4132" s="133"/>
      <c r="I4132" s="133"/>
      <c r="J4132" s="133"/>
      <c r="K4132" s="132"/>
      <c r="L4132" s="133"/>
      <c r="M4132" s="133"/>
      <c r="N4132" s="133"/>
      <c r="O4132" s="133"/>
      <c r="P4132" s="133"/>
      <c r="Q4132" s="133"/>
      <c r="R4132" s="66" t="s">
        <v>64</v>
      </c>
      <c r="S4132" s="135"/>
      <c r="T4132" s="133"/>
      <c r="U4132" s="133"/>
      <c r="V4132" s="136"/>
    </row>
    <row r="4133" spans="1:22" s="50" customFormat="1" ht="30.75" customHeight="1" x14ac:dyDescent="0.15">
      <c r="A4133" s="138"/>
      <c r="B4133" s="138"/>
      <c r="C4133" s="139"/>
      <c r="D4133" s="139"/>
      <c r="E4133" s="138"/>
      <c r="F4133" s="132"/>
      <c r="G4133" s="132"/>
      <c r="H4133" s="133"/>
      <c r="I4133" s="133"/>
      <c r="J4133" s="133"/>
      <c r="K4133" s="132"/>
      <c r="L4133" s="133"/>
      <c r="M4133" s="133"/>
      <c r="N4133" s="133"/>
      <c r="O4133" s="133"/>
      <c r="P4133" s="133"/>
      <c r="Q4133" s="133"/>
      <c r="R4133" s="66" t="s">
        <v>65</v>
      </c>
      <c r="S4133" s="135"/>
      <c r="T4133" s="133"/>
      <c r="U4133" s="133"/>
      <c r="V4133" s="136"/>
    </row>
    <row r="4134" spans="1:22" s="50" customFormat="1" ht="44.25" customHeight="1" x14ac:dyDescent="0.15">
      <c r="A4134" s="138"/>
      <c r="B4134" s="138"/>
      <c r="C4134" s="139"/>
      <c r="D4134" s="139"/>
      <c r="E4134" s="138"/>
      <c r="F4134" s="132"/>
      <c r="G4134" s="132"/>
      <c r="H4134" s="133"/>
      <c r="I4134" s="133"/>
      <c r="J4134" s="133"/>
      <c r="K4134" s="132"/>
      <c r="L4134" s="133"/>
      <c r="M4134" s="133"/>
      <c r="N4134" s="133"/>
      <c r="O4134" s="133"/>
      <c r="P4134" s="133"/>
      <c r="Q4134" s="133"/>
      <c r="R4134" s="66" t="s">
        <v>66</v>
      </c>
      <c r="S4134" s="135"/>
      <c r="T4134" s="133"/>
      <c r="U4134" s="133"/>
      <c r="V4134" s="136"/>
    </row>
    <row r="4135" spans="1:22" s="50" customFormat="1" ht="51.75" customHeight="1" x14ac:dyDescent="0.15">
      <c r="A4135" s="138"/>
      <c r="B4135" s="138"/>
      <c r="C4135" s="139"/>
      <c r="D4135" s="139"/>
      <c r="E4135" s="138"/>
      <c r="F4135" s="132"/>
      <c r="G4135" s="132"/>
      <c r="H4135" s="133"/>
      <c r="I4135" s="133"/>
      <c r="J4135" s="133"/>
      <c r="K4135" s="132"/>
      <c r="L4135" s="133"/>
      <c r="M4135" s="133"/>
      <c r="N4135" s="133"/>
      <c r="O4135" s="133"/>
      <c r="P4135" s="133"/>
      <c r="Q4135" s="133"/>
      <c r="R4135" s="66" t="s">
        <v>67</v>
      </c>
      <c r="S4135" s="135"/>
      <c r="T4135" s="133"/>
      <c r="U4135" s="133"/>
      <c r="V4135" s="136"/>
    </row>
    <row r="4136" spans="1:22" s="50" customFormat="1" ht="28.5" customHeight="1" x14ac:dyDescent="0.15">
      <c r="A4136" s="138"/>
      <c r="B4136" s="138"/>
      <c r="C4136" s="139"/>
      <c r="D4136" s="139"/>
      <c r="E4136" s="138"/>
      <c r="F4136" s="132"/>
      <c r="G4136" s="132"/>
      <c r="H4136" s="133"/>
      <c r="I4136" s="133"/>
      <c r="J4136" s="133"/>
      <c r="K4136" s="132"/>
      <c r="L4136" s="133"/>
      <c r="M4136" s="133"/>
      <c r="N4136" s="133"/>
      <c r="O4136" s="133"/>
      <c r="P4136" s="133"/>
      <c r="Q4136" s="133"/>
      <c r="R4136" s="66" t="s">
        <v>68</v>
      </c>
      <c r="S4136" s="135"/>
      <c r="T4136" s="133"/>
      <c r="U4136" s="133"/>
      <c r="V4136" s="136"/>
    </row>
    <row r="4137" spans="1:22" s="50" customFormat="1" ht="47.25" customHeight="1" x14ac:dyDescent="0.15">
      <c r="A4137" s="138"/>
      <c r="B4137" s="138"/>
      <c r="C4137" s="139"/>
      <c r="D4137" s="139"/>
      <c r="E4137" s="138"/>
      <c r="F4137" s="132"/>
      <c r="G4137" s="132"/>
      <c r="H4137" s="133"/>
      <c r="I4137" s="133"/>
      <c r="J4137" s="133"/>
      <c r="K4137" s="132"/>
      <c r="L4137" s="133"/>
      <c r="M4137" s="133"/>
      <c r="N4137" s="133"/>
      <c r="O4137" s="133"/>
      <c r="P4137" s="133"/>
      <c r="Q4137" s="133"/>
      <c r="R4137" s="66" t="s">
        <v>69</v>
      </c>
      <c r="S4137" s="135"/>
      <c r="T4137" s="133"/>
      <c r="U4137" s="133"/>
      <c r="V4137" s="136"/>
    </row>
    <row r="4138" spans="1:22" s="50" customFormat="1" ht="45" customHeight="1" x14ac:dyDescent="0.15">
      <c r="A4138" s="138"/>
      <c r="B4138" s="138"/>
      <c r="C4138" s="139"/>
      <c r="D4138" s="139"/>
      <c r="E4138" s="138"/>
      <c r="F4138" s="132"/>
      <c r="G4138" s="132"/>
      <c r="H4138" s="133"/>
      <c r="I4138" s="133"/>
      <c r="J4138" s="133"/>
      <c r="K4138" s="132"/>
      <c r="L4138" s="133"/>
      <c r="M4138" s="133"/>
      <c r="N4138" s="133"/>
      <c r="O4138" s="133"/>
      <c r="P4138" s="133"/>
      <c r="Q4138" s="133"/>
      <c r="R4138" s="66" t="s">
        <v>70</v>
      </c>
      <c r="S4138" s="135"/>
      <c r="T4138" s="133"/>
      <c r="U4138" s="133"/>
      <c r="V4138" s="136"/>
    </row>
    <row r="4139" spans="1:22" s="50" customFormat="1" ht="34.5" customHeight="1" x14ac:dyDescent="0.15">
      <c r="A4139" s="138"/>
      <c r="B4139" s="138"/>
      <c r="C4139" s="139"/>
      <c r="D4139" s="139"/>
      <c r="E4139" s="138"/>
      <c r="F4139" s="132"/>
      <c r="G4139" s="132"/>
      <c r="H4139" s="133"/>
      <c r="I4139" s="133"/>
      <c r="J4139" s="133"/>
      <c r="K4139" s="132"/>
      <c r="L4139" s="133"/>
      <c r="M4139" s="133"/>
      <c r="N4139" s="133"/>
      <c r="O4139" s="133"/>
      <c r="P4139" s="133"/>
      <c r="Q4139" s="133"/>
      <c r="R4139" s="66" t="s">
        <v>71</v>
      </c>
      <c r="S4139" s="135"/>
      <c r="T4139" s="133"/>
      <c r="U4139" s="133"/>
      <c r="V4139" s="136"/>
    </row>
    <row r="4140" spans="1:22" s="50" customFormat="1" ht="45.75" customHeight="1" x14ac:dyDescent="0.15">
      <c r="A4140" s="138"/>
      <c r="B4140" s="138"/>
      <c r="C4140" s="139"/>
      <c r="D4140" s="139"/>
      <c r="E4140" s="138"/>
      <c r="F4140" s="132"/>
      <c r="G4140" s="132"/>
      <c r="H4140" s="133"/>
      <c r="I4140" s="133"/>
      <c r="J4140" s="133"/>
      <c r="K4140" s="132"/>
      <c r="L4140" s="133"/>
      <c r="M4140" s="133"/>
      <c r="N4140" s="133"/>
      <c r="O4140" s="133"/>
      <c r="P4140" s="133"/>
      <c r="Q4140" s="133"/>
      <c r="R4140" s="66" t="s">
        <v>72</v>
      </c>
      <c r="S4140" s="135"/>
      <c r="T4140" s="133"/>
      <c r="U4140" s="133"/>
      <c r="V4140" s="136"/>
    </row>
    <row r="4141" spans="1:22" s="50" customFormat="1" ht="44.25" customHeight="1" x14ac:dyDescent="0.15">
      <c r="A4141" s="138"/>
      <c r="B4141" s="138"/>
      <c r="C4141" s="139"/>
      <c r="D4141" s="139"/>
      <c r="E4141" s="138"/>
      <c r="F4141" s="132"/>
      <c r="G4141" s="132"/>
      <c r="H4141" s="133"/>
      <c r="I4141" s="133"/>
      <c r="J4141" s="133"/>
      <c r="K4141" s="132"/>
      <c r="L4141" s="133"/>
      <c r="M4141" s="133"/>
      <c r="N4141" s="133"/>
      <c r="O4141" s="133"/>
      <c r="P4141" s="133"/>
      <c r="Q4141" s="133"/>
      <c r="R4141" s="66" t="s">
        <v>73</v>
      </c>
      <c r="S4141" s="135"/>
      <c r="T4141" s="133"/>
      <c r="U4141" s="133"/>
      <c r="V4141" s="136"/>
    </row>
    <row r="4142" spans="1:22" s="50" customFormat="1" ht="24.75" customHeight="1" x14ac:dyDescent="0.15">
      <c r="A4142" s="138">
        <v>41</v>
      </c>
      <c r="B4142" s="138" t="s">
        <v>1166</v>
      </c>
      <c r="C4142" s="139">
        <v>1960</v>
      </c>
      <c r="D4142" s="139"/>
      <c r="E4142" s="138" t="s">
        <v>111</v>
      </c>
      <c r="F4142" s="132">
        <v>2</v>
      </c>
      <c r="G4142" s="132">
        <v>2</v>
      </c>
      <c r="H4142" s="133">
        <v>517.4</v>
      </c>
      <c r="I4142" s="133">
        <v>456.8</v>
      </c>
      <c r="J4142" s="133">
        <v>458.6</v>
      </c>
      <c r="K4142" s="132">
        <v>23</v>
      </c>
      <c r="L4142" s="133">
        <v>7052434.2599999998</v>
      </c>
      <c r="M4142" s="133">
        <v>0</v>
      </c>
      <c r="N4142" s="133">
        <v>0</v>
      </c>
      <c r="O4142" s="133">
        <v>0</v>
      </c>
      <c r="P4142" s="133">
        <v>7052434.2599999998</v>
      </c>
      <c r="Q4142" s="133">
        <v>0</v>
      </c>
      <c r="R4142" s="66" t="s">
        <v>85</v>
      </c>
      <c r="S4142" s="134">
        <v>3</v>
      </c>
      <c r="T4142" s="133">
        <v>15438.78</v>
      </c>
      <c r="U4142" s="133">
        <v>15438.78</v>
      </c>
      <c r="V4142" s="136">
        <v>47118</v>
      </c>
    </row>
    <row r="4143" spans="1:22" s="50" customFormat="1" ht="29.25" customHeight="1" x14ac:dyDescent="0.15">
      <c r="A4143" s="138"/>
      <c r="B4143" s="138"/>
      <c r="C4143" s="139"/>
      <c r="D4143" s="139"/>
      <c r="E4143" s="138"/>
      <c r="F4143" s="132"/>
      <c r="G4143" s="132"/>
      <c r="H4143" s="133"/>
      <c r="I4143" s="133"/>
      <c r="J4143" s="133"/>
      <c r="K4143" s="132"/>
      <c r="L4143" s="133"/>
      <c r="M4143" s="133"/>
      <c r="N4143" s="133"/>
      <c r="O4143" s="133"/>
      <c r="P4143" s="133"/>
      <c r="Q4143" s="133"/>
      <c r="R4143" s="66" t="s">
        <v>248</v>
      </c>
      <c r="S4143" s="135"/>
      <c r="T4143" s="133"/>
      <c r="U4143" s="133"/>
      <c r="V4143" s="136"/>
    </row>
    <row r="4144" spans="1:22" s="50" customFormat="1" ht="30" customHeight="1" x14ac:dyDescent="0.15">
      <c r="A4144" s="138"/>
      <c r="B4144" s="138"/>
      <c r="C4144" s="139"/>
      <c r="D4144" s="139"/>
      <c r="E4144" s="138"/>
      <c r="F4144" s="132"/>
      <c r="G4144" s="132"/>
      <c r="H4144" s="133"/>
      <c r="I4144" s="133"/>
      <c r="J4144" s="133"/>
      <c r="K4144" s="132"/>
      <c r="L4144" s="133"/>
      <c r="M4144" s="133"/>
      <c r="N4144" s="133"/>
      <c r="O4144" s="133"/>
      <c r="P4144" s="133"/>
      <c r="Q4144" s="133"/>
      <c r="R4144" s="66" t="s">
        <v>86</v>
      </c>
      <c r="S4144" s="135"/>
      <c r="T4144" s="133"/>
      <c r="U4144" s="133"/>
      <c r="V4144" s="136"/>
    </row>
    <row r="4145" spans="1:22" s="50" customFormat="1" ht="21.75" customHeight="1" x14ac:dyDescent="0.15">
      <c r="A4145" s="138">
        <v>42</v>
      </c>
      <c r="B4145" s="138" t="s">
        <v>1167</v>
      </c>
      <c r="C4145" s="139">
        <v>1968</v>
      </c>
      <c r="D4145" s="139">
        <v>2005</v>
      </c>
      <c r="E4145" s="138" t="s">
        <v>97</v>
      </c>
      <c r="F4145" s="132">
        <v>5</v>
      </c>
      <c r="G4145" s="132">
        <v>4</v>
      </c>
      <c r="H4145" s="133">
        <v>3040.6</v>
      </c>
      <c r="I4145" s="133">
        <v>2705.4</v>
      </c>
      <c r="J4145" s="133">
        <v>2377.6999999999998</v>
      </c>
      <c r="K4145" s="132">
        <v>128</v>
      </c>
      <c r="L4145" s="133">
        <f>M4145+N4145+O4145+P4145+Q4145</f>
        <v>13766766.109999999</v>
      </c>
      <c r="M4145" s="133">
        <v>0</v>
      </c>
      <c r="N4145" s="133">
        <v>0</v>
      </c>
      <c r="O4145" s="133">
        <v>0</v>
      </c>
      <c r="P4145" s="133">
        <v>13766766.109999999</v>
      </c>
      <c r="Q4145" s="133">
        <v>0</v>
      </c>
      <c r="R4145" s="66" t="s">
        <v>74</v>
      </c>
      <c r="S4145" s="134">
        <v>2</v>
      </c>
      <c r="T4145" s="133">
        <f>L4145/I4145</f>
        <v>5088.6250129370883</v>
      </c>
      <c r="U4145" s="133">
        <f>T4145</f>
        <v>5088.6250129370883</v>
      </c>
      <c r="V4145" s="136">
        <v>47118</v>
      </c>
    </row>
    <row r="4146" spans="1:22" s="50" customFormat="1" ht="28.5" customHeight="1" x14ac:dyDescent="0.15">
      <c r="A4146" s="138"/>
      <c r="B4146" s="138"/>
      <c r="C4146" s="139"/>
      <c r="D4146" s="139"/>
      <c r="E4146" s="138"/>
      <c r="F4146" s="132"/>
      <c r="G4146" s="132"/>
      <c r="H4146" s="133"/>
      <c r="I4146" s="133"/>
      <c r="J4146" s="133"/>
      <c r="K4146" s="132"/>
      <c r="L4146" s="133"/>
      <c r="M4146" s="133"/>
      <c r="N4146" s="133"/>
      <c r="O4146" s="133"/>
      <c r="P4146" s="133"/>
      <c r="Q4146" s="133"/>
      <c r="R4146" s="66" t="s">
        <v>76</v>
      </c>
      <c r="S4146" s="135"/>
      <c r="T4146" s="133"/>
      <c r="U4146" s="133"/>
      <c r="V4146" s="136"/>
    </row>
    <row r="4147" spans="1:22" s="50" customFormat="1" ht="43.5" customHeight="1" x14ac:dyDescent="0.15">
      <c r="A4147" s="111">
        <v>43</v>
      </c>
      <c r="B4147" s="111" t="s">
        <v>1168</v>
      </c>
      <c r="C4147" s="112">
        <v>1956</v>
      </c>
      <c r="D4147" s="112">
        <v>2009</v>
      </c>
      <c r="E4147" s="111" t="s">
        <v>84</v>
      </c>
      <c r="F4147" s="113">
        <v>2</v>
      </c>
      <c r="G4147" s="113">
        <v>1</v>
      </c>
      <c r="H4147" s="109">
        <v>440.5</v>
      </c>
      <c r="I4147" s="109">
        <v>402.4</v>
      </c>
      <c r="J4147" s="109">
        <v>356.6</v>
      </c>
      <c r="K4147" s="113">
        <v>10</v>
      </c>
      <c r="L4147" s="109">
        <v>120720</v>
      </c>
      <c r="M4147" s="109">
        <v>0</v>
      </c>
      <c r="N4147" s="109">
        <v>0</v>
      </c>
      <c r="O4147" s="109">
        <v>0</v>
      </c>
      <c r="P4147" s="109">
        <v>120720</v>
      </c>
      <c r="Q4147" s="109">
        <v>0</v>
      </c>
      <c r="R4147" s="66" t="s">
        <v>87</v>
      </c>
      <c r="S4147" s="114">
        <v>1</v>
      </c>
      <c r="T4147" s="109">
        <v>300</v>
      </c>
      <c r="U4147" s="109">
        <v>300</v>
      </c>
      <c r="V4147" s="110">
        <v>47118</v>
      </c>
    </row>
    <row r="4148" spans="1:22" s="50" customFormat="1" ht="42.75" customHeight="1" x14ac:dyDescent="0.15">
      <c r="A4148" s="111">
        <v>44</v>
      </c>
      <c r="B4148" s="111" t="s">
        <v>1169</v>
      </c>
      <c r="C4148" s="112">
        <v>1968</v>
      </c>
      <c r="D4148" s="112"/>
      <c r="E4148" s="111" t="s">
        <v>84</v>
      </c>
      <c r="F4148" s="113">
        <v>2</v>
      </c>
      <c r="G4148" s="113">
        <v>3</v>
      </c>
      <c r="H4148" s="109">
        <v>578.6</v>
      </c>
      <c r="I4148" s="109">
        <v>514.6</v>
      </c>
      <c r="J4148" s="109">
        <v>484.6</v>
      </c>
      <c r="K4148" s="113">
        <v>24</v>
      </c>
      <c r="L4148" s="109">
        <v>154380</v>
      </c>
      <c r="M4148" s="109">
        <v>0</v>
      </c>
      <c r="N4148" s="109">
        <v>0</v>
      </c>
      <c r="O4148" s="109">
        <v>0</v>
      </c>
      <c r="P4148" s="109">
        <v>154380</v>
      </c>
      <c r="Q4148" s="109">
        <v>0</v>
      </c>
      <c r="R4148" s="66" t="s">
        <v>87</v>
      </c>
      <c r="S4148" s="114">
        <v>1</v>
      </c>
      <c r="T4148" s="109">
        <v>300</v>
      </c>
      <c r="U4148" s="109">
        <v>300</v>
      </c>
      <c r="V4148" s="110">
        <v>47118</v>
      </c>
    </row>
    <row r="4149" spans="1:22" s="52" customFormat="1" ht="43.5" customHeight="1" x14ac:dyDescent="0.2">
      <c r="A4149" s="137" t="s">
        <v>1495</v>
      </c>
      <c r="B4149" s="137"/>
      <c r="C4149" s="43" t="s">
        <v>80</v>
      </c>
      <c r="D4149" s="44" t="s">
        <v>80</v>
      </c>
      <c r="E4149" s="44" t="s">
        <v>80</v>
      </c>
      <c r="F4149" s="44" t="s">
        <v>80</v>
      </c>
      <c r="G4149" s="44" t="s">
        <v>80</v>
      </c>
      <c r="H4149" s="44">
        <f>SUM(H4086:H4148)</f>
        <v>24098</v>
      </c>
      <c r="I4149" s="44">
        <f t="shared" ref="I4149:S4149" si="376">SUM(I4086:I4148)</f>
        <v>21033.7</v>
      </c>
      <c r="J4149" s="44">
        <f t="shared" si="376"/>
        <v>17855.809999999998</v>
      </c>
      <c r="K4149" s="45">
        <f t="shared" si="376"/>
        <v>1007</v>
      </c>
      <c r="L4149" s="44">
        <f t="shared" si="376"/>
        <v>108097732.89</v>
      </c>
      <c r="M4149" s="44">
        <f t="shared" si="376"/>
        <v>0</v>
      </c>
      <c r="N4149" s="44">
        <f t="shared" si="376"/>
        <v>0</v>
      </c>
      <c r="O4149" s="44">
        <f t="shared" si="376"/>
        <v>0</v>
      </c>
      <c r="P4149" s="44">
        <f t="shared" si="376"/>
        <v>108097732.89</v>
      </c>
      <c r="Q4149" s="44">
        <f t="shared" si="376"/>
        <v>0</v>
      </c>
      <c r="R4149" s="44" t="s">
        <v>80</v>
      </c>
      <c r="S4149" s="45">
        <f t="shared" si="376"/>
        <v>63</v>
      </c>
      <c r="T4149" s="44" t="s">
        <v>80</v>
      </c>
      <c r="U4149" s="44" t="s">
        <v>80</v>
      </c>
      <c r="V4149" s="44" t="s">
        <v>80</v>
      </c>
    </row>
    <row r="4150" spans="1:22" s="23" customFormat="1" ht="28.5" customHeight="1" x14ac:dyDescent="0.2">
      <c r="A4150" s="142" t="s">
        <v>128</v>
      </c>
      <c r="B4150" s="142"/>
      <c r="C4150" s="142"/>
      <c r="D4150" s="142"/>
      <c r="E4150" s="142"/>
      <c r="F4150" s="142"/>
      <c r="G4150" s="142"/>
      <c r="H4150" s="142"/>
      <c r="I4150" s="142"/>
      <c r="J4150" s="142"/>
      <c r="K4150" s="142"/>
      <c r="L4150" s="142"/>
      <c r="M4150" s="142"/>
      <c r="N4150" s="142"/>
      <c r="O4150" s="142"/>
      <c r="P4150" s="142"/>
      <c r="Q4150" s="142"/>
      <c r="R4150" s="142"/>
      <c r="S4150" s="142"/>
      <c r="T4150" s="142"/>
      <c r="U4150" s="142"/>
      <c r="V4150" s="142"/>
    </row>
    <row r="4151" spans="1:22" s="50" customFormat="1" ht="18.75" customHeight="1" x14ac:dyDescent="0.15">
      <c r="A4151" s="138">
        <v>45</v>
      </c>
      <c r="B4151" s="138" t="s">
        <v>1170</v>
      </c>
      <c r="C4151" s="139">
        <v>1975</v>
      </c>
      <c r="D4151" s="139"/>
      <c r="E4151" s="138" t="s">
        <v>97</v>
      </c>
      <c r="F4151" s="132">
        <v>5</v>
      </c>
      <c r="G4151" s="132">
        <v>8</v>
      </c>
      <c r="H4151" s="133">
        <v>6455.6</v>
      </c>
      <c r="I4151" s="133">
        <v>5740.8</v>
      </c>
      <c r="J4151" s="133">
        <v>4730.62</v>
      </c>
      <c r="K4151" s="132">
        <v>255</v>
      </c>
      <c r="L4151" s="133">
        <f>M4151+N4151+O4151+P4151+Q4151</f>
        <v>29212778.48</v>
      </c>
      <c r="M4151" s="133">
        <v>0</v>
      </c>
      <c r="N4151" s="133">
        <v>0</v>
      </c>
      <c r="O4151" s="133">
        <v>0</v>
      </c>
      <c r="P4151" s="133">
        <v>29212778.48</v>
      </c>
      <c r="Q4151" s="133">
        <v>0</v>
      </c>
      <c r="R4151" s="66" t="s">
        <v>74</v>
      </c>
      <c r="S4151" s="134">
        <v>2</v>
      </c>
      <c r="T4151" s="133">
        <f>L4151/I4151</f>
        <v>5088.6250139353397</v>
      </c>
      <c r="U4151" s="133">
        <f>T4151</f>
        <v>5088.6250139353397</v>
      </c>
      <c r="V4151" s="136">
        <v>47118</v>
      </c>
    </row>
    <row r="4152" spans="1:22" s="50" customFormat="1" ht="35.25" customHeight="1" x14ac:dyDescent="0.15">
      <c r="A4152" s="138"/>
      <c r="B4152" s="138"/>
      <c r="C4152" s="139"/>
      <c r="D4152" s="139"/>
      <c r="E4152" s="138"/>
      <c r="F4152" s="132"/>
      <c r="G4152" s="132"/>
      <c r="H4152" s="133"/>
      <c r="I4152" s="133"/>
      <c r="J4152" s="133"/>
      <c r="K4152" s="132"/>
      <c r="L4152" s="133"/>
      <c r="M4152" s="133"/>
      <c r="N4152" s="133"/>
      <c r="O4152" s="133"/>
      <c r="P4152" s="133"/>
      <c r="Q4152" s="133"/>
      <c r="R4152" s="66" t="s">
        <v>76</v>
      </c>
      <c r="S4152" s="135"/>
      <c r="T4152" s="133"/>
      <c r="U4152" s="133"/>
      <c r="V4152" s="136"/>
    </row>
    <row r="4153" spans="1:22" s="78" customFormat="1" ht="27.75" customHeight="1" x14ac:dyDescent="0.15">
      <c r="A4153" s="138" t="s">
        <v>647</v>
      </c>
      <c r="B4153" s="138" t="s">
        <v>1496</v>
      </c>
      <c r="C4153" s="139">
        <v>1980</v>
      </c>
      <c r="D4153" s="139"/>
      <c r="E4153" s="138" t="s">
        <v>97</v>
      </c>
      <c r="F4153" s="132">
        <v>5</v>
      </c>
      <c r="G4153" s="132">
        <v>6</v>
      </c>
      <c r="H4153" s="133">
        <v>4840.5</v>
      </c>
      <c r="I4153" s="133">
        <v>4412</v>
      </c>
      <c r="J4153" s="133">
        <v>3788.04</v>
      </c>
      <c r="K4153" s="132">
        <v>222</v>
      </c>
      <c r="L4153" s="133">
        <v>14659588.4</v>
      </c>
      <c r="M4153" s="133">
        <v>0</v>
      </c>
      <c r="N4153" s="133">
        <v>0</v>
      </c>
      <c r="O4153" s="133">
        <v>0</v>
      </c>
      <c r="P4153" s="133">
        <v>14659588.4</v>
      </c>
      <c r="Q4153" s="133">
        <v>0</v>
      </c>
      <c r="R4153" s="66" t="s">
        <v>62</v>
      </c>
      <c r="S4153" s="134">
        <v>9</v>
      </c>
      <c r="T4153" s="133">
        <v>3322.66</v>
      </c>
      <c r="U4153" s="133">
        <v>3322.66</v>
      </c>
      <c r="V4153" s="136">
        <v>47118</v>
      </c>
    </row>
    <row r="4154" spans="1:22" s="78" customFormat="1" ht="41.25" customHeight="1" x14ac:dyDescent="0.15">
      <c r="A4154" s="138"/>
      <c r="B4154" s="138"/>
      <c r="C4154" s="139"/>
      <c r="D4154" s="139"/>
      <c r="E4154" s="138"/>
      <c r="F4154" s="132"/>
      <c r="G4154" s="132"/>
      <c r="H4154" s="133"/>
      <c r="I4154" s="133"/>
      <c r="J4154" s="133"/>
      <c r="K4154" s="132"/>
      <c r="L4154" s="133"/>
      <c r="M4154" s="133"/>
      <c r="N4154" s="133"/>
      <c r="O4154" s="133"/>
      <c r="P4154" s="133"/>
      <c r="Q4154" s="133"/>
      <c r="R4154" s="66" t="s">
        <v>63</v>
      </c>
      <c r="S4154" s="135"/>
      <c r="T4154" s="133"/>
      <c r="U4154" s="133"/>
      <c r="V4154" s="136"/>
    </row>
    <row r="4155" spans="1:22" s="78" customFormat="1" ht="50.25" customHeight="1" x14ac:dyDescent="0.15">
      <c r="A4155" s="138"/>
      <c r="B4155" s="138"/>
      <c r="C4155" s="139"/>
      <c r="D4155" s="139"/>
      <c r="E4155" s="138"/>
      <c r="F4155" s="132"/>
      <c r="G4155" s="132"/>
      <c r="H4155" s="133"/>
      <c r="I4155" s="133"/>
      <c r="J4155" s="133"/>
      <c r="K4155" s="132"/>
      <c r="L4155" s="133"/>
      <c r="M4155" s="133"/>
      <c r="N4155" s="133"/>
      <c r="O4155" s="133"/>
      <c r="P4155" s="133"/>
      <c r="Q4155" s="133"/>
      <c r="R4155" s="66" t="s">
        <v>64</v>
      </c>
      <c r="S4155" s="135"/>
      <c r="T4155" s="133"/>
      <c r="U4155" s="133"/>
      <c r="V4155" s="136"/>
    </row>
    <row r="4156" spans="1:22" s="78" customFormat="1" ht="30" customHeight="1" x14ac:dyDescent="0.15">
      <c r="A4156" s="138"/>
      <c r="B4156" s="138"/>
      <c r="C4156" s="139"/>
      <c r="D4156" s="139"/>
      <c r="E4156" s="138"/>
      <c r="F4156" s="132"/>
      <c r="G4156" s="132"/>
      <c r="H4156" s="133"/>
      <c r="I4156" s="133"/>
      <c r="J4156" s="133"/>
      <c r="K4156" s="132"/>
      <c r="L4156" s="133"/>
      <c r="M4156" s="133"/>
      <c r="N4156" s="133"/>
      <c r="O4156" s="133"/>
      <c r="P4156" s="133"/>
      <c r="Q4156" s="133"/>
      <c r="R4156" s="66" t="s">
        <v>65</v>
      </c>
      <c r="S4156" s="135"/>
      <c r="T4156" s="133"/>
      <c r="U4156" s="133"/>
      <c r="V4156" s="136"/>
    </row>
    <row r="4157" spans="1:22" s="78" customFormat="1" ht="45" customHeight="1" x14ac:dyDescent="0.15">
      <c r="A4157" s="138"/>
      <c r="B4157" s="138"/>
      <c r="C4157" s="139"/>
      <c r="D4157" s="139"/>
      <c r="E4157" s="138"/>
      <c r="F4157" s="132"/>
      <c r="G4157" s="132"/>
      <c r="H4157" s="133"/>
      <c r="I4157" s="133"/>
      <c r="J4157" s="133"/>
      <c r="K4157" s="132"/>
      <c r="L4157" s="133"/>
      <c r="M4157" s="133"/>
      <c r="N4157" s="133"/>
      <c r="O4157" s="133"/>
      <c r="P4157" s="133"/>
      <c r="Q4157" s="133"/>
      <c r="R4157" s="66" t="s">
        <v>66</v>
      </c>
      <c r="S4157" s="135"/>
      <c r="T4157" s="133"/>
      <c r="U4157" s="133"/>
      <c r="V4157" s="136"/>
    </row>
    <row r="4158" spans="1:22" s="78" customFormat="1" ht="45" customHeight="1" x14ac:dyDescent="0.15">
      <c r="A4158" s="138"/>
      <c r="B4158" s="138"/>
      <c r="C4158" s="139"/>
      <c r="D4158" s="139"/>
      <c r="E4158" s="138"/>
      <c r="F4158" s="132"/>
      <c r="G4158" s="132"/>
      <c r="H4158" s="133"/>
      <c r="I4158" s="133"/>
      <c r="J4158" s="133"/>
      <c r="K4158" s="132"/>
      <c r="L4158" s="133"/>
      <c r="M4158" s="133"/>
      <c r="N4158" s="133"/>
      <c r="O4158" s="133"/>
      <c r="P4158" s="133"/>
      <c r="Q4158" s="133"/>
      <c r="R4158" s="66" t="s">
        <v>67</v>
      </c>
      <c r="S4158" s="135"/>
      <c r="T4158" s="133"/>
      <c r="U4158" s="133"/>
      <c r="V4158" s="136"/>
    </row>
    <row r="4159" spans="1:22" s="78" customFormat="1" ht="28.5" customHeight="1" x14ac:dyDescent="0.15">
      <c r="A4159" s="138"/>
      <c r="B4159" s="138"/>
      <c r="C4159" s="139"/>
      <c r="D4159" s="139"/>
      <c r="E4159" s="138"/>
      <c r="F4159" s="132"/>
      <c r="G4159" s="132"/>
      <c r="H4159" s="133"/>
      <c r="I4159" s="133"/>
      <c r="J4159" s="133"/>
      <c r="K4159" s="132"/>
      <c r="L4159" s="133"/>
      <c r="M4159" s="133"/>
      <c r="N4159" s="133"/>
      <c r="O4159" s="133"/>
      <c r="P4159" s="133"/>
      <c r="Q4159" s="133"/>
      <c r="R4159" s="66" t="s">
        <v>71</v>
      </c>
      <c r="S4159" s="135"/>
      <c r="T4159" s="133"/>
      <c r="U4159" s="133"/>
      <c r="V4159" s="136"/>
    </row>
    <row r="4160" spans="1:22" s="78" customFormat="1" ht="45" customHeight="1" x14ac:dyDescent="0.15">
      <c r="A4160" s="138"/>
      <c r="B4160" s="138"/>
      <c r="C4160" s="139"/>
      <c r="D4160" s="139"/>
      <c r="E4160" s="138"/>
      <c r="F4160" s="132"/>
      <c r="G4160" s="132"/>
      <c r="H4160" s="133"/>
      <c r="I4160" s="133"/>
      <c r="J4160" s="133"/>
      <c r="K4160" s="132"/>
      <c r="L4160" s="133"/>
      <c r="M4160" s="133"/>
      <c r="N4160" s="133"/>
      <c r="O4160" s="133"/>
      <c r="P4160" s="133"/>
      <c r="Q4160" s="133"/>
      <c r="R4160" s="66" t="s">
        <v>1493</v>
      </c>
      <c r="S4160" s="135"/>
      <c r="T4160" s="133"/>
      <c r="U4160" s="133"/>
      <c r="V4160" s="136"/>
    </row>
    <row r="4161" spans="1:22" s="78" customFormat="1" ht="45.75" customHeight="1" x14ac:dyDescent="0.15">
      <c r="A4161" s="138"/>
      <c r="B4161" s="138"/>
      <c r="C4161" s="139"/>
      <c r="D4161" s="139"/>
      <c r="E4161" s="138"/>
      <c r="F4161" s="132"/>
      <c r="G4161" s="132"/>
      <c r="H4161" s="133"/>
      <c r="I4161" s="133"/>
      <c r="J4161" s="133"/>
      <c r="K4161" s="132"/>
      <c r="L4161" s="133"/>
      <c r="M4161" s="133"/>
      <c r="N4161" s="133"/>
      <c r="O4161" s="133"/>
      <c r="P4161" s="133"/>
      <c r="Q4161" s="133"/>
      <c r="R4161" s="66" t="s">
        <v>73</v>
      </c>
      <c r="S4161" s="135"/>
      <c r="T4161" s="133"/>
      <c r="U4161" s="133"/>
      <c r="V4161" s="136"/>
    </row>
    <row r="4162" spans="1:22" s="50" customFormat="1" ht="27" customHeight="1" x14ac:dyDescent="0.15">
      <c r="A4162" s="138">
        <v>47</v>
      </c>
      <c r="B4162" s="138" t="s">
        <v>1171</v>
      </c>
      <c r="C4162" s="139">
        <v>1993</v>
      </c>
      <c r="D4162" s="139"/>
      <c r="E4162" s="138" t="s">
        <v>97</v>
      </c>
      <c r="F4162" s="132">
        <v>2</v>
      </c>
      <c r="G4162" s="132">
        <v>3</v>
      </c>
      <c r="H4162" s="133">
        <v>677.8</v>
      </c>
      <c r="I4162" s="133">
        <v>677.8</v>
      </c>
      <c r="J4162" s="133">
        <v>589.71</v>
      </c>
      <c r="K4162" s="132">
        <v>23</v>
      </c>
      <c r="L4162" s="133">
        <v>2972348.24</v>
      </c>
      <c r="M4162" s="133">
        <v>0</v>
      </c>
      <c r="N4162" s="133">
        <v>0</v>
      </c>
      <c r="O4162" s="133">
        <v>0</v>
      </c>
      <c r="P4162" s="133">
        <v>2972348.24</v>
      </c>
      <c r="Q4162" s="133">
        <v>0</v>
      </c>
      <c r="R4162" s="66" t="s">
        <v>65</v>
      </c>
      <c r="S4162" s="134">
        <v>6</v>
      </c>
      <c r="T4162" s="133">
        <v>4385.29</v>
      </c>
      <c r="U4162" s="133">
        <v>4385.29</v>
      </c>
      <c r="V4162" s="136">
        <v>47118</v>
      </c>
    </row>
    <row r="4163" spans="1:22" s="50" customFormat="1" ht="51" customHeight="1" x14ac:dyDescent="0.15">
      <c r="A4163" s="138"/>
      <c r="B4163" s="138"/>
      <c r="C4163" s="139"/>
      <c r="D4163" s="139"/>
      <c r="E4163" s="138"/>
      <c r="F4163" s="132"/>
      <c r="G4163" s="132"/>
      <c r="H4163" s="133"/>
      <c r="I4163" s="133"/>
      <c r="J4163" s="133"/>
      <c r="K4163" s="132"/>
      <c r="L4163" s="133"/>
      <c r="M4163" s="133"/>
      <c r="N4163" s="133"/>
      <c r="O4163" s="133"/>
      <c r="P4163" s="133"/>
      <c r="Q4163" s="133"/>
      <c r="R4163" s="66" t="s">
        <v>66</v>
      </c>
      <c r="S4163" s="135"/>
      <c r="T4163" s="133"/>
      <c r="U4163" s="133"/>
      <c r="V4163" s="136"/>
    </row>
    <row r="4164" spans="1:22" s="50" customFormat="1" ht="49.5" customHeight="1" x14ac:dyDescent="0.15">
      <c r="A4164" s="138"/>
      <c r="B4164" s="138"/>
      <c r="C4164" s="139"/>
      <c r="D4164" s="139"/>
      <c r="E4164" s="138"/>
      <c r="F4164" s="132"/>
      <c r="G4164" s="132"/>
      <c r="H4164" s="133"/>
      <c r="I4164" s="133"/>
      <c r="J4164" s="133"/>
      <c r="K4164" s="132"/>
      <c r="L4164" s="133"/>
      <c r="M4164" s="133"/>
      <c r="N4164" s="133"/>
      <c r="O4164" s="133"/>
      <c r="P4164" s="133"/>
      <c r="Q4164" s="133"/>
      <c r="R4164" s="66" t="s">
        <v>67</v>
      </c>
      <c r="S4164" s="135"/>
      <c r="T4164" s="133"/>
      <c r="U4164" s="133"/>
      <c r="V4164" s="136"/>
    </row>
    <row r="4165" spans="1:22" s="50" customFormat="1" ht="30.75" customHeight="1" x14ac:dyDescent="0.15">
      <c r="A4165" s="138"/>
      <c r="B4165" s="138"/>
      <c r="C4165" s="139"/>
      <c r="D4165" s="139"/>
      <c r="E4165" s="138"/>
      <c r="F4165" s="132"/>
      <c r="G4165" s="132"/>
      <c r="H4165" s="133"/>
      <c r="I4165" s="133"/>
      <c r="J4165" s="133"/>
      <c r="K4165" s="132"/>
      <c r="L4165" s="133"/>
      <c r="M4165" s="133"/>
      <c r="N4165" s="133"/>
      <c r="O4165" s="133"/>
      <c r="P4165" s="133"/>
      <c r="Q4165" s="133"/>
      <c r="R4165" s="66" t="s">
        <v>71</v>
      </c>
      <c r="S4165" s="135"/>
      <c r="T4165" s="133"/>
      <c r="U4165" s="133"/>
      <c r="V4165" s="136"/>
    </row>
    <row r="4166" spans="1:22" s="50" customFormat="1" ht="52.5" customHeight="1" x14ac:dyDescent="0.15">
      <c r="A4166" s="138"/>
      <c r="B4166" s="138"/>
      <c r="C4166" s="139"/>
      <c r="D4166" s="139"/>
      <c r="E4166" s="138"/>
      <c r="F4166" s="132"/>
      <c r="G4166" s="132"/>
      <c r="H4166" s="133"/>
      <c r="I4166" s="133"/>
      <c r="J4166" s="133"/>
      <c r="K4166" s="132"/>
      <c r="L4166" s="133"/>
      <c r="M4166" s="133"/>
      <c r="N4166" s="133"/>
      <c r="O4166" s="133"/>
      <c r="P4166" s="133"/>
      <c r="Q4166" s="133"/>
      <c r="R4166" s="66" t="s">
        <v>72</v>
      </c>
      <c r="S4166" s="135"/>
      <c r="T4166" s="133"/>
      <c r="U4166" s="133"/>
      <c r="V4166" s="136"/>
    </row>
    <row r="4167" spans="1:22" s="50" customFormat="1" ht="52.5" customHeight="1" x14ac:dyDescent="0.15">
      <c r="A4167" s="138"/>
      <c r="B4167" s="138"/>
      <c r="C4167" s="139"/>
      <c r="D4167" s="139"/>
      <c r="E4167" s="138"/>
      <c r="F4167" s="132"/>
      <c r="G4167" s="132"/>
      <c r="H4167" s="133"/>
      <c r="I4167" s="133"/>
      <c r="J4167" s="133"/>
      <c r="K4167" s="132"/>
      <c r="L4167" s="133"/>
      <c r="M4167" s="133"/>
      <c r="N4167" s="133"/>
      <c r="O4167" s="133"/>
      <c r="P4167" s="133"/>
      <c r="Q4167" s="133"/>
      <c r="R4167" s="66" t="s">
        <v>73</v>
      </c>
      <c r="S4167" s="135"/>
      <c r="T4167" s="133"/>
      <c r="U4167" s="133"/>
      <c r="V4167" s="136"/>
    </row>
    <row r="4168" spans="1:22" s="52" customFormat="1" ht="42" customHeight="1" x14ac:dyDescent="0.2">
      <c r="A4168" s="137" t="s">
        <v>1497</v>
      </c>
      <c r="B4168" s="137"/>
      <c r="C4168" s="43" t="s">
        <v>80</v>
      </c>
      <c r="D4168" s="44" t="s">
        <v>80</v>
      </c>
      <c r="E4168" s="44" t="s">
        <v>80</v>
      </c>
      <c r="F4168" s="44" t="s">
        <v>80</v>
      </c>
      <c r="G4168" s="44" t="s">
        <v>80</v>
      </c>
      <c r="H4168" s="44">
        <f>SUM(H4151:H4167)</f>
        <v>11973.9</v>
      </c>
      <c r="I4168" s="44">
        <f t="shared" ref="I4168:S4168" si="377">SUM(I4151:I4167)</f>
        <v>10830.599999999999</v>
      </c>
      <c r="J4168" s="44">
        <f t="shared" si="377"/>
        <v>9108.369999999999</v>
      </c>
      <c r="K4168" s="45">
        <f t="shared" si="377"/>
        <v>500</v>
      </c>
      <c r="L4168" s="44">
        <f t="shared" si="377"/>
        <v>46844715.120000005</v>
      </c>
      <c r="M4168" s="44">
        <f t="shared" si="377"/>
        <v>0</v>
      </c>
      <c r="N4168" s="44">
        <f t="shared" si="377"/>
        <v>0</v>
      </c>
      <c r="O4168" s="44">
        <f t="shared" si="377"/>
        <v>0</v>
      </c>
      <c r="P4168" s="44">
        <f t="shared" si="377"/>
        <v>46844715.120000005</v>
      </c>
      <c r="Q4168" s="44">
        <f t="shared" si="377"/>
        <v>0</v>
      </c>
      <c r="R4168" s="44" t="s">
        <v>80</v>
      </c>
      <c r="S4168" s="45">
        <f t="shared" si="377"/>
        <v>17</v>
      </c>
      <c r="T4168" s="44" t="s">
        <v>80</v>
      </c>
      <c r="U4168" s="44" t="s">
        <v>80</v>
      </c>
      <c r="V4168" s="44" t="s">
        <v>80</v>
      </c>
    </row>
    <row r="4169" spans="1:22" s="52" customFormat="1" ht="30" customHeight="1" x14ac:dyDescent="0.2">
      <c r="A4169" s="137" t="s">
        <v>1498</v>
      </c>
      <c r="B4169" s="137"/>
      <c r="C4169" s="124" t="s">
        <v>80</v>
      </c>
      <c r="D4169" s="124" t="s">
        <v>80</v>
      </c>
      <c r="E4169" s="124" t="s">
        <v>80</v>
      </c>
      <c r="F4169" s="124" t="s">
        <v>80</v>
      </c>
      <c r="G4169" s="124" t="s">
        <v>80</v>
      </c>
      <c r="H4169" s="60">
        <f t="shared" ref="H4169:Q4169" si="378">H4024+H4044+H4060+H4064+H4075+H4079+H4084+H4149+H4168</f>
        <v>128242.2</v>
      </c>
      <c r="I4169" s="60">
        <f t="shared" si="378"/>
        <v>105895.09999999998</v>
      </c>
      <c r="J4169" s="60">
        <f t="shared" si="378"/>
        <v>92921.62</v>
      </c>
      <c r="K4169" s="61">
        <f t="shared" si="378"/>
        <v>4792</v>
      </c>
      <c r="L4169" s="60">
        <f t="shared" si="378"/>
        <v>383730262.52999997</v>
      </c>
      <c r="M4169" s="60">
        <f t="shared" si="378"/>
        <v>0</v>
      </c>
      <c r="N4169" s="60">
        <f t="shared" si="378"/>
        <v>0</v>
      </c>
      <c r="O4169" s="60">
        <f t="shared" si="378"/>
        <v>0</v>
      </c>
      <c r="P4169" s="60">
        <f t="shared" si="378"/>
        <v>363386031.10000002</v>
      </c>
      <c r="Q4169" s="60">
        <f t="shared" si="378"/>
        <v>20344231.43</v>
      </c>
      <c r="R4169" s="60" t="s">
        <v>80</v>
      </c>
      <c r="S4169" s="61">
        <f>S4024+S4044+S4060+S4064+S4075+S4079+S4084+S4149+S4168</f>
        <v>140</v>
      </c>
      <c r="T4169" s="62" t="s">
        <v>80</v>
      </c>
      <c r="U4169" s="62" t="s">
        <v>80</v>
      </c>
      <c r="V4169" s="62" t="s">
        <v>80</v>
      </c>
    </row>
    <row r="4170" spans="1:22" s="23" customFormat="1" ht="27" customHeight="1" x14ac:dyDescent="0.2">
      <c r="A4170" s="142" t="s">
        <v>129</v>
      </c>
      <c r="B4170" s="142"/>
      <c r="C4170" s="142"/>
      <c r="D4170" s="142"/>
      <c r="E4170" s="142"/>
      <c r="F4170" s="142"/>
      <c r="G4170" s="142"/>
      <c r="H4170" s="142"/>
      <c r="I4170" s="142"/>
      <c r="J4170" s="142"/>
      <c r="K4170" s="142"/>
      <c r="L4170" s="142"/>
      <c r="M4170" s="142"/>
      <c r="N4170" s="142"/>
      <c r="O4170" s="142"/>
      <c r="P4170" s="142"/>
      <c r="Q4170" s="142"/>
      <c r="R4170" s="142"/>
      <c r="S4170" s="142"/>
      <c r="T4170" s="142"/>
      <c r="U4170" s="142"/>
      <c r="V4170" s="142"/>
    </row>
    <row r="4171" spans="1:22" s="50" customFormat="1" ht="32.25" customHeight="1" x14ac:dyDescent="0.15">
      <c r="A4171" s="138" t="s">
        <v>30</v>
      </c>
      <c r="B4171" s="138" t="s">
        <v>1173</v>
      </c>
      <c r="C4171" s="139">
        <v>1986</v>
      </c>
      <c r="D4171" s="139">
        <v>1986</v>
      </c>
      <c r="E4171" s="138" t="s">
        <v>111</v>
      </c>
      <c r="F4171" s="132">
        <v>12</v>
      </c>
      <c r="G4171" s="132">
        <v>2</v>
      </c>
      <c r="H4171" s="133">
        <v>6411</v>
      </c>
      <c r="I4171" s="133">
        <v>4918.2</v>
      </c>
      <c r="J4171" s="133">
        <v>4718.54</v>
      </c>
      <c r="K4171" s="132">
        <v>206</v>
      </c>
      <c r="L4171" s="133">
        <v>13381326.4</v>
      </c>
      <c r="M4171" s="133">
        <v>0</v>
      </c>
      <c r="N4171" s="133">
        <v>0</v>
      </c>
      <c r="O4171" s="133">
        <v>0</v>
      </c>
      <c r="P4171" s="133">
        <v>13381326.4</v>
      </c>
      <c r="Q4171" s="133">
        <v>0</v>
      </c>
      <c r="R4171" s="66" t="s">
        <v>62</v>
      </c>
      <c r="S4171" s="134">
        <v>9</v>
      </c>
      <c r="T4171" s="133">
        <v>2720.78</v>
      </c>
      <c r="U4171" s="133">
        <v>2720.78</v>
      </c>
      <c r="V4171" s="136">
        <v>47118</v>
      </c>
    </row>
    <row r="4172" spans="1:22" s="50" customFormat="1" ht="47.25" customHeight="1" x14ac:dyDescent="0.15">
      <c r="A4172" s="138"/>
      <c r="B4172" s="138"/>
      <c r="C4172" s="139"/>
      <c r="D4172" s="139"/>
      <c r="E4172" s="138"/>
      <c r="F4172" s="132"/>
      <c r="G4172" s="132"/>
      <c r="H4172" s="133"/>
      <c r="I4172" s="133"/>
      <c r="J4172" s="133"/>
      <c r="K4172" s="132"/>
      <c r="L4172" s="133"/>
      <c r="M4172" s="133"/>
      <c r="N4172" s="133"/>
      <c r="O4172" s="133"/>
      <c r="P4172" s="133"/>
      <c r="Q4172" s="133"/>
      <c r="R4172" s="66" t="s">
        <v>63</v>
      </c>
      <c r="S4172" s="135"/>
      <c r="T4172" s="133"/>
      <c r="U4172" s="133"/>
      <c r="V4172" s="136"/>
    </row>
    <row r="4173" spans="1:22" s="50" customFormat="1" ht="47.25" customHeight="1" x14ac:dyDescent="0.15">
      <c r="A4173" s="138"/>
      <c r="B4173" s="138"/>
      <c r="C4173" s="139"/>
      <c r="D4173" s="139"/>
      <c r="E4173" s="138"/>
      <c r="F4173" s="132"/>
      <c r="G4173" s="132"/>
      <c r="H4173" s="133"/>
      <c r="I4173" s="133"/>
      <c r="J4173" s="133"/>
      <c r="K4173" s="132"/>
      <c r="L4173" s="133"/>
      <c r="M4173" s="133"/>
      <c r="N4173" s="133"/>
      <c r="O4173" s="133"/>
      <c r="P4173" s="133"/>
      <c r="Q4173" s="133"/>
      <c r="R4173" s="66" t="s">
        <v>64</v>
      </c>
      <c r="S4173" s="135"/>
      <c r="T4173" s="133"/>
      <c r="U4173" s="133"/>
      <c r="V4173" s="136"/>
    </row>
    <row r="4174" spans="1:22" s="50" customFormat="1" ht="27" customHeight="1" x14ac:dyDescent="0.15">
      <c r="A4174" s="138"/>
      <c r="B4174" s="138"/>
      <c r="C4174" s="139"/>
      <c r="D4174" s="139"/>
      <c r="E4174" s="138"/>
      <c r="F4174" s="132"/>
      <c r="G4174" s="132"/>
      <c r="H4174" s="133"/>
      <c r="I4174" s="133"/>
      <c r="J4174" s="133"/>
      <c r="K4174" s="132"/>
      <c r="L4174" s="133"/>
      <c r="M4174" s="133"/>
      <c r="N4174" s="133"/>
      <c r="O4174" s="133"/>
      <c r="P4174" s="133"/>
      <c r="Q4174" s="133"/>
      <c r="R4174" s="66" t="s">
        <v>65</v>
      </c>
      <c r="S4174" s="135"/>
      <c r="T4174" s="133"/>
      <c r="U4174" s="133"/>
      <c r="V4174" s="136"/>
    </row>
    <row r="4175" spans="1:22" s="50" customFormat="1" ht="47.25" customHeight="1" x14ac:dyDescent="0.15">
      <c r="A4175" s="138"/>
      <c r="B4175" s="138"/>
      <c r="C4175" s="139"/>
      <c r="D4175" s="139"/>
      <c r="E4175" s="138"/>
      <c r="F4175" s="132"/>
      <c r="G4175" s="132"/>
      <c r="H4175" s="133"/>
      <c r="I4175" s="133"/>
      <c r="J4175" s="133"/>
      <c r="K4175" s="132"/>
      <c r="L4175" s="133"/>
      <c r="M4175" s="133"/>
      <c r="N4175" s="133"/>
      <c r="O4175" s="133"/>
      <c r="P4175" s="133"/>
      <c r="Q4175" s="133"/>
      <c r="R4175" s="66" t="s">
        <v>66</v>
      </c>
      <c r="S4175" s="135"/>
      <c r="T4175" s="133"/>
      <c r="U4175" s="133"/>
      <c r="V4175" s="136"/>
    </row>
    <row r="4176" spans="1:22" s="50" customFormat="1" ht="47.25" customHeight="1" x14ac:dyDescent="0.15">
      <c r="A4176" s="138"/>
      <c r="B4176" s="138"/>
      <c r="C4176" s="139"/>
      <c r="D4176" s="139"/>
      <c r="E4176" s="138"/>
      <c r="F4176" s="132"/>
      <c r="G4176" s="132"/>
      <c r="H4176" s="133"/>
      <c r="I4176" s="133"/>
      <c r="J4176" s="133"/>
      <c r="K4176" s="132"/>
      <c r="L4176" s="133"/>
      <c r="M4176" s="133"/>
      <c r="N4176" s="133"/>
      <c r="O4176" s="133"/>
      <c r="P4176" s="133"/>
      <c r="Q4176" s="133"/>
      <c r="R4176" s="66" t="s">
        <v>67</v>
      </c>
      <c r="S4176" s="135"/>
      <c r="T4176" s="133"/>
      <c r="U4176" s="133"/>
      <c r="V4176" s="136"/>
    </row>
    <row r="4177" spans="1:22" s="50" customFormat="1" ht="27" customHeight="1" x14ac:dyDescent="0.15">
      <c r="A4177" s="138"/>
      <c r="B4177" s="138"/>
      <c r="C4177" s="139"/>
      <c r="D4177" s="139"/>
      <c r="E4177" s="138"/>
      <c r="F4177" s="132"/>
      <c r="G4177" s="132"/>
      <c r="H4177" s="133"/>
      <c r="I4177" s="133"/>
      <c r="J4177" s="133"/>
      <c r="K4177" s="132"/>
      <c r="L4177" s="133"/>
      <c r="M4177" s="133"/>
      <c r="N4177" s="133"/>
      <c r="O4177" s="133"/>
      <c r="P4177" s="133"/>
      <c r="Q4177" s="133"/>
      <c r="R4177" s="66" t="s">
        <v>71</v>
      </c>
      <c r="S4177" s="135"/>
      <c r="T4177" s="133"/>
      <c r="U4177" s="133"/>
      <c r="V4177" s="136"/>
    </row>
    <row r="4178" spans="1:22" s="50" customFormat="1" ht="47.25" customHeight="1" x14ac:dyDescent="0.15">
      <c r="A4178" s="138"/>
      <c r="B4178" s="138"/>
      <c r="C4178" s="139"/>
      <c r="D4178" s="139"/>
      <c r="E4178" s="138"/>
      <c r="F4178" s="132"/>
      <c r="G4178" s="132"/>
      <c r="H4178" s="133"/>
      <c r="I4178" s="133"/>
      <c r="J4178" s="133"/>
      <c r="K4178" s="132"/>
      <c r="L4178" s="133"/>
      <c r="M4178" s="133"/>
      <c r="N4178" s="133"/>
      <c r="O4178" s="133"/>
      <c r="P4178" s="133"/>
      <c r="Q4178" s="133"/>
      <c r="R4178" s="66" t="s">
        <v>72</v>
      </c>
      <c r="S4178" s="135"/>
      <c r="T4178" s="133"/>
      <c r="U4178" s="133"/>
      <c r="V4178" s="136"/>
    </row>
    <row r="4179" spans="1:22" s="50" customFormat="1" ht="47.25" customHeight="1" x14ac:dyDescent="0.15">
      <c r="A4179" s="138"/>
      <c r="B4179" s="138"/>
      <c r="C4179" s="139"/>
      <c r="D4179" s="139"/>
      <c r="E4179" s="138"/>
      <c r="F4179" s="132"/>
      <c r="G4179" s="132"/>
      <c r="H4179" s="133"/>
      <c r="I4179" s="133"/>
      <c r="J4179" s="133"/>
      <c r="K4179" s="132"/>
      <c r="L4179" s="133"/>
      <c r="M4179" s="133"/>
      <c r="N4179" s="133"/>
      <c r="O4179" s="133"/>
      <c r="P4179" s="133"/>
      <c r="Q4179" s="133"/>
      <c r="R4179" s="66" t="s">
        <v>73</v>
      </c>
      <c r="S4179" s="135"/>
      <c r="T4179" s="133"/>
      <c r="U4179" s="133"/>
      <c r="V4179" s="136"/>
    </row>
    <row r="4180" spans="1:22" s="50" customFormat="1" ht="39" customHeight="1" x14ac:dyDescent="0.15">
      <c r="A4180" s="138" t="s">
        <v>31</v>
      </c>
      <c r="B4180" s="138" t="s">
        <v>991</v>
      </c>
      <c r="C4180" s="139">
        <v>1964</v>
      </c>
      <c r="D4180" s="139">
        <v>2009</v>
      </c>
      <c r="E4180" s="138" t="s">
        <v>97</v>
      </c>
      <c r="F4180" s="132">
        <v>4</v>
      </c>
      <c r="G4180" s="132">
        <v>3</v>
      </c>
      <c r="H4180" s="133">
        <v>2209.6999999999998</v>
      </c>
      <c r="I4180" s="133">
        <v>2085.6</v>
      </c>
      <c r="J4180" s="133">
        <v>2002.8</v>
      </c>
      <c r="K4180" s="132">
        <v>84</v>
      </c>
      <c r="L4180" s="133">
        <v>5840700.4800000004</v>
      </c>
      <c r="M4180" s="133">
        <v>0</v>
      </c>
      <c r="N4180" s="133">
        <v>0</v>
      </c>
      <c r="O4180" s="133">
        <v>0</v>
      </c>
      <c r="P4180" s="133">
        <v>5840700.4800000004</v>
      </c>
      <c r="Q4180" s="133">
        <v>0</v>
      </c>
      <c r="R4180" s="66" t="s">
        <v>68</v>
      </c>
      <c r="S4180" s="134">
        <v>3</v>
      </c>
      <c r="T4180" s="133">
        <v>2800.49</v>
      </c>
      <c r="U4180" s="133">
        <v>2800.49</v>
      </c>
      <c r="V4180" s="136">
        <v>47118</v>
      </c>
    </row>
    <row r="4181" spans="1:22" s="50" customFormat="1" ht="51.75" customHeight="1" x14ac:dyDescent="0.15">
      <c r="A4181" s="138"/>
      <c r="B4181" s="138"/>
      <c r="C4181" s="139"/>
      <c r="D4181" s="139"/>
      <c r="E4181" s="138"/>
      <c r="F4181" s="132"/>
      <c r="G4181" s="132"/>
      <c r="H4181" s="133"/>
      <c r="I4181" s="133"/>
      <c r="J4181" s="133"/>
      <c r="K4181" s="132"/>
      <c r="L4181" s="133"/>
      <c r="M4181" s="133"/>
      <c r="N4181" s="133"/>
      <c r="O4181" s="133"/>
      <c r="P4181" s="133"/>
      <c r="Q4181" s="133"/>
      <c r="R4181" s="66" t="s">
        <v>69</v>
      </c>
      <c r="S4181" s="135"/>
      <c r="T4181" s="133"/>
      <c r="U4181" s="133"/>
      <c r="V4181" s="136"/>
    </row>
    <row r="4182" spans="1:22" s="50" customFormat="1" ht="51.75" customHeight="1" x14ac:dyDescent="0.15">
      <c r="A4182" s="138"/>
      <c r="B4182" s="138"/>
      <c r="C4182" s="139"/>
      <c r="D4182" s="139"/>
      <c r="E4182" s="138"/>
      <c r="F4182" s="132"/>
      <c r="G4182" s="132"/>
      <c r="H4182" s="133"/>
      <c r="I4182" s="133"/>
      <c r="J4182" s="133"/>
      <c r="K4182" s="132"/>
      <c r="L4182" s="133"/>
      <c r="M4182" s="133"/>
      <c r="N4182" s="133"/>
      <c r="O4182" s="133"/>
      <c r="P4182" s="133"/>
      <c r="Q4182" s="133"/>
      <c r="R4182" s="66" t="s">
        <v>70</v>
      </c>
      <c r="S4182" s="135"/>
      <c r="T4182" s="133"/>
      <c r="U4182" s="133"/>
      <c r="V4182" s="136"/>
    </row>
    <row r="4183" spans="1:22" s="50" customFormat="1" ht="33.75" customHeight="1" x14ac:dyDescent="0.15">
      <c r="A4183" s="138" t="s">
        <v>32</v>
      </c>
      <c r="B4183" s="138" t="s">
        <v>861</v>
      </c>
      <c r="C4183" s="139">
        <v>1991</v>
      </c>
      <c r="D4183" s="139"/>
      <c r="E4183" s="138" t="s">
        <v>111</v>
      </c>
      <c r="F4183" s="132">
        <v>5</v>
      </c>
      <c r="G4183" s="132">
        <v>5</v>
      </c>
      <c r="H4183" s="133">
        <v>3826.2</v>
      </c>
      <c r="I4183" s="133">
        <v>3339.3</v>
      </c>
      <c r="J4183" s="133">
        <v>3226.56</v>
      </c>
      <c r="K4183" s="132">
        <v>177</v>
      </c>
      <c r="L4183" s="133">
        <f>M4183+N4183+O4183+P4183+Q4183</f>
        <v>16986963.050000001</v>
      </c>
      <c r="M4183" s="133">
        <v>0</v>
      </c>
      <c r="N4183" s="133">
        <v>0</v>
      </c>
      <c r="O4183" s="133">
        <v>0</v>
      </c>
      <c r="P4183" s="133">
        <v>16986963.050000001</v>
      </c>
      <c r="Q4183" s="133">
        <v>0</v>
      </c>
      <c r="R4183" s="66" t="s">
        <v>74</v>
      </c>
      <c r="S4183" s="134">
        <v>3</v>
      </c>
      <c r="T4183" s="133">
        <f>L4183/I4183</f>
        <v>5086.9832150450693</v>
      </c>
      <c r="U4183" s="133">
        <f>T4183</f>
        <v>5086.9832150450693</v>
      </c>
      <c r="V4183" s="136">
        <v>47118</v>
      </c>
    </row>
    <row r="4184" spans="1:22" s="50" customFormat="1" ht="33.75" customHeight="1" x14ac:dyDescent="0.15">
      <c r="A4184" s="138"/>
      <c r="B4184" s="138"/>
      <c r="C4184" s="139"/>
      <c r="D4184" s="139"/>
      <c r="E4184" s="138"/>
      <c r="F4184" s="132"/>
      <c r="G4184" s="132"/>
      <c r="H4184" s="133"/>
      <c r="I4184" s="133"/>
      <c r="J4184" s="133"/>
      <c r="K4184" s="132"/>
      <c r="L4184" s="133"/>
      <c r="M4184" s="133"/>
      <c r="N4184" s="133"/>
      <c r="O4184" s="133"/>
      <c r="P4184" s="133"/>
      <c r="Q4184" s="133"/>
      <c r="R4184" s="66" t="s">
        <v>75</v>
      </c>
      <c r="S4184" s="135"/>
      <c r="T4184" s="133"/>
      <c r="U4184" s="133"/>
      <c r="V4184" s="136"/>
    </row>
    <row r="4185" spans="1:22" s="50" customFormat="1" ht="33.75" customHeight="1" x14ac:dyDescent="0.15">
      <c r="A4185" s="138"/>
      <c r="B4185" s="138"/>
      <c r="C4185" s="139"/>
      <c r="D4185" s="139"/>
      <c r="E4185" s="138"/>
      <c r="F4185" s="132"/>
      <c r="G4185" s="132"/>
      <c r="H4185" s="133"/>
      <c r="I4185" s="133"/>
      <c r="J4185" s="133"/>
      <c r="K4185" s="132"/>
      <c r="L4185" s="133"/>
      <c r="M4185" s="133"/>
      <c r="N4185" s="133"/>
      <c r="O4185" s="133"/>
      <c r="P4185" s="133"/>
      <c r="Q4185" s="133"/>
      <c r="R4185" s="66" t="s">
        <v>76</v>
      </c>
      <c r="S4185" s="135"/>
      <c r="T4185" s="133"/>
      <c r="U4185" s="133"/>
      <c r="V4185" s="136"/>
    </row>
    <row r="4186" spans="1:22" s="50" customFormat="1" ht="36" customHeight="1" x14ac:dyDescent="0.15">
      <c r="A4186" s="138" t="s">
        <v>33</v>
      </c>
      <c r="B4186" s="138" t="s">
        <v>1172</v>
      </c>
      <c r="C4186" s="139">
        <v>1960</v>
      </c>
      <c r="D4186" s="139"/>
      <c r="E4186" s="138" t="s">
        <v>111</v>
      </c>
      <c r="F4186" s="132">
        <v>3</v>
      </c>
      <c r="G4186" s="132">
        <v>5</v>
      </c>
      <c r="H4186" s="133">
        <v>3158.8</v>
      </c>
      <c r="I4186" s="133">
        <v>2838.3</v>
      </c>
      <c r="J4186" s="133">
        <v>2841.87</v>
      </c>
      <c r="K4186" s="132">
        <v>111</v>
      </c>
      <c r="L4186" s="133">
        <v>12403551.6</v>
      </c>
      <c r="M4186" s="133">
        <v>0</v>
      </c>
      <c r="N4186" s="133">
        <v>0</v>
      </c>
      <c r="O4186" s="133">
        <v>0</v>
      </c>
      <c r="P4186" s="133">
        <v>12403551.6</v>
      </c>
      <c r="Q4186" s="133">
        <v>0</v>
      </c>
      <c r="R4186" s="66" t="s">
        <v>68</v>
      </c>
      <c r="S4186" s="134">
        <v>6</v>
      </c>
      <c r="T4186" s="133">
        <v>4370.0600000000004</v>
      </c>
      <c r="U4186" s="133">
        <v>4370.0600000000004</v>
      </c>
      <c r="V4186" s="136">
        <v>47118</v>
      </c>
    </row>
    <row r="4187" spans="1:22" s="50" customFormat="1" ht="50.25" customHeight="1" x14ac:dyDescent="0.15">
      <c r="A4187" s="138"/>
      <c r="B4187" s="138"/>
      <c r="C4187" s="139"/>
      <c r="D4187" s="139"/>
      <c r="E4187" s="138"/>
      <c r="F4187" s="132"/>
      <c r="G4187" s="132"/>
      <c r="H4187" s="133"/>
      <c r="I4187" s="133"/>
      <c r="J4187" s="133"/>
      <c r="K4187" s="132"/>
      <c r="L4187" s="133"/>
      <c r="M4187" s="133"/>
      <c r="N4187" s="133"/>
      <c r="O4187" s="133"/>
      <c r="P4187" s="133"/>
      <c r="Q4187" s="133"/>
      <c r="R4187" s="66" t="s">
        <v>69</v>
      </c>
      <c r="S4187" s="135"/>
      <c r="T4187" s="133"/>
      <c r="U4187" s="133"/>
      <c r="V4187" s="136"/>
    </row>
    <row r="4188" spans="1:22" s="50" customFormat="1" ht="50.25" customHeight="1" x14ac:dyDescent="0.15">
      <c r="A4188" s="138"/>
      <c r="B4188" s="138"/>
      <c r="C4188" s="139"/>
      <c r="D4188" s="139"/>
      <c r="E4188" s="138"/>
      <c r="F4188" s="132"/>
      <c r="G4188" s="132"/>
      <c r="H4188" s="133"/>
      <c r="I4188" s="133"/>
      <c r="J4188" s="133"/>
      <c r="K4188" s="132"/>
      <c r="L4188" s="133"/>
      <c r="M4188" s="133"/>
      <c r="N4188" s="133"/>
      <c r="O4188" s="133"/>
      <c r="P4188" s="133"/>
      <c r="Q4188" s="133"/>
      <c r="R4188" s="66" t="s">
        <v>70</v>
      </c>
      <c r="S4188" s="135"/>
      <c r="T4188" s="133"/>
      <c r="U4188" s="133"/>
      <c r="V4188" s="136"/>
    </row>
    <row r="4189" spans="1:22" s="50" customFormat="1" ht="35.25" customHeight="1" x14ac:dyDescent="0.15">
      <c r="A4189" s="138"/>
      <c r="B4189" s="138"/>
      <c r="C4189" s="139"/>
      <c r="D4189" s="139"/>
      <c r="E4189" s="138"/>
      <c r="F4189" s="132"/>
      <c r="G4189" s="132"/>
      <c r="H4189" s="133"/>
      <c r="I4189" s="133"/>
      <c r="J4189" s="133"/>
      <c r="K4189" s="132"/>
      <c r="L4189" s="133"/>
      <c r="M4189" s="133"/>
      <c r="N4189" s="133"/>
      <c r="O4189" s="133"/>
      <c r="P4189" s="133"/>
      <c r="Q4189" s="133"/>
      <c r="R4189" s="66" t="s">
        <v>102</v>
      </c>
      <c r="S4189" s="135"/>
      <c r="T4189" s="133"/>
      <c r="U4189" s="133"/>
      <c r="V4189" s="136"/>
    </row>
    <row r="4190" spans="1:22" s="50" customFormat="1" ht="50.25" customHeight="1" x14ac:dyDescent="0.15">
      <c r="A4190" s="138"/>
      <c r="B4190" s="138"/>
      <c r="C4190" s="139"/>
      <c r="D4190" s="139"/>
      <c r="E4190" s="138"/>
      <c r="F4190" s="132"/>
      <c r="G4190" s="132"/>
      <c r="H4190" s="133"/>
      <c r="I4190" s="133"/>
      <c r="J4190" s="133"/>
      <c r="K4190" s="132"/>
      <c r="L4190" s="133"/>
      <c r="M4190" s="133"/>
      <c r="N4190" s="133"/>
      <c r="O4190" s="133"/>
      <c r="P4190" s="133"/>
      <c r="Q4190" s="133"/>
      <c r="R4190" s="66" t="s">
        <v>103</v>
      </c>
      <c r="S4190" s="135"/>
      <c r="T4190" s="133"/>
      <c r="U4190" s="133"/>
      <c r="V4190" s="136"/>
    </row>
    <row r="4191" spans="1:22" s="50" customFormat="1" ht="50.25" customHeight="1" x14ac:dyDescent="0.15">
      <c r="A4191" s="138"/>
      <c r="B4191" s="138"/>
      <c r="C4191" s="139"/>
      <c r="D4191" s="139"/>
      <c r="E4191" s="138"/>
      <c r="F4191" s="132"/>
      <c r="G4191" s="132"/>
      <c r="H4191" s="133"/>
      <c r="I4191" s="133"/>
      <c r="J4191" s="133"/>
      <c r="K4191" s="132"/>
      <c r="L4191" s="133"/>
      <c r="M4191" s="133"/>
      <c r="N4191" s="133"/>
      <c r="O4191" s="133"/>
      <c r="P4191" s="133"/>
      <c r="Q4191" s="133"/>
      <c r="R4191" s="66" t="s">
        <v>104</v>
      </c>
      <c r="S4191" s="135"/>
      <c r="T4191" s="133"/>
      <c r="U4191" s="133"/>
      <c r="V4191" s="136"/>
    </row>
    <row r="4192" spans="1:22" s="50" customFormat="1" ht="45" customHeight="1" x14ac:dyDescent="0.15">
      <c r="A4192" s="138" t="s">
        <v>34</v>
      </c>
      <c r="B4192" s="138" t="s">
        <v>1174</v>
      </c>
      <c r="C4192" s="139">
        <v>1977</v>
      </c>
      <c r="D4192" s="139">
        <v>2010</v>
      </c>
      <c r="E4192" s="138" t="s">
        <v>111</v>
      </c>
      <c r="F4192" s="132">
        <v>5</v>
      </c>
      <c r="G4192" s="132">
        <v>2</v>
      </c>
      <c r="H4192" s="133">
        <v>4021.1</v>
      </c>
      <c r="I4192" s="133">
        <v>3695.6</v>
      </c>
      <c r="J4192" s="133">
        <v>3221.77</v>
      </c>
      <c r="K4192" s="132">
        <v>221</v>
      </c>
      <c r="L4192" s="133">
        <f>M4192+N4192+O4192+P4192+Q4192</f>
        <v>21463961.559999999</v>
      </c>
      <c r="M4192" s="133">
        <v>0</v>
      </c>
      <c r="N4192" s="133">
        <v>0</v>
      </c>
      <c r="O4192" s="133">
        <v>0</v>
      </c>
      <c r="P4192" s="133">
        <v>21463961.559999999</v>
      </c>
      <c r="Q4192" s="133">
        <v>0</v>
      </c>
      <c r="R4192" s="66" t="s">
        <v>62</v>
      </c>
      <c r="S4192" s="134">
        <v>12</v>
      </c>
      <c r="T4192" s="133">
        <v>5804.59</v>
      </c>
      <c r="U4192" s="133">
        <v>5804.59</v>
      </c>
      <c r="V4192" s="136">
        <v>47118</v>
      </c>
    </row>
    <row r="4193" spans="1:22" s="50" customFormat="1" ht="54" customHeight="1" x14ac:dyDescent="0.15">
      <c r="A4193" s="138"/>
      <c r="B4193" s="138"/>
      <c r="C4193" s="139"/>
      <c r="D4193" s="139"/>
      <c r="E4193" s="138"/>
      <c r="F4193" s="132"/>
      <c r="G4193" s="132"/>
      <c r="H4193" s="133"/>
      <c r="I4193" s="133"/>
      <c r="J4193" s="133"/>
      <c r="K4193" s="132"/>
      <c r="L4193" s="133"/>
      <c r="M4193" s="133"/>
      <c r="N4193" s="133"/>
      <c r="O4193" s="133"/>
      <c r="P4193" s="133"/>
      <c r="Q4193" s="133"/>
      <c r="R4193" s="66" t="s">
        <v>63</v>
      </c>
      <c r="S4193" s="135"/>
      <c r="T4193" s="133"/>
      <c r="U4193" s="133"/>
      <c r="V4193" s="136"/>
    </row>
    <row r="4194" spans="1:22" s="50" customFormat="1" ht="54.75" customHeight="1" x14ac:dyDescent="0.15">
      <c r="A4194" s="138"/>
      <c r="B4194" s="138"/>
      <c r="C4194" s="139"/>
      <c r="D4194" s="139"/>
      <c r="E4194" s="138"/>
      <c r="F4194" s="132"/>
      <c r="G4194" s="132"/>
      <c r="H4194" s="133"/>
      <c r="I4194" s="133"/>
      <c r="J4194" s="133"/>
      <c r="K4194" s="132"/>
      <c r="L4194" s="133"/>
      <c r="M4194" s="133"/>
      <c r="N4194" s="133"/>
      <c r="O4194" s="133"/>
      <c r="P4194" s="133"/>
      <c r="Q4194" s="133"/>
      <c r="R4194" s="66" t="s">
        <v>64</v>
      </c>
      <c r="S4194" s="135"/>
      <c r="T4194" s="133"/>
      <c r="U4194" s="133"/>
      <c r="V4194" s="136"/>
    </row>
    <row r="4195" spans="1:22" s="50" customFormat="1" ht="51" customHeight="1" x14ac:dyDescent="0.15">
      <c r="A4195" s="138"/>
      <c r="B4195" s="138"/>
      <c r="C4195" s="139"/>
      <c r="D4195" s="139"/>
      <c r="E4195" s="138"/>
      <c r="F4195" s="132"/>
      <c r="G4195" s="132"/>
      <c r="H4195" s="133"/>
      <c r="I4195" s="133"/>
      <c r="J4195" s="133"/>
      <c r="K4195" s="132"/>
      <c r="L4195" s="133"/>
      <c r="M4195" s="133"/>
      <c r="N4195" s="133"/>
      <c r="O4195" s="133"/>
      <c r="P4195" s="133"/>
      <c r="Q4195" s="133"/>
      <c r="R4195" s="66" t="s">
        <v>65</v>
      </c>
      <c r="S4195" s="135"/>
      <c r="T4195" s="133"/>
      <c r="U4195" s="133"/>
      <c r="V4195" s="136"/>
    </row>
    <row r="4196" spans="1:22" s="50" customFormat="1" ht="48.75" customHeight="1" x14ac:dyDescent="0.15">
      <c r="A4196" s="138"/>
      <c r="B4196" s="138"/>
      <c r="C4196" s="139"/>
      <c r="D4196" s="139"/>
      <c r="E4196" s="138"/>
      <c r="F4196" s="132"/>
      <c r="G4196" s="132"/>
      <c r="H4196" s="133"/>
      <c r="I4196" s="133"/>
      <c r="J4196" s="133"/>
      <c r="K4196" s="132"/>
      <c r="L4196" s="133"/>
      <c r="M4196" s="133"/>
      <c r="N4196" s="133"/>
      <c r="O4196" s="133"/>
      <c r="P4196" s="133"/>
      <c r="Q4196" s="133"/>
      <c r="R4196" s="66" t="s">
        <v>66</v>
      </c>
      <c r="S4196" s="135"/>
      <c r="T4196" s="133"/>
      <c r="U4196" s="133"/>
      <c r="V4196" s="136"/>
    </row>
    <row r="4197" spans="1:22" s="50" customFormat="1" ht="51" customHeight="1" x14ac:dyDescent="0.15">
      <c r="A4197" s="138"/>
      <c r="B4197" s="138"/>
      <c r="C4197" s="139"/>
      <c r="D4197" s="139"/>
      <c r="E4197" s="138"/>
      <c r="F4197" s="132"/>
      <c r="G4197" s="132"/>
      <c r="H4197" s="133"/>
      <c r="I4197" s="133"/>
      <c r="J4197" s="133"/>
      <c r="K4197" s="132"/>
      <c r="L4197" s="133"/>
      <c r="M4197" s="133"/>
      <c r="N4197" s="133"/>
      <c r="O4197" s="133"/>
      <c r="P4197" s="133"/>
      <c r="Q4197" s="133"/>
      <c r="R4197" s="66" t="s">
        <v>67</v>
      </c>
      <c r="S4197" s="135"/>
      <c r="T4197" s="133"/>
      <c r="U4197" s="133"/>
      <c r="V4197" s="136"/>
    </row>
    <row r="4198" spans="1:22" s="50" customFormat="1" ht="45.75" customHeight="1" x14ac:dyDescent="0.15">
      <c r="A4198" s="138"/>
      <c r="B4198" s="138"/>
      <c r="C4198" s="139"/>
      <c r="D4198" s="139"/>
      <c r="E4198" s="138"/>
      <c r="F4198" s="132"/>
      <c r="G4198" s="132"/>
      <c r="H4198" s="133"/>
      <c r="I4198" s="133"/>
      <c r="J4198" s="133"/>
      <c r="K4198" s="132"/>
      <c r="L4198" s="133"/>
      <c r="M4198" s="133"/>
      <c r="N4198" s="133"/>
      <c r="O4198" s="133"/>
      <c r="P4198" s="133"/>
      <c r="Q4198" s="133"/>
      <c r="R4198" s="66" t="s">
        <v>68</v>
      </c>
      <c r="S4198" s="135"/>
      <c r="T4198" s="133"/>
      <c r="U4198" s="133"/>
      <c r="V4198" s="136"/>
    </row>
    <row r="4199" spans="1:22" s="50" customFormat="1" ht="52.5" customHeight="1" x14ac:dyDescent="0.15">
      <c r="A4199" s="138"/>
      <c r="B4199" s="138"/>
      <c r="C4199" s="139"/>
      <c r="D4199" s="139"/>
      <c r="E4199" s="138"/>
      <c r="F4199" s="132"/>
      <c r="G4199" s="132"/>
      <c r="H4199" s="133"/>
      <c r="I4199" s="133"/>
      <c r="J4199" s="133"/>
      <c r="K4199" s="132"/>
      <c r="L4199" s="133"/>
      <c r="M4199" s="133"/>
      <c r="N4199" s="133"/>
      <c r="O4199" s="133"/>
      <c r="P4199" s="133"/>
      <c r="Q4199" s="133"/>
      <c r="R4199" s="66" t="s">
        <v>69</v>
      </c>
      <c r="S4199" s="135"/>
      <c r="T4199" s="133"/>
      <c r="U4199" s="133"/>
      <c r="V4199" s="136"/>
    </row>
    <row r="4200" spans="1:22" s="50" customFormat="1" ht="54" customHeight="1" x14ac:dyDescent="0.15">
      <c r="A4200" s="138"/>
      <c r="B4200" s="138"/>
      <c r="C4200" s="139"/>
      <c r="D4200" s="139"/>
      <c r="E4200" s="138"/>
      <c r="F4200" s="132"/>
      <c r="G4200" s="132"/>
      <c r="H4200" s="133"/>
      <c r="I4200" s="133"/>
      <c r="J4200" s="133"/>
      <c r="K4200" s="132"/>
      <c r="L4200" s="133"/>
      <c r="M4200" s="133"/>
      <c r="N4200" s="133"/>
      <c r="O4200" s="133"/>
      <c r="P4200" s="133"/>
      <c r="Q4200" s="133"/>
      <c r="R4200" s="66" t="s">
        <v>70</v>
      </c>
      <c r="S4200" s="135"/>
      <c r="T4200" s="133"/>
      <c r="U4200" s="133"/>
      <c r="V4200" s="136"/>
    </row>
    <row r="4201" spans="1:22" s="50" customFormat="1" ht="54.75" customHeight="1" x14ac:dyDescent="0.15">
      <c r="A4201" s="138"/>
      <c r="B4201" s="138"/>
      <c r="C4201" s="139"/>
      <c r="D4201" s="139"/>
      <c r="E4201" s="138"/>
      <c r="F4201" s="132"/>
      <c r="G4201" s="132"/>
      <c r="H4201" s="133"/>
      <c r="I4201" s="133"/>
      <c r="J4201" s="133"/>
      <c r="K4201" s="132"/>
      <c r="L4201" s="133"/>
      <c r="M4201" s="133"/>
      <c r="N4201" s="133"/>
      <c r="O4201" s="133"/>
      <c r="P4201" s="133"/>
      <c r="Q4201" s="133"/>
      <c r="R4201" s="66" t="s">
        <v>71</v>
      </c>
      <c r="S4201" s="135"/>
      <c r="T4201" s="133"/>
      <c r="U4201" s="133"/>
      <c r="V4201" s="136"/>
    </row>
    <row r="4202" spans="1:22" s="50" customFormat="1" ht="50.25" customHeight="1" x14ac:dyDescent="0.15">
      <c r="A4202" s="138"/>
      <c r="B4202" s="138"/>
      <c r="C4202" s="139"/>
      <c r="D4202" s="139"/>
      <c r="E4202" s="138"/>
      <c r="F4202" s="132"/>
      <c r="G4202" s="132"/>
      <c r="H4202" s="133"/>
      <c r="I4202" s="133"/>
      <c r="J4202" s="133"/>
      <c r="K4202" s="132"/>
      <c r="L4202" s="133"/>
      <c r="M4202" s="133"/>
      <c r="N4202" s="133"/>
      <c r="O4202" s="133"/>
      <c r="P4202" s="133"/>
      <c r="Q4202" s="133"/>
      <c r="R4202" s="66" t="s">
        <v>72</v>
      </c>
      <c r="S4202" s="135"/>
      <c r="T4202" s="133"/>
      <c r="U4202" s="133"/>
      <c r="V4202" s="136"/>
    </row>
    <row r="4203" spans="1:22" s="50" customFormat="1" ht="54.75" customHeight="1" x14ac:dyDescent="0.15">
      <c r="A4203" s="138"/>
      <c r="B4203" s="138"/>
      <c r="C4203" s="139"/>
      <c r="D4203" s="139"/>
      <c r="E4203" s="138"/>
      <c r="F4203" s="132"/>
      <c r="G4203" s="132"/>
      <c r="H4203" s="133"/>
      <c r="I4203" s="133"/>
      <c r="J4203" s="133"/>
      <c r="K4203" s="132"/>
      <c r="L4203" s="133"/>
      <c r="M4203" s="133"/>
      <c r="N4203" s="133"/>
      <c r="O4203" s="133"/>
      <c r="P4203" s="133"/>
      <c r="Q4203" s="133"/>
      <c r="R4203" s="66" t="s">
        <v>73</v>
      </c>
      <c r="S4203" s="135"/>
      <c r="T4203" s="133"/>
      <c r="U4203" s="133"/>
      <c r="V4203" s="136"/>
    </row>
    <row r="4204" spans="1:22" s="50" customFormat="1" ht="30" customHeight="1" x14ac:dyDescent="0.15">
      <c r="A4204" s="138" t="s">
        <v>35</v>
      </c>
      <c r="B4204" s="138" t="s">
        <v>1175</v>
      </c>
      <c r="C4204" s="139">
        <v>1961</v>
      </c>
      <c r="D4204" s="139"/>
      <c r="E4204" s="138" t="s">
        <v>111</v>
      </c>
      <c r="F4204" s="132">
        <v>3</v>
      </c>
      <c r="G4204" s="132">
        <v>2</v>
      </c>
      <c r="H4204" s="133">
        <v>1303.5</v>
      </c>
      <c r="I4204" s="133">
        <v>1218.0999999999999</v>
      </c>
      <c r="J4204" s="133">
        <v>1183.83</v>
      </c>
      <c r="K4204" s="132">
        <v>66</v>
      </c>
      <c r="L4204" s="133">
        <v>4175117.74</v>
      </c>
      <c r="M4204" s="133">
        <v>0</v>
      </c>
      <c r="N4204" s="133">
        <v>0</v>
      </c>
      <c r="O4204" s="133">
        <v>0</v>
      </c>
      <c r="P4204" s="133">
        <v>4175117.74</v>
      </c>
      <c r="Q4204" s="133">
        <v>0</v>
      </c>
      <c r="R4204" s="66" t="s">
        <v>68</v>
      </c>
      <c r="S4204" s="134">
        <v>3</v>
      </c>
      <c r="T4204" s="133">
        <v>3427.57</v>
      </c>
      <c r="U4204" s="133">
        <v>3427.57</v>
      </c>
      <c r="V4204" s="136">
        <v>47118</v>
      </c>
    </row>
    <row r="4205" spans="1:22" s="50" customFormat="1" ht="43.5" customHeight="1" x14ac:dyDescent="0.15">
      <c r="A4205" s="138"/>
      <c r="B4205" s="138"/>
      <c r="C4205" s="139"/>
      <c r="D4205" s="139"/>
      <c r="E4205" s="138"/>
      <c r="F4205" s="132"/>
      <c r="G4205" s="132"/>
      <c r="H4205" s="133"/>
      <c r="I4205" s="133"/>
      <c r="J4205" s="133"/>
      <c r="K4205" s="132"/>
      <c r="L4205" s="133"/>
      <c r="M4205" s="133"/>
      <c r="N4205" s="133"/>
      <c r="O4205" s="133"/>
      <c r="P4205" s="133"/>
      <c r="Q4205" s="133"/>
      <c r="R4205" s="66" t="s">
        <v>69</v>
      </c>
      <c r="S4205" s="135"/>
      <c r="T4205" s="133"/>
      <c r="U4205" s="133"/>
      <c r="V4205" s="136"/>
    </row>
    <row r="4206" spans="1:22" s="50" customFormat="1" ht="45" customHeight="1" x14ac:dyDescent="0.15">
      <c r="A4206" s="138"/>
      <c r="B4206" s="138"/>
      <c r="C4206" s="139"/>
      <c r="D4206" s="139"/>
      <c r="E4206" s="138"/>
      <c r="F4206" s="132"/>
      <c r="G4206" s="132"/>
      <c r="H4206" s="133"/>
      <c r="I4206" s="133"/>
      <c r="J4206" s="133"/>
      <c r="K4206" s="132"/>
      <c r="L4206" s="133"/>
      <c r="M4206" s="133"/>
      <c r="N4206" s="133"/>
      <c r="O4206" s="133"/>
      <c r="P4206" s="133"/>
      <c r="Q4206" s="133"/>
      <c r="R4206" s="66" t="s">
        <v>70</v>
      </c>
      <c r="S4206" s="135"/>
      <c r="T4206" s="133"/>
      <c r="U4206" s="133"/>
      <c r="V4206" s="136"/>
    </row>
    <row r="4207" spans="1:22" s="52" customFormat="1" ht="39" customHeight="1" x14ac:dyDescent="0.2">
      <c r="A4207" s="141" t="s">
        <v>1176</v>
      </c>
      <c r="B4207" s="141"/>
      <c r="C4207" s="43" t="s">
        <v>80</v>
      </c>
      <c r="D4207" s="44" t="s">
        <v>80</v>
      </c>
      <c r="E4207" s="44" t="s">
        <v>80</v>
      </c>
      <c r="F4207" s="44" t="s">
        <v>80</v>
      </c>
      <c r="G4207" s="44" t="s">
        <v>80</v>
      </c>
      <c r="H4207" s="44">
        <f>SUM(H4171:H4206)</f>
        <v>20930.3</v>
      </c>
      <c r="I4207" s="44">
        <f t="shared" ref="I4207:S4207" si="379">SUM(I4171:I4206)</f>
        <v>18095.099999999995</v>
      </c>
      <c r="J4207" s="44">
        <f t="shared" si="379"/>
        <v>17195.370000000003</v>
      </c>
      <c r="K4207" s="45">
        <f t="shared" si="379"/>
        <v>865</v>
      </c>
      <c r="L4207" s="44">
        <f t="shared" si="379"/>
        <v>74251620.829999998</v>
      </c>
      <c r="M4207" s="44">
        <f t="shared" si="379"/>
        <v>0</v>
      </c>
      <c r="N4207" s="44">
        <f t="shared" si="379"/>
        <v>0</v>
      </c>
      <c r="O4207" s="44">
        <f t="shared" si="379"/>
        <v>0</v>
      </c>
      <c r="P4207" s="44">
        <f t="shared" si="379"/>
        <v>74251620.829999998</v>
      </c>
      <c r="Q4207" s="44">
        <f t="shared" si="379"/>
        <v>0</v>
      </c>
      <c r="R4207" s="44" t="s">
        <v>80</v>
      </c>
      <c r="S4207" s="45">
        <f t="shared" si="379"/>
        <v>36</v>
      </c>
      <c r="T4207" s="44" t="s">
        <v>80</v>
      </c>
      <c r="U4207" s="44" t="s">
        <v>80</v>
      </c>
      <c r="V4207" s="44" t="s">
        <v>80</v>
      </c>
    </row>
    <row r="4208" spans="1:22" s="52" customFormat="1" ht="30.75" customHeight="1" x14ac:dyDescent="0.2">
      <c r="A4208" s="142" t="s">
        <v>144</v>
      </c>
      <c r="B4208" s="142"/>
      <c r="C4208" s="142"/>
      <c r="D4208" s="142"/>
      <c r="E4208" s="142"/>
      <c r="F4208" s="142"/>
      <c r="G4208" s="142"/>
      <c r="H4208" s="142"/>
      <c r="I4208" s="142"/>
      <c r="J4208" s="142"/>
      <c r="K4208" s="142"/>
      <c r="L4208" s="142"/>
      <c r="M4208" s="142"/>
      <c r="N4208" s="142"/>
      <c r="O4208" s="142"/>
      <c r="P4208" s="142"/>
      <c r="Q4208" s="142"/>
      <c r="R4208" s="142"/>
      <c r="S4208" s="142"/>
      <c r="T4208" s="142"/>
      <c r="U4208" s="142"/>
      <c r="V4208" s="142"/>
    </row>
    <row r="4209" spans="1:22" s="23" customFormat="1" ht="34.5" customHeight="1" x14ac:dyDescent="0.2">
      <c r="A4209" s="138">
        <v>1</v>
      </c>
      <c r="B4209" s="138" t="s">
        <v>862</v>
      </c>
      <c r="C4209" s="139">
        <v>1964</v>
      </c>
      <c r="D4209" s="139">
        <v>2009</v>
      </c>
      <c r="E4209" s="138" t="s">
        <v>111</v>
      </c>
      <c r="F4209" s="132">
        <v>4</v>
      </c>
      <c r="G4209" s="132">
        <v>2</v>
      </c>
      <c r="H4209" s="133">
        <v>1383.6</v>
      </c>
      <c r="I4209" s="133">
        <v>1272</v>
      </c>
      <c r="J4209" s="133">
        <v>1198.0999999999999</v>
      </c>
      <c r="K4209" s="132">
        <v>31</v>
      </c>
      <c r="L4209" s="133">
        <f>M4209+N4209+O4209+P4209+Q4209</f>
        <v>2573936.5699999998</v>
      </c>
      <c r="M4209" s="133">
        <v>0</v>
      </c>
      <c r="N4209" s="133">
        <v>0</v>
      </c>
      <c r="O4209" s="133">
        <v>0</v>
      </c>
      <c r="P4209" s="133">
        <v>2573936.5699999998</v>
      </c>
      <c r="Q4209" s="154">
        <v>0</v>
      </c>
      <c r="R4209" s="66" t="s">
        <v>99</v>
      </c>
      <c r="S4209" s="135">
        <v>3</v>
      </c>
      <c r="T4209" s="133">
        <f>L4209/I4209</f>
        <v>2023.535039308176</v>
      </c>
      <c r="U4209" s="133">
        <f>T4209</f>
        <v>2023.535039308176</v>
      </c>
      <c r="V4209" s="136">
        <v>47118</v>
      </c>
    </row>
    <row r="4210" spans="1:22" s="23" customFormat="1" ht="48.75" customHeight="1" x14ac:dyDescent="0.2">
      <c r="A4210" s="138"/>
      <c r="B4210" s="138"/>
      <c r="C4210" s="139"/>
      <c r="D4210" s="139"/>
      <c r="E4210" s="138"/>
      <c r="F4210" s="132"/>
      <c r="G4210" s="132"/>
      <c r="H4210" s="133"/>
      <c r="I4210" s="133"/>
      <c r="J4210" s="133"/>
      <c r="K4210" s="132"/>
      <c r="L4210" s="133"/>
      <c r="M4210" s="133"/>
      <c r="N4210" s="133"/>
      <c r="O4210" s="133"/>
      <c r="P4210" s="133"/>
      <c r="Q4210" s="154"/>
      <c r="R4210" s="66" t="s">
        <v>100</v>
      </c>
      <c r="S4210" s="135"/>
      <c r="T4210" s="133"/>
      <c r="U4210" s="133"/>
      <c r="V4210" s="136"/>
    </row>
    <row r="4211" spans="1:22" s="23" customFormat="1" ht="49.5" customHeight="1" x14ac:dyDescent="0.2">
      <c r="A4211" s="138"/>
      <c r="B4211" s="138"/>
      <c r="C4211" s="139"/>
      <c r="D4211" s="139"/>
      <c r="E4211" s="138"/>
      <c r="F4211" s="132"/>
      <c r="G4211" s="132"/>
      <c r="H4211" s="133"/>
      <c r="I4211" s="133"/>
      <c r="J4211" s="133"/>
      <c r="K4211" s="132"/>
      <c r="L4211" s="133"/>
      <c r="M4211" s="133"/>
      <c r="N4211" s="133"/>
      <c r="O4211" s="133"/>
      <c r="P4211" s="133"/>
      <c r="Q4211" s="154"/>
      <c r="R4211" s="66" t="s">
        <v>101</v>
      </c>
      <c r="S4211" s="135"/>
      <c r="T4211" s="133"/>
      <c r="U4211" s="133"/>
      <c r="V4211" s="136"/>
    </row>
    <row r="4212" spans="1:22" s="75" customFormat="1" ht="29.25" customHeight="1" x14ac:dyDescent="0.25">
      <c r="A4212" s="138" t="s">
        <v>31</v>
      </c>
      <c r="B4212" s="138" t="s">
        <v>1177</v>
      </c>
      <c r="C4212" s="139">
        <v>1964</v>
      </c>
      <c r="D4212" s="139">
        <v>2008</v>
      </c>
      <c r="E4212" s="138" t="s">
        <v>111</v>
      </c>
      <c r="F4212" s="132">
        <v>4</v>
      </c>
      <c r="G4212" s="132">
        <v>4</v>
      </c>
      <c r="H4212" s="133">
        <v>2745.3</v>
      </c>
      <c r="I4212" s="133">
        <v>2498.1999999999998</v>
      </c>
      <c r="J4212" s="133">
        <v>2495.6999999999998</v>
      </c>
      <c r="K4212" s="132">
        <v>110</v>
      </c>
      <c r="L4212" s="133">
        <v>6925211.6600000001</v>
      </c>
      <c r="M4212" s="133">
        <v>0</v>
      </c>
      <c r="N4212" s="133">
        <v>0</v>
      </c>
      <c r="O4212" s="133">
        <v>0</v>
      </c>
      <c r="P4212" s="133">
        <v>6925211.6600000001</v>
      </c>
      <c r="Q4212" s="133">
        <v>0</v>
      </c>
      <c r="R4212" s="66" t="s">
        <v>105</v>
      </c>
      <c r="S4212" s="134">
        <v>3</v>
      </c>
      <c r="T4212" s="133">
        <v>2772.08</v>
      </c>
      <c r="U4212" s="133">
        <v>2772.08</v>
      </c>
      <c r="V4212" s="136">
        <v>47118</v>
      </c>
    </row>
    <row r="4213" spans="1:22" s="75" customFormat="1" ht="39" customHeight="1" x14ac:dyDescent="0.25">
      <c r="A4213" s="138"/>
      <c r="B4213" s="138"/>
      <c r="C4213" s="139"/>
      <c r="D4213" s="139"/>
      <c r="E4213" s="138"/>
      <c r="F4213" s="132"/>
      <c r="G4213" s="132"/>
      <c r="H4213" s="133"/>
      <c r="I4213" s="133"/>
      <c r="J4213" s="133"/>
      <c r="K4213" s="132"/>
      <c r="L4213" s="133"/>
      <c r="M4213" s="133"/>
      <c r="N4213" s="133"/>
      <c r="O4213" s="133"/>
      <c r="P4213" s="133"/>
      <c r="Q4213" s="133"/>
      <c r="R4213" s="66" t="s">
        <v>106</v>
      </c>
      <c r="S4213" s="135"/>
      <c r="T4213" s="133"/>
      <c r="U4213" s="133"/>
      <c r="V4213" s="136"/>
    </row>
    <row r="4214" spans="1:22" s="75" customFormat="1" ht="36.75" customHeight="1" x14ac:dyDescent="0.25">
      <c r="A4214" s="138"/>
      <c r="B4214" s="138"/>
      <c r="C4214" s="139"/>
      <c r="D4214" s="139"/>
      <c r="E4214" s="138"/>
      <c r="F4214" s="132"/>
      <c r="G4214" s="132"/>
      <c r="H4214" s="133"/>
      <c r="I4214" s="133"/>
      <c r="J4214" s="133"/>
      <c r="K4214" s="132"/>
      <c r="L4214" s="133"/>
      <c r="M4214" s="133"/>
      <c r="N4214" s="133"/>
      <c r="O4214" s="133"/>
      <c r="P4214" s="133"/>
      <c r="Q4214" s="133"/>
      <c r="R4214" s="66" t="s">
        <v>107</v>
      </c>
      <c r="S4214" s="135"/>
      <c r="T4214" s="133"/>
      <c r="U4214" s="133"/>
      <c r="V4214" s="136"/>
    </row>
    <row r="4215" spans="1:22" s="50" customFormat="1" ht="27" customHeight="1" x14ac:dyDescent="0.15">
      <c r="A4215" s="138" t="s">
        <v>32</v>
      </c>
      <c r="B4215" s="138" t="s">
        <v>1178</v>
      </c>
      <c r="C4215" s="139">
        <v>1969</v>
      </c>
      <c r="D4215" s="139"/>
      <c r="E4215" s="138" t="s">
        <v>84</v>
      </c>
      <c r="F4215" s="132">
        <v>2</v>
      </c>
      <c r="G4215" s="132">
        <v>3</v>
      </c>
      <c r="H4215" s="133">
        <v>533.79999999999995</v>
      </c>
      <c r="I4215" s="133">
        <v>503.5</v>
      </c>
      <c r="J4215" s="133">
        <v>361.4</v>
      </c>
      <c r="K4215" s="132">
        <v>24</v>
      </c>
      <c r="L4215" s="133">
        <v>7604880.2999999998</v>
      </c>
      <c r="M4215" s="133">
        <v>0</v>
      </c>
      <c r="N4215" s="133">
        <v>0</v>
      </c>
      <c r="O4215" s="133">
        <v>0</v>
      </c>
      <c r="P4215" s="133">
        <v>7604880.2999999998</v>
      </c>
      <c r="Q4215" s="133">
        <v>0</v>
      </c>
      <c r="R4215" s="66" t="s">
        <v>85</v>
      </c>
      <c r="S4215" s="134">
        <v>3</v>
      </c>
      <c r="T4215" s="133">
        <v>15104.03</v>
      </c>
      <c r="U4215" s="133">
        <v>15104.03</v>
      </c>
      <c r="V4215" s="136">
        <v>47118</v>
      </c>
    </row>
    <row r="4216" spans="1:22" s="50" customFormat="1" ht="36" customHeight="1" x14ac:dyDescent="0.15">
      <c r="A4216" s="138"/>
      <c r="B4216" s="138"/>
      <c r="C4216" s="139"/>
      <c r="D4216" s="139"/>
      <c r="E4216" s="138"/>
      <c r="F4216" s="132"/>
      <c r="G4216" s="132"/>
      <c r="H4216" s="133"/>
      <c r="I4216" s="133"/>
      <c r="J4216" s="133"/>
      <c r="K4216" s="132"/>
      <c r="L4216" s="133"/>
      <c r="M4216" s="133"/>
      <c r="N4216" s="133"/>
      <c r="O4216" s="133"/>
      <c r="P4216" s="133"/>
      <c r="Q4216" s="133"/>
      <c r="R4216" s="66" t="s">
        <v>248</v>
      </c>
      <c r="S4216" s="135"/>
      <c r="T4216" s="133"/>
      <c r="U4216" s="133"/>
      <c r="V4216" s="136"/>
    </row>
    <row r="4217" spans="1:22" s="50" customFormat="1" ht="33" customHeight="1" x14ac:dyDescent="0.15">
      <c r="A4217" s="138"/>
      <c r="B4217" s="138"/>
      <c r="C4217" s="139"/>
      <c r="D4217" s="139"/>
      <c r="E4217" s="138"/>
      <c r="F4217" s="132"/>
      <c r="G4217" s="132"/>
      <c r="H4217" s="133"/>
      <c r="I4217" s="133"/>
      <c r="J4217" s="133"/>
      <c r="K4217" s="132"/>
      <c r="L4217" s="133"/>
      <c r="M4217" s="133"/>
      <c r="N4217" s="133"/>
      <c r="O4217" s="133"/>
      <c r="P4217" s="133"/>
      <c r="Q4217" s="133"/>
      <c r="R4217" s="66" t="s">
        <v>86</v>
      </c>
      <c r="S4217" s="135"/>
      <c r="T4217" s="133"/>
      <c r="U4217" s="133"/>
      <c r="V4217" s="136"/>
    </row>
    <row r="4218" spans="1:22" s="23" customFormat="1" ht="23.25" customHeight="1" x14ac:dyDescent="0.2">
      <c r="A4218" s="138">
        <v>4</v>
      </c>
      <c r="B4218" s="138" t="s">
        <v>864</v>
      </c>
      <c r="C4218" s="139">
        <v>1937</v>
      </c>
      <c r="D4218" s="139">
        <v>2008</v>
      </c>
      <c r="E4218" s="138" t="s">
        <v>111</v>
      </c>
      <c r="F4218" s="132">
        <v>4</v>
      </c>
      <c r="G4218" s="132">
        <v>3</v>
      </c>
      <c r="H4218" s="133">
        <v>2101.9</v>
      </c>
      <c r="I4218" s="133">
        <v>1849.7</v>
      </c>
      <c r="J4218" s="133">
        <v>1464.1</v>
      </c>
      <c r="K4218" s="132">
        <v>76</v>
      </c>
      <c r="L4218" s="133">
        <v>21506829.670000002</v>
      </c>
      <c r="M4218" s="133">
        <v>0</v>
      </c>
      <c r="N4218" s="133">
        <v>0</v>
      </c>
      <c r="O4218" s="133">
        <v>0</v>
      </c>
      <c r="P4218" s="133">
        <v>21506829.670000002</v>
      </c>
      <c r="Q4218" s="154">
        <v>0</v>
      </c>
      <c r="R4218" s="66" t="s">
        <v>105</v>
      </c>
      <c r="S4218" s="135">
        <v>2</v>
      </c>
      <c r="T4218" s="133">
        <f>P4218/I4218</f>
        <v>11627.198826836786</v>
      </c>
      <c r="U4218" s="133">
        <f>T4218</f>
        <v>11627.198826836786</v>
      </c>
      <c r="V4218" s="136">
        <v>47118</v>
      </c>
    </row>
    <row r="4219" spans="1:22" s="23" customFormat="1" ht="34.5" customHeight="1" x14ac:dyDescent="0.2">
      <c r="A4219" s="138"/>
      <c r="B4219" s="138"/>
      <c r="C4219" s="139"/>
      <c r="D4219" s="139"/>
      <c r="E4219" s="138"/>
      <c r="F4219" s="132"/>
      <c r="G4219" s="132"/>
      <c r="H4219" s="133"/>
      <c r="I4219" s="133"/>
      <c r="J4219" s="133"/>
      <c r="K4219" s="132"/>
      <c r="L4219" s="133"/>
      <c r="M4219" s="133"/>
      <c r="N4219" s="133"/>
      <c r="O4219" s="133"/>
      <c r="P4219" s="133"/>
      <c r="Q4219" s="154"/>
      <c r="R4219" s="66" t="s">
        <v>107</v>
      </c>
      <c r="S4219" s="135"/>
      <c r="T4219" s="133"/>
      <c r="U4219" s="133"/>
      <c r="V4219" s="136"/>
    </row>
    <row r="4220" spans="1:22" s="23" customFormat="1" ht="43.5" customHeight="1" x14ac:dyDescent="0.2">
      <c r="A4220" s="141" t="s">
        <v>1499</v>
      </c>
      <c r="B4220" s="141"/>
      <c r="C4220" s="43" t="s">
        <v>80</v>
      </c>
      <c r="D4220" s="44" t="s">
        <v>80</v>
      </c>
      <c r="E4220" s="44" t="s">
        <v>80</v>
      </c>
      <c r="F4220" s="44" t="s">
        <v>80</v>
      </c>
      <c r="G4220" s="44" t="s">
        <v>80</v>
      </c>
      <c r="H4220" s="44">
        <f t="shared" ref="H4220:Q4220" si="380">SUM(H4209:H4219)</f>
        <v>6764.6</v>
      </c>
      <c r="I4220" s="44">
        <f t="shared" si="380"/>
        <v>6123.4</v>
      </c>
      <c r="J4220" s="44">
        <f t="shared" si="380"/>
        <v>5519.2999999999993</v>
      </c>
      <c r="K4220" s="45">
        <f t="shared" si="380"/>
        <v>241</v>
      </c>
      <c r="L4220" s="44">
        <f t="shared" si="380"/>
        <v>38610858.200000003</v>
      </c>
      <c r="M4220" s="44">
        <f t="shared" si="380"/>
        <v>0</v>
      </c>
      <c r="N4220" s="44">
        <f t="shared" si="380"/>
        <v>0</v>
      </c>
      <c r="O4220" s="44">
        <f t="shared" si="380"/>
        <v>0</v>
      </c>
      <c r="P4220" s="44">
        <f t="shared" si="380"/>
        <v>38610858.200000003</v>
      </c>
      <c r="Q4220" s="44">
        <f t="shared" si="380"/>
        <v>0</v>
      </c>
      <c r="R4220" s="44" t="s">
        <v>80</v>
      </c>
      <c r="S4220" s="45">
        <f>SUM(S4209:S4219)</f>
        <v>11</v>
      </c>
      <c r="T4220" s="44" t="s">
        <v>80</v>
      </c>
      <c r="U4220" s="44" t="s">
        <v>80</v>
      </c>
      <c r="V4220" s="44" t="s">
        <v>80</v>
      </c>
    </row>
    <row r="4221" spans="1:22" s="23" customFormat="1" ht="27" customHeight="1" x14ac:dyDescent="0.2">
      <c r="A4221" s="142" t="s">
        <v>152</v>
      </c>
      <c r="B4221" s="142"/>
      <c r="C4221" s="142"/>
      <c r="D4221" s="142"/>
      <c r="E4221" s="142"/>
      <c r="F4221" s="142"/>
      <c r="G4221" s="142"/>
      <c r="H4221" s="142"/>
      <c r="I4221" s="142"/>
      <c r="J4221" s="142"/>
      <c r="K4221" s="142"/>
      <c r="L4221" s="142"/>
      <c r="M4221" s="142"/>
      <c r="N4221" s="142"/>
      <c r="O4221" s="142"/>
      <c r="P4221" s="142"/>
      <c r="Q4221" s="142"/>
      <c r="R4221" s="142"/>
      <c r="S4221" s="142"/>
      <c r="T4221" s="142"/>
      <c r="U4221" s="142"/>
      <c r="V4221" s="142"/>
    </row>
    <row r="4222" spans="1:22" s="76" customFormat="1" ht="36" customHeight="1" x14ac:dyDescent="0.15">
      <c r="A4222" s="138" t="s">
        <v>30</v>
      </c>
      <c r="B4222" s="138" t="s">
        <v>1179</v>
      </c>
      <c r="C4222" s="139">
        <v>1961</v>
      </c>
      <c r="D4222" s="139">
        <v>2005</v>
      </c>
      <c r="E4222" s="138" t="s">
        <v>111</v>
      </c>
      <c r="F4222" s="132">
        <v>4</v>
      </c>
      <c r="G4222" s="132">
        <v>3</v>
      </c>
      <c r="H4222" s="133">
        <v>2185.1</v>
      </c>
      <c r="I4222" s="133">
        <v>2025.6</v>
      </c>
      <c r="J4222" s="133">
        <v>1855.21</v>
      </c>
      <c r="K4222" s="132">
        <v>92</v>
      </c>
      <c r="L4222" s="133">
        <v>9417831.1600000001</v>
      </c>
      <c r="M4222" s="133">
        <v>0</v>
      </c>
      <c r="N4222" s="133">
        <v>0</v>
      </c>
      <c r="O4222" s="133">
        <v>0</v>
      </c>
      <c r="P4222" s="133">
        <v>9417831.1600000001</v>
      </c>
      <c r="Q4222" s="133">
        <v>0</v>
      </c>
      <c r="R4222" s="66" t="s">
        <v>74</v>
      </c>
      <c r="S4222" s="134">
        <v>3</v>
      </c>
      <c r="T4222" s="133">
        <v>4649.3999999999996</v>
      </c>
      <c r="U4222" s="133">
        <v>4649.3999999999996</v>
      </c>
      <c r="V4222" s="136">
        <v>47118</v>
      </c>
    </row>
    <row r="4223" spans="1:22" s="76" customFormat="1" ht="33.75" customHeight="1" x14ac:dyDescent="0.15">
      <c r="A4223" s="138"/>
      <c r="B4223" s="138"/>
      <c r="C4223" s="139"/>
      <c r="D4223" s="139"/>
      <c r="E4223" s="138"/>
      <c r="F4223" s="132"/>
      <c r="G4223" s="132"/>
      <c r="H4223" s="133"/>
      <c r="I4223" s="133"/>
      <c r="J4223" s="133"/>
      <c r="K4223" s="132"/>
      <c r="L4223" s="133"/>
      <c r="M4223" s="133"/>
      <c r="N4223" s="133"/>
      <c r="O4223" s="133"/>
      <c r="P4223" s="133"/>
      <c r="Q4223" s="133"/>
      <c r="R4223" s="66" t="s">
        <v>75</v>
      </c>
      <c r="S4223" s="135"/>
      <c r="T4223" s="133"/>
      <c r="U4223" s="133"/>
      <c r="V4223" s="136"/>
    </row>
    <row r="4224" spans="1:22" s="76" customFormat="1" ht="43.5" customHeight="1" x14ac:dyDescent="0.15">
      <c r="A4224" s="138"/>
      <c r="B4224" s="138"/>
      <c r="C4224" s="139"/>
      <c r="D4224" s="139"/>
      <c r="E4224" s="138"/>
      <c r="F4224" s="132"/>
      <c r="G4224" s="132"/>
      <c r="H4224" s="133"/>
      <c r="I4224" s="133"/>
      <c r="J4224" s="133"/>
      <c r="K4224" s="132"/>
      <c r="L4224" s="133"/>
      <c r="M4224" s="133"/>
      <c r="N4224" s="133"/>
      <c r="O4224" s="133"/>
      <c r="P4224" s="133"/>
      <c r="Q4224" s="133"/>
      <c r="R4224" s="66" t="s">
        <v>76</v>
      </c>
      <c r="S4224" s="135"/>
      <c r="T4224" s="133"/>
      <c r="U4224" s="133"/>
      <c r="V4224" s="136"/>
    </row>
    <row r="4225" spans="1:22" s="23" customFormat="1" ht="34.5" customHeight="1" x14ac:dyDescent="0.2">
      <c r="A4225" s="138">
        <v>2</v>
      </c>
      <c r="B4225" s="138" t="s">
        <v>865</v>
      </c>
      <c r="C4225" s="139">
        <v>1974</v>
      </c>
      <c r="D4225" s="139"/>
      <c r="E4225" s="138" t="s">
        <v>111</v>
      </c>
      <c r="F4225" s="132">
        <v>5</v>
      </c>
      <c r="G4225" s="132">
        <v>4</v>
      </c>
      <c r="H4225" s="133">
        <v>2973.3</v>
      </c>
      <c r="I4225" s="133">
        <v>2689.1</v>
      </c>
      <c r="J4225" s="133">
        <v>2602.5100000000002</v>
      </c>
      <c r="K4225" s="132">
        <v>115</v>
      </c>
      <c r="L4225" s="133">
        <v>9861586.3200000003</v>
      </c>
      <c r="M4225" s="133">
        <v>0</v>
      </c>
      <c r="N4225" s="133">
        <v>0</v>
      </c>
      <c r="O4225" s="133">
        <v>0</v>
      </c>
      <c r="P4225" s="133">
        <v>9861586.3200000003</v>
      </c>
      <c r="Q4225" s="154">
        <v>0</v>
      </c>
      <c r="R4225" s="66" t="s">
        <v>74</v>
      </c>
      <c r="S4225" s="135">
        <v>3</v>
      </c>
      <c r="T4225" s="133">
        <f>P4225/I4225</f>
        <v>3667.2441783496338</v>
      </c>
      <c r="U4225" s="133">
        <f>T4225</f>
        <v>3667.2441783496338</v>
      </c>
      <c r="V4225" s="136">
        <v>47118</v>
      </c>
    </row>
    <row r="4226" spans="1:22" s="23" customFormat="1" ht="34.5" customHeight="1" x14ac:dyDescent="0.2">
      <c r="A4226" s="138"/>
      <c r="B4226" s="138"/>
      <c r="C4226" s="139"/>
      <c r="D4226" s="139"/>
      <c r="E4226" s="138"/>
      <c r="F4226" s="132"/>
      <c r="G4226" s="132"/>
      <c r="H4226" s="133"/>
      <c r="I4226" s="133"/>
      <c r="J4226" s="133"/>
      <c r="K4226" s="132"/>
      <c r="L4226" s="133"/>
      <c r="M4226" s="133"/>
      <c r="N4226" s="133"/>
      <c r="O4226" s="133"/>
      <c r="P4226" s="133"/>
      <c r="Q4226" s="154"/>
      <c r="R4226" s="66" t="s">
        <v>75</v>
      </c>
      <c r="S4226" s="135"/>
      <c r="T4226" s="133"/>
      <c r="U4226" s="133"/>
      <c r="V4226" s="136"/>
    </row>
    <row r="4227" spans="1:22" s="23" customFormat="1" ht="34.5" customHeight="1" x14ac:dyDescent="0.2">
      <c r="A4227" s="138"/>
      <c r="B4227" s="138"/>
      <c r="C4227" s="139"/>
      <c r="D4227" s="139"/>
      <c r="E4227" s="138"/>
      <c r="F4227" s="132"/>
      <c r="G4227" s="132"/>
      <c r="H4227" s="133"/>
      <c r="I4227" s="133"/>
      <c r="J4227" s="133"/>
      <c r="K4227" s="132"/>
      <c r="L4227" s="133"/>
      <c r="M4227" s="133"/>
      <c r="N4227" s="133"/>
      <c r="O4227" s="133"/>
      <c r="P4227" s="133"/>
      <c r="Q4227" s="154"/>
      <c r="R4227" s="66" t="s">
        <v>76</v>
      </c>
      <c r="S4227" s="135"/>
      <c r="T4227" s="133"/>
      <c r="U4227" s="133"/>
      <c r="V4227" s="136"/>
    </row>
    <row r="4228" spans="1:22" s="23" customFormat="1" ht="34.5" customHeight="1" x14ac:dyDescent="0.2">
      <c r="A4228" s="138">
        <v>3</v>
      </c>
      <c r="B4228" s="138" t="s">
        <v>866</v>
      </c>
      <c r="C4228" s="139">
        <v>1973</v>
      </c>
      <c r="D4228" s="139">
        <v>2000</v>
      </c>
      <c r="E4228" s="138" t="s">
        <v>111</v>
      </c>
      <c r="F4228" s="132">
        <v>5</v>
      </c>
      <c r="G4228" s="132">
        <v>6</v>
      </c>
      <c r="H4228" s="133">
        <v>4763.6000000000004</v>
      </c>
      <c r="I4228" s="133">
        <v>4321.6000000000004</v>
      </c>
      <c r="J4228" s="133">
        <v>3942.11</v>
      </c>
      <c r="K4228" s="132">
        <v>192</v>
      </c>
      <c r="L4228" s="133">
        <v>15850143.24</v>
      </c>
      <c r="M4228" s="133">
        <v>0</v>
      </c>
      <c r="N4228" s="133">
        <v>0</v>
      </c>
      <c r="O4228" s="133">
        <v>0</v>
      </c>
      <c r="P4228" s="133">
        <v>15850143.24</v>
      </c>
      <c r="Q4228" s="154">
        <v>0</v>
      </c>
      <c r="R4228" s="66" t="s">
        <v>74</v>
      </c>
      <c r="S4228" s="135">
        <v>3</v>
      </c>
      <c r="T4228" s="133">
        <f>P4228/I4228</f>
        <v>3667.6562476860418</v>
      </c>
      <c r="U4228" s="133">
        <f>T4228</f>
        <v>3667.6562476860418</v>
      </c>
      <c r="V4228" s="136">
        <v>47118</v>
      </c>
    </row>
    <row r="4229" spans="1:22" s="23" customFormat="1" ht="34.5" customHeight="1" x14ac:dyDescent="0.2">
      <c r="A4229" s="138"/>
      <c r="B4229" s="138"/>
      <c r="C4229" s="139"/>
      <c r="D4229" s="139"/>
      <c r="E4229" s="138"/>
      <c r="F4229" s="132"/>
      <c r="G4229" s="132"/>
      <c r="H4229" s="133"/>
      <c r="I4229" s="133"/>
      <c r="J4229" s="133"/>
      <c r="K4229" s="132"/>
      <c r="L4229" s="133"/>
      <c r="M4229" s="133"/>
      <c r="N4229" s="133"/>
      <c r="O4229" s="133"/>
      <c r="P4229" s="133"/>
      <c r="Q4229" s="154"/>
      <c r="R4229" s="66" t="s">
        <v>75</v>
      </c>
      <c r="S4229" s="135"/>
      <c r="T4229" s="133"/>
      <c r="U4229" s="133"/>
      <c r="V4229" s="136"/>
    </row>
    <row r="4230" spans="1:22" s="23" customFormat="1" ht="34.5" customHeight="1" x14ac:dyDescent="0.2">
      <c r="A4230" s="138"/>
      <c r="B4230" s="138"/>
      <c r="C4230" s="139"/>
      <c r="D4230" s="139"/>
      <c r="E4230" s="138"/>
      <c r="F4230" s="132"/>
      <c r="G4230" s="132"/>
      <c r="H4230" s="133"/>
      <c r="I4230" s="133"/>
      <c r="J4230" s="133"/>
      <c r="K4230" s="132"/>
      <c r="L4230" s="133"/>
      <c r="M4230" s="133"/>
      <c r="N4230" s="133"/>
      <c r="O4230" s="133"/>
      <c r="P4230" s="133"/>
      <c r="Q4230" s="154"/>
      <c r="R4230" s="66" t="s">
        <v>76</v>
      </c>
      <c r="S4230" s="135"/>
      <c r="T4230" s="133"/>
      <c r="U4230" s="133"/>
      <c r="V4230" s="136"/>
    </row>
    <row r="4231" spans="1:22" s="23" customFormat="1" ht="34.5" customHeight="1" x14ac:dyDescent="0.2">
      <c r="A4231" s="138">
        <v>4</v>
      </c>
      <c r="B4231" s="138" t="s">
        <v>867</v>
      </c>
      <c r="C4231" s="139">
        <v>1973</v>
      </c>
      <c r="D4231" s="139">
        <v>2000</v>
      </c>
      <c r="E4231" s="138" t="s">
        <v>111</v>
      </c>
      <c r="F4231" s="132">
        <v>5</v>
      </c>
      <c r="G4231" s="132">
        <v>4</v>
      </c>
      <c r="H4231" s="133">
        <v>2977.9</v>
      </c>
      <c r="I4231" s="133">
        <v>2678.3</v>
      </c>
      <c r="J4231" s="133">
        <v>2399.0100000000002</v>
      </c>
      <c r="K4231" s="132">
        <v>133</v>
      </c>
      <c r="L4231" s="133">
        <v>9821954.7899999991</v>
      </c>
      <c r="M4231" s="133">
        <v>0</v>
      </c>
      <c r="N4231" s="133">
        <v>0</v>
      </c>
      <c r="O4231" s="133">
        <v>0</v>
      </c>
      <c r="P4231" s="133">
        <v>9821954.7899999991</v>
      </c>
      <c r="Q4231" s="154">
        <v>0</v>
      </c>
      <c r="R4231" s="66" t="s">
        <v>74</v>
      </c>
      <c r="S4231" s="135">
        <v>3</v>
      </c>
      <c r="T4231" s="133">
        <f>P4231/I4231</f>
        <v>3667.2347347197842</v>
      </c>
      <c r="U4231" s="133">
        <f>T4231</f>
        <v>3667.2347347197842</v>
      </c>
      <c r="V4231" s="136">
        <v>47118</v>
      </c>
    </row>
    <row r="4232" spans="1:22" s="23" customFormat="1" ht="34.5" customHeight="1" x14ac:dyDescent="0.2">
      <c r="A4232" s="138"/>
      <c r="B4232" s="138"/>
      <c r="C4232" s="139"/>
      <c r="D4232" s="139"/>
      <c r="E4232" s="138"/>
      <c r="F4232" s="132"/>
      <c r="G4232" s="132"/>
      <c r="H4232" s="133"/>
      <c r="I4232" s="133"/>
      <c r="J4232" s="133"/>
      <c r="K4232" s="132"/>
      <c r="L4232" s="133"/>
      <c r="M4232" s="133"/>
      <c r="N4232" s="133"/>
      <c r="O4232" s="133"/>
      <c r="P4232" s="133"/>
      <c r="Q4232" s="154"/>
      <c r="R4232" s="66" t="s">
        <v>75</v>
      </c>
      <c r="S4232" s="135"/>
      <c r="T4232" s="133"/>
      <c r="U4232" s="133"/>
      <c r="V4232" s="136"/>
    </row>
    <row r="4233" spans="1:22" s="23" customFormat="1" ht="34.5" customHeight="1" x14ac:dyDescent="0.2">
      <c r="A4233" s="138"/>
      <c r="B4233" s="138"/>
      <c r="C4233" s="139"/>
      <c r="D4233" s="139"/>
      <c r="E4233" s="138"/>
      <c r="F4233" s="132"/>
      <c r="G4233" s="132"/>
      <c r="H4233" s="133"/>
      <c r="I4233" s="133"/>
      <c r="J4233" s="133"/>
      <c r="K4233" s="132"/>
      <c r="L4233" s="133"/>
      <c r="M4233" s="133"/>
      <c r="N4233" s="133"/>
      <c r="O4233" s="133"/>
      <c r="P4233" s="133"/>
      <c r="Q4233" s="154"/>
      <c r="R4233" s="66" t="s">
        <v>76</v>
      </c>
      <c r="S4233" s="135"/>
      <c r="T4233" s="133"/>
      <c r="U4233" s="133"/>
      <c r="V4233" s="136"/>
    </row>
    <row r="4234" spans="1:22" s="23" customFormat="1" ht="34.5" customHeight="1" x14ac:dyDescent="0.2">
      <c r="A4234" s="138">
        <v>5</v>
      </c>
      <c r="B4234" s="138" t="s">
        <v>868</v>
      </c>
      <c r="C4234" s="139">
        <v>1973</v>
      </c>
      <c r="D4234" s="139">
        <v>1996</v>
      </c>
      <c r="E4234" s="138" t="s">
        <v>111</v>
      </c>
      <c r="F4234" s="132">
        <v>5</v>
      </c>
      <c r="G4234" s="132">
        <v>9</v>
      </c>
      <c r="H4234" s="133">
        <v>6309.2</v>
      </c>
      <c r="I4234" s="133">
        <v>5682.6</v>
      </c>
      <c r="J4234" s="133">
        <v>5301.2</v>
      </c>
      <c r="K4234" s="132">
        <v>262</v>
      </c>
      <c r="L4234" s="133">
        <v>20842737.699999999</v>
      </c>
      <c r="M4234" s="133">
        <v>0</v>
      </c>
      <c r="N4234" s="133">
        <v>0</v>
      </c>
      <c r="O4234" s="133">
        <v>0</v>
      </c>
      <c r="P4234" s="133">
        <v>20842737.699999999</v>
      </c>
      <c r="Q4234" s="154">
        <v>0</v>
      </c>
      <c r="R4234" s="66" t="s">
        <v>74</v>
      </c>
      <c r="S4234" s="135">
        <v>3</v>
      </c>
      <c r="T4234" s="133">
        <v>3667.82</v>
      </c>
      <c r="U4234" s="133">
        <v>3667.82</v>
      </c>
      <c r="V4234" s="136">
        <v>47118</v>
      </c>
    </row>
    <row r="4235" spans="1:22" s="23" customFormat="1" ht="34.5" customHeight="1" x14ac:dyDescent="0.2">
      <c r="A4235" s="138"/>
      <c r="B4235" s="138"/>
      <c r="C4235" s="139"/>
      <c r="D4235" s="139"/>
      <c r="E4235" s="138"/>
      <c r="F4235" s="132"/>
      <c r="G4235" s="132"/>
      <c r="H4235" s="133"/>
      <c r="I4235" s="133"/>
      <c r="J4235" s="133"/>
      <c r="K4235" s="132"/>
      <c r="L4235" s="133"/>
      <c r="M4235" s="133"/>
      <c r="N4235" s="133"/>
      <c r="O4235" s="133"/>
      <c r="P4235" s="133"/>
      <c r="Q4235" s="154"/>
      <c r="R4235" s="66" t="s">
        <v>75</v>
      </c>
      <c r="S4235" s="135"/>
      <c r="T4235" s="133"/>
      <c r="U4235" s="133"/>
      <c r="V4235" s="136"/>
    </row>
    <row r="4236" spans="1:22" s="23" customFormat="1" ht="34.5" customHeight="1" x14ac:dyDescent="0.2">
      <c r="A4236" s="138"/>
      <c r="B4236" s="138"/>
      <c r="C4236" s="139"/>
      <c r="D4236" s="139"/>
      <c r="E4236" s="138"/>
      <c r="F4236" s="132"/>
      <c r="G4236" s="132"/>
      <c r="H4236" s="133"/>
      <c r="I4236" s="133"/>
      <c r="J4236" s="133"/>
      <c r="K4236" s="132"/>
      <c r="L4236" s="133"/>
      <c r="M4236" s="133"/>
      <c r="N4236" s="133"/>
      <c r="O4236" s="133"/>
      <c r="P4236" s="133"/>
      <c r="Q4236" s="154"/>
      <c r="R4236" s="66" t="s">
        <v>76</v>
      </c>
      <c r="S4236" s="135"/>
      <c r="T4236" s="133"/>
      <c r="U4236" s="133"/>
      <c r="V4236" s="136"/>
    </row>
    <row r="4237" spans="1:22" s="23" customFormat="1" ht="34.5" customHeight="1" x14ac:dyDescent="0.2">
      <c r="A4237" s="138">
        <v>6</v>
      </c>
      <c r="B4237" s="138" t="s">
        <v>869</v>
      </c>
      <c r="C4237" s="139">
        <v>1974</v>
      </c>
      <c r="D4237" s="139">
        <v>2006</v>
      </c>
      <c r="E4237" s="138" t="s">
        <v>111</v>
      </c>
      <c r="F4237" s="132">
        <v>5</v>
      </c>
      <c r="G4237" s="132">
        <v>6</v>
      </c>
      <c r="H4237" s="133">
        <v>4828.1000000000004</v>
      </c>
      <c r="I4237" s="133">
        <v>4330</v>
      </c>
      <c r="J4237" s="133">
        <v>3961.22</v>
      </c>
      <c r="K4237" s="132">
        <v>217</v>
      </c>
      <c r="L4237" s="133">
        <v>15880972</v>
      </c>
      <c r="M4237" s="133">
        <v>0</v>
      </c>
      <c r="N4237" s="133">
        <v>0</v>
      </c>
      <c r="O4237" s="133">
        <v>0</v>
      </c>
      <c r="P4237" s="133">
        <v>15880972</v>
      </c>
      <c r="Q4237" s="154">
        <v>0</v>
      </c>
      <c r="R4237" s="66" t="s">
        <v>74</v>
      </c>
      <c r="S4237" s="135">
        <v>3</v>
      </c>
      <c r="T4237" s="133">
        <v>3667.66</v>
      </c>
      <c r="U4237" s="133">
        <v>3667.66</v>
      </c>
      <c r="V4237" s="136">
        <v>47118</v>
      </c>
    </row>
    <row r="4238" spans="1:22" s="23" customFormat="1" ht="34.5" customHeight="1" x14ac:dyDescent="0.2">
      <c r="A4238" s="138"/>
      <c r="B4238" s="138"/>
      <c r="C4238" s="139"/>
      <c r="D4238" s="139"/>
      <c r="E4238" s="138"/>
      <c r="F4238" s="132"/>
      <c r="G4238" s="132"/>
      <c r="H4238" s="133"/>
      <c r="I4238" s="133"/>
      <c r="J4238" s="133"/>
      <c r="K4238" s="132"/>
      <c r="L4238" s="133"/>
      <c r="M4238" s="133"/>
      <c r="N4238" s="133"/>
      <c r="O4238" s="133"/>
      <c r="P4238" s="133"/>
      <c r="Q4238" s="154"/>
      <c r="R4238" s="66" t="s">
        <v>75</v>
      </c>
      <c r="S4238" s="135"/>
      <c r="T4238" s="133"/>
      <c r="U4238" s="133"/>
      <c r="V4238" s="136"/>
    </row>
    <row r="4239" spans="1:22" s="23" customFormat="1" ht="34.5" customHeight="1" x14ac:dyDescent="0.2">
      <c r="A4239" s="138"/>
      <c r="B4239" s="138"/>
      <c r="C4239" s="139"/>
      <c r="D4239" s="139"/>
      <c r="E4239" s="138"/>
      <c r="F4239" s="132"/>
      <c r="G4239" s="132"/>
      <c r="H4239" s="133"/>
      <c r="I4239" s="133"/>
      <c r="J4239" s="133"/>
      <c r="K4239" s="132"/>
      <c r="L4239" s="133"/>
      <c r="M4239" s="133"/>
      <c r="N4239" s="133"/>
      <c r="O4239" s="133"/>
      <c r="P4239" s="133"/>
      <c r="Q4239" s="154"/>
      <c r="R4239" s="66" t="s">
        <v>76</v>
      </c>
      <c r="S4239" s="135"/>
      <c r="T4239" s="133"/>
      <c r="U4239" s="133"/>
      <c r="V4239" s="136"/>
    </row>
    <row r="4240" spans="1:22" s="23" customFormat="1" ht="39" customHeight="1" x14ac:dyDescent="0.2">
      <c r="A4240" s="138">
        <v>7</v>
      </c>
      <c r="B4240" s="138" t="s">
        <v>870</v>
      </c>
      <c r="C4240" s="139">
        <v>1971</v>
      </c>
      <c r="D4240" s="139">
        <v>2006</v>
      </c>
      <c r="E4240" s="138" t="s">
        <v>111</v>
      </c>
      <c r="F4240" s="132">
        <v>5</v>
      </c>
      <c r="G4240" s="132">
        <v>6</v>
      </c>
      <c r="H4240" s="133">
        <v>4893.3</v>
      </c>
      <c r="I4240" s="133">
        <v>4402.3999999999996</v>
      </c>
      <c r="J4240" s="133">
        <v>4014.93</v>
      </c>
      <c r="K4240" s="132">
        <v>210</v>
      </c>
      <c r="L4240" s="133">
        <f>M4240+N4240+O4240+P4240+Q4240</f>
        <v>22400022.760000002</v>
      </c>
      <c r="M4240" s="133">
        <v>0</v>
      </c>
      <c r="N4240" s="133">
        <v>0</v>
      </c>
      <c r="O4240" s="133">
        <v>0</v>
      </c>
      <c r="P4240" s="133">
        <v>22400022.760000002</v>
      </c>
      <c r="Q4240" s="154">
        <v>0</v>
      </c>
      <c r="R4240" s="66" t="s">
        <v>74</v>
      </c>
      <c r="S4240" s="135">
        <v>3</v>
      </c>
      <c r="T4240" s="133">
        <v>3668.4</v>
      </c>
      <c r="U4240" s="133">
        <v>3668.4</v>
      </c>
      <c r="V4240" s="136">
        <v>47118</v>
      </c>
    </row>
    <row r="4241" spans="1:22" s="23" customFormat="1" ht="36.75" customHeight="1" x14ac:dyDescent="0.2">
      <c r="A4241" s="138"/>
      <c r="B4241" s="138"/>
      <c r="C4241" s="139"/>
      <c r="D4241" s="139"/>
      <c r="E4241" s="138"/>
      <c r="F4241" s="132"/>
      <c r="G4241" s="132"/>
      <c r="H4241" s="133"/>
      <c r="I4241" s="133"/>
      <c r="J4241" s="133"/>
      <c r="K4241" s="132"/>
      <c r="L4241" s="133"/>
      <c r="M4241" s="133"/>
      <c r="N4241" s="133"/>
      <c r="O4241" s="133"/>
      <c r="P4241" s="133"/>
      <c r="Q4241" s="154"/>
      <c r="R4241" s="66" t="s">
        <v>75</v>
      </c>
      <c r="S4241" s="135"/>
      <c r="T4241" s="133"/>
      <c r="U4241" s="133"/>
      <c r="V4241" s="136"/>
    </row>
    <row r="4242" spans="1:22" s="23" customFormat="1" ht="34.5" customHeight="1" x14ac:dyDescent="0.2">
      <c r="A4242" s="138"/>
      <c r="B4242" s="138"/>
      <c r="C4242" s="139"/>
      <c r="D4242" s="139"/>
      <c r="E4242" s="138"/>
      <c r="F4242" s="132"/>
      <c r="G4242" s="132"/>
      <c r="H4242" s="133"/>
      <c r="I4242" s="133"/>
      <c r="J4242" s="133"/>
      <c r="K4242" s="132"/>
      <c r="L4242" s="133"/>
      <c r="M4242" s="133"/>
      <c r="N4242" s="133"/>
      <c r="O4242" s="133"/>
      <c r="P4242" s="133"/>
      <c r="Q4242" s="154"/>
      <c r="R4242" s="66" t="s">
        <v>76</v>
      </c>
      <c r="S4242" s="135"/>
      <c r="T4242" s="133"/>
      <c r="U4242" s="133"/>
      <c r="V4242" s="136"/>
    </row>
    <row r="4243" spans="1:22" s="23" customFormat="1" ht="31.5" customHeight="1" x14ac:dyDescent="0.2">
      <c r="A4243" s="138">
        <v>8</v>
      </c>
      <c r="B4243" s="138" t="s">
        <v>871</v>
      </c>
      <c r="C4243" s="139">
        <v>1964</v>
      </c>
      <c r="D4243" s="139">
        <v>2002</v>
      </c>
      <c r="E4243" s="138" t="s">
        <v>111</v>
      </c>
      <c r="F4243" s="132">
        <v>4</v>
      </c>
      <c r="G4243" s="132">
        <v>1</v>
      </c>
      <c r="H4243" s="133">
        <v>2559.6999999999998</v>
      </c>
      <c r="I4243" s="133">
        <v>2007.5</v>
      </c>
      <c r="J4243" s="133">
        <v>13</v>
      </c>
      <c r="K4243" s="132">
        <v>141</v>
      </c>
      <c r="L4243" s="133">
        <v>9180313</v>
      </c>
      <c r="M4243" s="133">
        <v>0</v>
      </c>
      <c r="N4243" s="133">
        <v>0</v>
      </c>
      <c r="O4243" s="133">
        <v>0</v>
      </c>
      <c r="P4243" s="133">
        <v>9180313</v>
      </c>
      <c r="Q4243" s="154">
        <v>0</v>
      </c>
      <c r="R4243" s="66" t="s">
        <v>74</v>
      </c>
      <c r="S4243" s="135">
        <v>3</v>
      </c>
      <c r="T4243" s="133">
        <v>4573.01</v>
      </c>
      <c r="U4243" s="133">
        <v>4573.01</v>
      </c>
      <c r="V4243" s="136">
        <v>47118</v>
      </c>
    </row>
    <row r="4244" spans="1:22" s="23" customFormat="1" ht="34.5" customHeight="1" x14ac:dyDescent="0.2">
      <c r="A4244" s="138"/>
      <c r="B4244" s="138"/>
      <c r="C4244" s="139"/>
      <c r="D4244" s="139"/>
      <c r="E4244" s="138"/>
      <c r="F4244" s="132"/>
      <c r="G4244" s="132"/>
      <c r="H4244" s="133"/>
      <c r="I4244" s="133"/>
      <c r="J4244" s="133"/>
      <c r="K4244" s="132"/>
      <c r="L4244" s="133"/>
      <c r="M4244" s="133"/>
      <c r="N4244" s="133"/>
      <c r="O4244" s="133"/>
      <c r="P4244" s="133"/>
      <c r="Q4244" s="154"/>
      <c r="R4244" s="66" t="s">
        <v>75</v>
      </c>
      <c r="S4244" s="135"/>
      <c r="T4244" s="133"/>
      <c r="U4244" s="133"/>
      <c r="V4244" s="136"/>
    </row>
    <row r="4245" spans="1:22" s="23" customFormat="1" ht="34.5" customHeight="1" x14ac:dyDescent="0.2">
      <c r="A4245" s="138"/>
      <c r="B4245" s="138"/>
      <c r="C4245" s="139"/>
      <c r="D4245" s="139"/>
      <c r="E4245" s="138"/>
      <c r="F4245" s="132"/>
      <c r="G4245" s="132"/>
      <c r="H4245" s="133"/>
      <c r="I4245" s="133"/>
      <c r="J4245" s="133"/>
      <c r="K4245" s="132"/>
      <c r="L4245" s="133"/>
      <c r="M4245" s="133"/>
      <c r="N4245" s="133"/>
      <c r="O4245" s="133"/>
      <c r="P4245" s="133"/>
      <c r="Q4245" s="154"/>
      <c r="R4245" s="66" t="s">
        <v>76</v>
      </c>
      <c r="S4245" s="135"/>
      <c r="T4245" s="133"/>
      <c r="U4245" s="133"/>
      <c r="V4245" s="136"/>
    </row>
    <row r="4246" spans="1:22" s="23" customFormat="1" ht="27.75" customHeight="1" x14ac:dyDescent="0.2">
      <c r="A4246" s="138">
        <v>9</v>
      </c>
      <c r="B4246" s="138" t="s">
        <v>872</v>
      </c>
      <c r="C4246" s="139">
        <v>1974</v>
      </c>
      <c r="D4246" s="139">
        <v>2005</v>
      </c>
      <c r="E4246" s="138" t="s">
        <v>111</v>
      </c>
      <c r="F4246" s="132">
        <v>5</v>
      </c>
      <c r="G4246" s="132">
        <v>8</v>
      </c>
      <c r="H4246" s="133">
        <v>6299.1</v>
      </c>
      <c r="I4246" s="133">
        <v>5736.3</v>
      </c>
      <c r="J4246" s="133">
        <v>5251.61</v>
      </c>
      <c r="K4246" s="132">
        <v>275</v>
      </c>
      <c r="L4246" s="133">
        <v>21043709.280000001</v>
      </c>
      <c r="M4246" s="133">
        <v>0</v>
      </c>
      <c r="N4246" s="133">
        <v>0</v>
      </c>
      <c r="O4246" s="133">
        <v>0</v>
      </c>
      <c r="P4246" s="133">
        <v>21043709.280000001</v>
      </c>
      <c r="Q4246" s="154">
        <v>0</v>
      </c>
      <c r="R4246" s="66" t="s">
        <v>74</v>
      </c>
      <c r="S4246" s="135">
        <v>3</v>
      </c>
      <c r="T4246" s="133">
        <v>3668.52</v>
      </c>
      <c r="U4246" s="133">
        <v>3668.52</v>
      </c>
      <c r="V4246" s="136">
        <v>47118</v>
      </c>
    </row>
    <row r="4247" spans="1:22" s="23" customFormat="1" ht="36.75" customHeight="1" x14ac:dyDescent="0.2">
      <c r="A4247" s="138"/>
      <c r="B4247" s="138"/>
      <c r="C4247" s="139"/>
      <c r="D4247" s="139"/>
      <c r="E4247" s="138"/>
      <c r="F4247" s="132"/>
      <c r="G4247" s="132"/>
      <c r="H4247" s="133"/>
      <c r="I4247" s="133"/>
      <c r="J4247" s="133"/>
      <c r="K4247" s="132"/>
      <c r="L4247" s="133"/>
      <c r="M4247" s="133"/>
      <c r="N4247" s="133"/>
      <c r="O4247" s="133"/>
      <c r="P4247" s="133"/>
      <c r="Q4247" s="154"/>
      <c r="R4247" s="66" t="s">
        <v>75</v>
      </c>
      <c r="S4247" s="135"/>
      <c r="T4247" s="133"/>
      <c r="U4247" s="133"/>
      <c r="V4247" s="136"/>
    </row>
    <row r="4248" spans="1:22" s="23" customFormat="1" ht="34.5" customHeight="1" x14ac:dyDescent="0.2">
      <c r="A4248" s="138"/>
      <c r="B4248" s="138"/>
      <c r="C4248" s="139"/>
      <c r="D4248" s="139"/>
      <c r="E4248" s="138"/>
      <c r="F4248" s="132"/>
      <c r="G4248" s="132"/>
      <c r="H4248" s="133"/>
      <c r="I4248" s="133"/>
      <c r="J4248" s="133"/>
      <c r="K4248" s="132"/>
      <c r="L4248" s="133"/>
      <c r="M4248" s="133"/>
      <c r="N4248" s="133"/>
      <c r="O4248" s="133"/>
      <c r="P4248" s="133"/>
      <c r="Q4248" s="154"/>
      <c r="R4248" s="66" t="s">
        <v>76</v>
      </c>
      <c r="S4248" s="135"/>
      <c r="T4248" s="133"/>
      <c r="U4248" s="133"/>
      <c r="V4248" s="136"/>
    </row>
    <row r="4249" spans="1:22" s="23" customFormat="1" ht="27.75" customHeight="1" x14ac:dyDescent="0.2">
      <c r="A4249" s="138">
        <v>10</v>
      </c>
      <c r="B4249" s="138" t="s">
        <v>873</v>
      </c>
      <c r="C4249" s="139">
        <v>1975</v>
      </c>
      <c r="D4249" s="139">
        <v>2007</v>
      </c>
      <c r="E4249" s="138" t="s">
        <v>111</v>
      </c>
      <c r="F4249" s="132">
        <v>5</v>
      </c>
      <c r="G4249" s="132">
        <v>8</v>
      </c>
      <c r="H4249" s="133">
        <v>6374.8</v>
      </c>
      <c r="I4249" s="133">
        <v>5725.5</v>
      </c>
      <c r="J4249" s="133">
        <v>5297.81</v>
      </c>
      <c r="K4249" s="132">
        <v>304</v>
      </c>
      <c r="L4249" s="133">
        <v>21004085.27</v>
      </c>
      <c r="M4249" s="133">
        <v>0</v>
      </c>
      <c r="N4249" s="133">
        <v>0</v>
      </c>
      <c r="O4249" s="133">
        <v>0</v>
      </c>
      <c r="P4249" s="133">
        <v>21004085.27</v>
      </c>
      <c r="Q4249" s="154">
        <v>0</v>
      </c>
      <c r="R4249" s="66" t="s">
        <v>74</v>
      </c>
      <c r="S4249" s="135">
        <v>3</v>
      </c>
      <c r="T4249" s="133">
        <v>3668.52</v>
      </c>
      <c r="U4249" s="133">
        <v>3668.52</v>
      </c>
      <c r="V4249" s="136">
        <v>47118</v>
      </c>
    </row>
    <row r="4250" spans="1:22" s="23" customFormat="1" ht="36.75" customHeight="1" x14ac:dyDescent="0.2">
      <c r="A4250" s="138"/>
      <c r="B4250" s="138"/>
      <c r="C4250" s="139"/>
      <c r="D4250" s="139"/>
      <c r="E4250" s="138"/>
      <c r="F4250" s="132"/>
      <c r="G4250" s="132"/>
      <c r="H4250" s="133"/>
      <c r="I4250" s="133"/>
      <c r="J4250" s="133"/>
      <c r="K4250" s="132"/>
      <c r="L4250" s="133"/>
      <c r="M4250" s="133"/>
      <c r="N4250" s="133"/>
      <c r="O4250" s="133"/>
      <c r="P4250" s="133"/>
      <c r="Q4250" s="154"/>
      <c r="R4250" s="66" t="s">
        <v>75</v>
      </c>
      <c r="S4250" s="135"/>
      <c r="T4250" s="133"/>
      <c r="U4250" s="133"/>
      <c r="V4250" s="136"/>
    </row>
    <row r="4251" spans="1:22" s="23" customFormat="1" ht="35.25" customHeight="1" x14ac:dyDescent="0.2">
      <c r="A4251" s="138"/>
      <c r="B4251" s="138"/>
      <c r="C4251" s="139"/>
      <c r="D4251" s="139"/>
      <c r="E4251" s="138"/>
      <c r="F4251" s="132"/>
      <c r="G4251" s="132"/>
      <c r="H4251" s="133"/>
      <c r="I4251" s="133"/>
      <c r="J4251" s="133"/>
      <c r="K4251" s="132"/>
      <c r="L4251" s="133"/>
      <c r="M4251" s="133"/>
      <c r="N4251" s="133"/>
      <c r="O4251" s="133"/>
      <c r="P4251" s="133"/>
      <c r="Q4251" s="154"/>
      <c r="R4251" s="66" t="s">
        <v>76</v>
      </c>
      <c r="S4251" s="135"/>
      <c r="T4251" s="133"/>
      <c r="U4251" s="133"/>
      <c r="V4251" s="136"/>
    </row>
    <row r="4252" spans="1:22" s="23" customFormat="1" ht="26.25" customHeight="1" x14ac:dyDescent="0.2">
      <c r="A4252" s="138">
        <v>11</v>
      </c>
      <c r="B4252" s="138" t="s">
        <v>874</v>
      </c>
      <c r="C4252" s="139">
        <v>1975</v>
      </c>
      <c r="D4252" s="139">
        <v>2007</v>
      </c>
      <c r="E4252" s="138" t="s">
        <v>111</v>
      </c>
      <c r="F4252" s="132">
        <v>5</v>
      </c>
      <c r="G4252" s="132">
        <v>8</v>
      </c>
      <c r="H4252" s="133">
        <v>6273.3</v>
      </c>
      <c r="I4252" s="133">
        <v>5658.1</v>
      </c>
      <c r="J4252" s="133">
        <v>5226.71</v>
      </c>
      <c r="K4252" s="132">
        <v>265</v>
      </c>
      <c r="L4252" s="133">
        <v>20756802.140000001</v>
      </c>
      <c r="M4252" s="133">
        <v>0</v>
      </c>
      <c r="N4252" s="133">
        <v>0</v>
      </c>
      <c r="O4252" s="133">
        <v>0</v>
      </c>
      <c r="P4252" s="133">
        <v>20756802.140000001</v>
      </c>
      <c r="Q4252" s="154">
        <v>0</v>
      </c>
      <c r="R4252" s="66" t="s">
        <v>74</v>
      </c>
      <c r="S4252" s="135">
        <v>3</v>
      </c>
      <c r="T4252" s="133">
        <v>3668.51</v>
      </c>
      <c r="U4252" s="133">
        <v>3668.51</v>
      </c>
      <c r="V4252" s="136">
        <v>47118</v>
      </c>
    </row>
    <row r="4253" spans="1:22" s="23" customFormat="1" ht="33.75" customHeight="1" x14ac:dyDescent="0.2">
      <c r="A4253" s="138"/>
      <c r="B4253" s="138"/>
      <c r="C4253" s="139"/>
      <c r="D4253" s="139"/>
      <c r="E4253" s="138"/>
      <c r="F4253" s="132"/>
      <c r="G4253" s="132"/>
      <c r="H4253" s="133"/>
      <c r="I4253" s="133"/>
      <c r="J4253" s="133"/>
      <c r="K4253" s="132"/>
      <c r="L4253" s="133"/>
      <c r="M4253" s="133"/>
      <c r="N4253" s="133"/>
      <c r="O4253" s="133"/>
      <c r="P4253" s="133"/>
      <c r="Q4253" s="154"/>
      <c r="R4253" s="66" t="s">
        <v>75</v>
      </c>
      <c r="S4253" s="135"/>
      <c r="T4253" s="133"/>
      <c r="U4253" s="133"/>
      <c r="V4253" s="136"/>
    </row>
    <row r="4254" spans="1:22" s="23" customFormat="1" ht="34.5" customHeight="1" x14ac:dyDescent="0.2">
      <c r="A4254" s="138"/>
      <c r="B4254" s="138"/>
      <c r="C4254" s="139"/>
      <c r="D4254" s="139"/>
      <c r="E4254" s="138"/>
      <c r="F4254" s="132"/>
      <c r="G4254" s="132"/>
      <c r="H4254" s="133"/>
      <c r="I4254" s="133"/>
      <c r="J4254" s="133"/>
      <c r="K4254" s="132"/>
      <c r="L4254" s="133"/>
      <c r="M4254" s="133"/>
      <c r="N4254" s="133"/>
      <c r="O4254" s="133"/>
      <c r="P4254" s="133"/>
      <c r="Q4254" s="154"/>
      <c r="R4254" s="66" t="s">
        <v>76</v>
      </c>
      <c r="S4254" s="135"/>
      <c r="T4254" s="133"/>
      <c r="U4254" s="133"/>
      <c r="V4254" s="136"/>
    </row>
    <row r="4255" spans="1:22" s="50" customFormat="1" ht="28.5" customHeight="1" x14ac:dyDescent="0.15">
      <c r="A4255" s="138" t="s">
        <v>41</v>
      </c>
      <c r="B4255" s="138" t="s">
        <v>1180</v>
      </c>
      <c r="C4255" s="139">
        <v>1959</v>
      </c>
      <c r="D4255" s="139"/>
      <c r="E4255" s="138" t="s">
        <v>111</v>
      </c>
      <c r="F4255" s="132">
        <v>3</v>
      </c>
      <c r="G4255" s="132">
        <v>2</v>
      </c>
      <c r="H4255" s="133">
        <v>1496.1</v>
      </c>
      <c r="I4255" s="133">
        <v>1312</v>
      </c>
      <c r="J4255" s="133">
        <v>1311.32</v>
      </c>
      <c r="K4255" s="132">
        <v>60</v>
      </c>
      <c r="L4255" s="133">
        <v>12378745.029999999</v>
      </c>
      <c r="M4255" s="133">
        <v>0</v>
      </c>
      <c r="N4255" s="133">
        <v>0</v>
      </c>
      <c r="O4255" s="133">
        <v>0</v>
      </c>
      <c r="P4255" s="133">
        <v>12378745.029999999</v>
      </c>
      <c r="Q4255" s="133">
        <v>0</v>
      </c>
      <c r="R4255" s="66" t="s">
        <v>105</v>
      </c>
      <c r="S4255" s="134">
        <v>2</v>
      </c>
      <c r="T4255" s="133">
        <v>9435.02</v>
      </c>
      <c r="U4255" s="133">
        <v>9435.02</v>
      </c>
      <c r="V4255" s="136">
        <v>47118</v>
      </c>
    </row>
    <row r="4256" spans="1:22" s="50" customFormat="1" ht="41.25" customHeight="1" x14ac:dyDescent="0.15">
      <c r="A4256" s="138"/>
      <c r="B4256" s="138"/>
      <c r="C4256" s="139"/>
      <c r="D4256" s="139"/>
      <c r="E4256" s="138"/>
      <c r="F4256" s="132"/>
      <c r="G4256" s="132"/>
      <c r="H4256" s="133"/>
      <c r="I4256" s="133"/>
      <c r="J4256" s="133"/>
      <c r="K4256" s="132"/>
      <c r="L4256" s="133"/>
      <c r="M4256" s="133"/>
      <c r="N4256" s="133"/>
      <c r="O4256" s="133"/>
      <c r="P4256" s="133"/>
      <c r="Q4256" s="133"/>
      <c r="R4256" s="66" t="s">
        <v>107</v>
      </c>
      <c r="S4256" s="135"/>
      <c r="T4256" s="133"/>
      <c r="U4256" s="133"/>
      <c r="V4256" s="136"/>
    </row>
    <row r="4257" spans="1:22" s="23" customFormat="1" ht="34.5" customHeight="1" x14ac:dyDescent="0.2">
      <c r="A4257" s="138">
        <v>13</v>
      </c>
      <c r="B4257" s="138" t="s">
        <v>875</v>
      </c>
      <c r="C4257" s="139">
        <v>1978</v>
      </c>
      <c r="D4257" s="139">
        <v>2007</v>
      </c>
      <c r="E4257" s="138" t="s">
        <v>111</v>
      </c>
      <c r="F4257" s="132">
        <v>5</v>
      </c>
      <c r="G4257" s="132">
        <v>2</v>
      </c>
      <c r="H4257" s="133">
        <v>3702</v>
      </c>
      <c r="I4257" s="133">
        <v>3228.9</v>
      </c>
      <c r="J4257" s="133">
        <v>2888</v>
      </c>
      <c r="K4257" s="132">
        <v>145</v>
      </c>
      <c r="L4257" s="133">
        <f>M4257+N4257+O4257+P4257+Q4257</f>
        <v>12146476.43</v>
      </c>
      <c r="M4257" s="133">
        <v>0</v>
      </c>
      <c r="N4257" s="133">
        <v>0</v>
      </c>
      <c r="O4257" s="133">
        <v>0</v>
      </c>
      <c r="P4257" s="133">
        <v>12146476.43</v>
      </c>
      <c r="Q4257" s="154">
        <v>0</v>
      </c>
      <c r="R4257" s="66" t="s">
        <v>74</v>
      </c>
      <c r="S4257" s="135">
        <v>3</v>
      </c>
      <c r="T4257" s="133">
        <f>L4257/I4257</f>
        <v>3761.8001269782276</v>
      </c>
      <c r="U4257" s="133">
        <f>T4257</f>
        <v>3761.8001269782276</v>
      </c>
      <c r="V4257" s="136">
        <v>47118</v>
      </c>
    </row>
    <row r="4258" spans="1:22" s="23" customFormat="1" ht="27.75" customHeight="1" x14ac:dyDescent="0.2">
      <c r="A4258" s="138"/>
      <c r="B4258" s="138"/>
      <c r="C4258" s="139"/>
      <c r="D4258" s="139"/>
      <c r="E4258" s="138"/>
      <c r="F4258" s="132"/>
      <c r="G4258" s="132"/>
      <c r="H4258" s="133"/>
      <c r="I4258" s="133"/>
      <c r="J4258" s="133"/>
      <c r="K4258" s="132"/>
      <c r="L4258" s="133"/>
      <c r="M4258" s="133"/>
      <c r="N4258" s="133"/>
      <c r="O4258" s="133"/>
      <c r="P4258" s="133"/>
      <c r="Q4258" s="154"/>
      <c r="R4258" s="66" t="s">
        <v>75</v>
      </c>
      <c r="S4258" s="135"/>
      <c r="T4258" s="133"/>
      <c r="U4258" s="133"/>
      <c r="V4258" s="136"/>
    </row>
    <row r="4259" spans="1:22" s="23" customFormat="1" ht="35.25" customHeight="1" x14ac:dyDescent="0.2">
      <c r="A4259" s="138"/>
      <c r="B4259" s="138"/>
      <c r="C4259" s="139"/>
      <c r="D4259" s="139"/>
      <c r="E4259" s="138"/>
      <c r="F4259" s="132"/>
      <c r="G4259" s="132"/>
      <c r="H4259" s="133"/>
      <c r="I4259" s="133"/>
      <c r="J4259" s="133"/>
      <c r="K4259" s="132"/>
      <c r="L4259" s="133"/>
      <c r="M4259" s="133"/>
      <c r="N4259" s="133"/>
      <c r="O4259" s="133"/>
      <c r="P4259" s="133"/>
      <c r="Q4259" s="154"/>
      <c r="R4259" s="66" t="s">
        <v>76</v>
      </c>
      <c r="S4259" s="135"/>
      <c r="T4259" s="133"/>
      <c r="U4259" s="133"/>
      <c r="V4259" s="136"/>
    </row>
    <row r="4260" spans="1:22" s="23" customFormat="1" ht="34.5" customHeight="1" x14ac:dyDescent="0.2">
      <c r="A4260" s="138">
        <v>14</v>
      </c>
      <c r="B4260" s="138" t="s">
        <v>876</v>
      </c>
      <c r="C4260" s="139">
        <v>1975</v>
      </c>
      <c r="D4260" s="139">
        <v>2011</v>
      </c>
      <c r="E4260" s="138" t="s">
        <v>111</v>
      </c>
      <c r="F4260" s="132">
        <v>5</v>
      </c>
      <c r="G4260" s="132">
        <v>6</v>
      </c>
      <c r="H4260" s="133">
        <v>4836.3999999999996</v>
      </c>
      <c r="I4260" s="133">
        <v>4416.3999999999996</v>
      </c>
      <c r="J4260" s="133">
        <v>3917.59</v>
      </c>
      <c r="K4260" s="132">
        <v>220</v>
      </c>
      <c r="L4260" s="133">
        <v>16197650.58</v>
      </c>
      <c r="M4260" s="133">
        <v>0</v>
      </c>
      <c r="N4260" s="133">
        <v>0</v>
      </c>
      <c r="O4260" s="133">
        <v>0</v>
      </c>
      <c r="P4260" s="133">
        <v>16197650.58</v>
      </c>
      <c r="Q4260" s="154">
        <v>0</v>
      </c>
      <c r="R4260" s="66" t="s">
        <v>74</v>
      </c>
      <c r="S4260" s="135">
        <v>3</v>
      </c>
      <c r="T4260" s="133">
        <v>3667.61</v>
      </c>
      <c r="U4260" s="133">
        <v>3667.61</v>
      </c>
      <c r="V4260" s="136">
        <v>47118</v>
      </c>
    </row>
    <row r="4261" spans="1:22" s="23" customFormat="1" ht="36" customHeight="1" x14ac:dyDescent="0.2">
      <c r="A4261" s="138"/>
      <c r="B4261" s="138"/>
      <c r="C4261" s="139"/>
      <c r="D4261" s="139"/>
      <c r="E4261" s="138"/>
      <c r="F4261" s="132"/>
      <c r="G4261" s="132"/>
      <c r="H4261" s="133"/>
      <c r="I4261" s="133"/>
      <c r="J4261" s="133"/>
      <c r="K4261" s="132"/>
      <c r="L4261" s="133"/>
      <c r="M4261" s="133"/>
      <c r="N4261" s="133"/>
      <c r="O4261" s="133"/>
      <c r="P4261" s="133"/>
      <c r="Q4261" s="154"/>
      <c r="R4261" s="66" t="s">
        <v>75</v>
      </c>
      <c r="S4261" s="135"/>
      <c r="T4261" s="133"/>
      <c r="U4261" s="133"/>
      <c r="V4261" s="136"/>
    </row>
    <row r="4262" spans="1:22" s="23" customFormat="1" ht="34.5" customHeight="1" x14ac:dyDescent="0.2">
      <c r="A4262" s="138"/>
      <c r="B4262" s="138"/>
      <c r="C4262" s="139"/>
      <c r="D4262" s="139"/>
      <c r="E4262" s="138"/>
      <c r="F4262" s="132"/>
      <c r="G4262" s="132"/>
      <c r="H4262" s="133"/>
      <c r="I4262" s="133"/>
      <c r="J4262" s="133"/>
      <c r="K4262" s="132"/>
      <c r="L4262" s="133"/>
      <c r="M4262" s="133"/>
      <c r="N4262" s="133"/>
      <c r="O4262" s="133"/>
      <c r="P4262" s="133"/>
      <c r="Q4262" s="154"/>
      <c r="R4262" s="66" t="s">
        <v>76</v>
      </c>
      <c r="S4262" s="135"/>
      <c r="T4262" s="133"/>
      <c r="U4262" s="133"/>
      <c r="V4262" s="136"/>
    </row>
    <row r="4263" spans="1:22" s="23" customFormat="1" ht="34.5" customHeight="1" x14ac:dyDescent="0.2">
      <c r="A4263" s="138">
        <v>15</v>
      </c>
      <c r="B4263" s="138" t="s">
        <v>877</v>
      </c>
      <c r="C4263" s="139">
        <v>1975</v>
      </c>
      <c r="D4263" s="139">
        <v>2000</v>
      </c>
      <c r="E4263" s="138" t="s">
        <v>111</v>
      </c>
      <c r="F4263" s="132">
        <v>5</v>
      </c>
      <c r="G4263" s="132">
        <v>8</v>
      </c>
      <c r="H4263" s="133">
        <v>6448.5</v>
      </c>
      <c r="I4263" s="133">
        <v>5746.6</v>
      </c>
      <c r="J4263" s="133">
        <v>5420.13</v>
      </c>
      <c r="K4263" s="132">
        <v>273</v>
      </c>
      <c r="L4263" s="133">
        <v>21077220.57</v>
      </c>
      <c r="M4263" s="133">
        <v>0</v>
      </c>
      <c r="N4263" s="133">
        <v>0</v>
      </c>
      <c r="O4263" s="133">
        <v>0</v>
      </c>
      <c r="P4263" s="133">
        <v>21077220.57</v>
      </c>
      <c r="Q4263" s="154">
        <v>0</v>
      </c>
      <c r="R4263" s="66" t="s">
        <v>74</v>
      </c>
      <c r="S4263" s="135">
        <v>3</v>
      </c>
      <c r="T4263" s="133">
        <v>3667.77</v>
      </c>
      <c r="U4263" s="133">
        <v>3667.77</v>
      </c>
      <c r="V4263" s="136">
        <v>47118</v>
      </c>
    </row>
    <row r="4264" spans="1:22" s="23" customFormat="1" ht="39" customHeight="1" x14ac:dyDescent="0.2">
      <c r="A4264" s="138"/>
      <c r="B4264" s="138"/>
      <c r="C4264" s="139"/>
      <c r="D4264" s="139"/>
      <c r="E4264" s="138"/>
      <c r="F4264" s="132"/>
      <c r="G4264" s="132"/>
      <c r="H4264" s="133"/>
      <c r="I4264" s="133"/>
      <c r="J4264" s="133"/>
      <c r="K4264" s="132"/>
      <c r="L4264" s="133"/>
      <c r="M4264" s="133"/>
      <c r="N4264" s="133"/>
      <c r="O4264" s="133"/>
      <c r="P4264" s="133"/>
      <c r="Q4264" s="154"/>
      <c r="R4264" s="66" t="s">
        <v>75</v>
      </c>
      <c r="S4264" s="135"/>
      <c r="T4264" s="133"/>
      <c r="U4264" s="133"/>
      <c r="V4264" s="136"/>
    </row>
    <row r="4265" spans="1:22" s="22" customFormat="1" ht="33.75" customHeight="1" x14ac:dyDescent="0.2">
      <c r="A4265" s="138"/>
      <c r="B4265" s="138"/>
      <c r="C4265" s="139"/>
      <c r="D4265" s="139"/>
      <c r="E4265" s="138"/>
      <c r="F4265" s="132"/>
      <c r="G4265" s="132"/>
      <c r="H4265" s="133"/>
      <c r="I4265" s="133"/>
      <c r="J4265" s="133"/>
      <c r="K4265" s="132"/>
      <c r="L4265" s="133"/>
      <c r="M4265" s="133"/>
      <c r="N4265" s="133"/>
      <c r="O4265" s="133"/>
      <c r="P4265" s="133"/>
      <c r="Q4265" s="154"/>
      <c r="R4265" s="66" t="s">
        <v>76</v>
      </c>
      <c r="S4265" s="135"/>
      <c r="T4265" s="133"/>
      <c r="U4265" s="133"/>
      <c r="V4265" s="136"/>
    </row>
    <row r="4266" spans="1:22" s="21" customFormat="1" ht="33" customHeight="1" x14ac:dyDescent="0.15">
      <c r="A4266" s="138">
        <v>16</v>
      </c>
      <c r="B4266" s="138" t="s">
        <v>878</v>
      </c>
      <c r="C4266" s="139">
        <v>1976</v>
      </c>
      <c r="D4266" s="139">
        <v>2012</v>
      </c>
      <c r="E4266" s="138" t="s">
        <v>111</v>
      </c>
      <c r="F4266" s="132">
        <v>5</v>
      </c>
      <c r="G4266" s="132">
        <v>8</v>
      </c>
      <c r="H4266" s="133">
        <v>6478</v>
      </c>
      <c r="I4266" s="133">
        <v>5773.7</v>
      </c>
      <c r="J4266" s="133">
        <v>5303.29</v>
      </c>
      <c r="K4266" s="132">
        <v>287</v>
      </c>
      <c r="L4266" s="133">
        <f>M4266+N4266+O4266+P4266+Q4266</f>
        <v>15322133.449999999</v>
      </c>
      <c r="M4266" s="133">
        <v>0</v>
      </c>
      <c r="N4266" s="133">
        <v>0</v>
      </c>
      <c r="O4266" s="133">
        <v>0</v>
      </c>
      <c r="P4266" s="133">
        <v>15322133.449999999</v>
      </c>
      <c r="Q4266" s="154">
        <v>0</v>
      </c>
      <c r="R4266" s="66" t="s">
        <v>74</v>
      </c>
      <c r="S4266" s="135">
        <v>3</v>
      </c>
      <c r="T4266" s="133">
        <f>L4266/I4266</f>
        <v>2653.7806692415606</v>
      </c>
      <c r="U4266" s="133">
        <f>T4266</f>
        <v>2653.7806692415606</v>
      </c>
      <c r="V4266" s="136">
        <v>47118</v>
      </c>
    </row>
    <row r="4267" spans="1:22" s="23" customFormat="1" ht="33.75" customHeight="1" x14ac:dyDescent="0.2">
      <c r="A4267" s="138"/>
      <c r="B4267" s="138"/>
      <c r="C4267" s="139"/>
      <c r="D4267" s="139"/>
      <c r="E4267" s="138"/>
      <c r="F4267" s="132"/>
      <c r="G4267" s="132"/>
      <c r="H4267" s="133"/>
      <c r="I4267" s="133"/>
      <c r="J4267" s="133"/>
      <c r="K4267" s="132"/>
      <c r="L4267" s="133"/>
      <c r="M4267" s="133"/>
      <c r="N4267" s="133"/>
      <c r="O4267" s="133"/>
      <c r="P4267" s="133"/>
      <c r="Q4267" s="154"/>
      <c r="R4267" s="66" t="s">
        <v>75</v>
      </c>
      <c r="S4267" s="135"/>
      <c r="T4267" s="133"/>
      <c r="U4267" s="133"/>
      <c r="V4267" s="136"/>
    </row>
    <row r="4268" spans="1:22" s="23" customFormat="1" ht="34.5" customHeight="1" x14ac:dyDescent="0.2">
      <c r="A4268" s="138"/>
      <c r="B4268" s="138"/>
      <c r="C4268" s="139"/>
      <c r="D4268" s="139"/>
      <c r="E4268" s="138"/>
      <c r="F4268" s="132"/>
      <c r="G4268" s="132"/>
      <c r="H4268" s="133"/>
      <c r="I4268" s="133"/>
      <c r="J4268" s="133"/>
      <c r="K4268" s="132"/>
      <c r="L4268" s="133"/>
      <c r="M4268" s="133"/>
      <c r="N4268" s="133"/>
      <c r="O4268" s="133"/>
      <c r="P4268" s="133"/>
      <c r="Q4268" s="154"/>
      <c r="R4268" s="66" t="s">
        <v>76</v>
      </c>
      <c r="S4268" s="135"/>
      <c r="T4268" s="133"/>
      <c r="U4268" s="133"/>
      <c r="V4268" s="136"/>
    </row>
    <row r="4269" spans="1:22" s="23" customFormat="1" ht="34.5" customHeight="1" x14ac:dyDescent="0.2">
      <c r="A4269" s="138">
        <v>17</v>
      </c>
      <c r="B4269" s="138" t="s">
        <v>879</v>
      </c>
      <c r="C4269" s="139">
        <v>1976</v>
      </c>
      <c r="D4269" s="139">
        <v>2008</v>
      </c>
      <c r="E4269" s="138" t="s">
        <v>111</v>
      </c>
      <c r="F4269" s="132">
        <v>5</v>
      </c>
      <c r="G4269" s="132">
        <v>8</v>
      </c>
      <c r="H4269" s="133">
        <v>6416.7</v>
      </c>
      <c r="I4269" s="133">
        <v>5791.8</v>
      </c>
      <c r="J4269" s="133">
        <v>5385.24</v>
      </c>
      <c r="K4269" s="132">
        <v>312</v>
      </c>
      <c r="L4269" s="133">
        <v>15012775.029999999</v>
      </c>
      <c r="M4269" s="133">
        <v>0</v>
      </c>
      <c r="N4269" s="133">
        <v>0</v>
      </c>
      <c r="O4269" s="133">
        <v>0</v>
      </c>
      <c r="P4269" s="133">
        <v>15012775.029999999</v>
      </c>
      <c r="Q4269" s="154">
        <v>0</v>
      </c>
      <c r="R4269" s="66" t="s">
        <v>74</v>
      </c>
      <c r="S4269" s="135">
        <v>3</v>
      </c>
      <c r="T4269" s="133">
        <v>2592.0700000000002</v>
      </c>
      <c r="U4269" s="133">
        <v>2592.0700000000002</v>
      </c>
      <c r="V4269" s="136">
        <v>47118</v>
      </c>
    </row>
    <row r="4270" spans="1:22" s="22" customFormat="1" ht="34.5" customHeight="1" x14ac:dyDescent="0.2">
      <c r="A4270" s="138"/>
      <c r="B4270" s="138"/>
      <c r="C4270" s="139"/>
      <c r="D4270" s="139"/>
      <c r="E4270" s="138"/>
      <c r="F4270" s="132"/>
      <c r="G4270" s="132"/>
      <c r="H4270" s="133"/>
      <c r="I4270" s="133"/>
      <c r="J4270" s="133"/>
      <c r="K4270" s="132"/>
      <c r="L4270" s="133"/>
      <c r="M4270" s="133"/>
      <c r="N4270" s="133"/>
      <c r="O4270" s="133"/>
      <c r="P4270" s="133"/>
      <c r="Q4270" s="154"/>
      <c r="R4270" s="66" t="s">
        <v>75</v>
      </c>
      <c r="S4270" s="135"/>
      <c r="T4270" s="133"/>
      <c r="U4270" s="133"/>
      <c r="V4270" s="136"/>
    </row>
    <row r="4271" spans="1:22" s="21" customFormat="1" ht="36" customHeight="1" x14ac:dyDescent="0.15">
      <c r="A4271" s="138"/>
      <c r="B4271" s="138"/>
      <c r="C4271" s="139"/>
      <c r="D4271" s="139"/>
      <c r="E4271" s="138"/>
      <c r="F4271" s="132"/>
      <c r="G4271" s="132"/>
      <c r="H4271" s="133"/>
      <c r="I4271" s="133"/>
      <c r="J4271" s="133"/>
      <c r="K4271" s="132"/>
      <c r="L4271" s="133"/>
      <c r="M4271" s="133"/>
      <c r="N4271" s="133"/>
      <c r="O4271" s="133"/>
      <c r="P4271" s="133"/>
      <c r="Q4271" s="154"/>
      <c r="R4271" s="66" t="s">
        <v>76</v>
      </c>
      <c r="S4271" s="135"/>
      <c r="T4271" s="133"/>
      <c r="U4271" s="133"/>
      <c r="V4271" s="136"/>
    </row>
    <row r="4272" spans="1:22" s="23" customFormat="1" ht="34.5" customHeight="1" x14ac:dyDescent="0.2">
      <c r="A4272" s="138">
        <v>18</v>
      </c>
      <c r="B4272" s="138" t="s">
        <v>880</v>
      </c>
      <c r="C4272" s="139">
        <v>1976</v>
      </c>
      <c r="D4272" s="139">
        <v>2007</v>
      </c>
      <c r="E4272" s="138" t="s">
        <v>111</v>
      </c>
      <c r="F4272" s="132">
        <v>5</v>
      </c>
      <c r="G4272" s="132">
        <v>8</v>
      </c>
      <c r="H4272" s="133">
        <v>6365.5</v>
      </c>
      <c r="I4272" s="133">
        <v>5747.1</v>
      </c>
      <c r="J4272" s="133">
        <v>5371.18</v>
      </c>
      <c r="K4272" s="132">
        <v>300</v>
      </c>
      <c r="L4272" s="133">
        <v>14896929.449999999</v>
      </c>
      <c r="M4272" s="133">
        <v>0</v>
      </c>
      <c r="N4272" s="133">
        <v>0</v>
      </c>
      <c r="O4272" s="133">
        <v>0</v>
      </c>
      <c r="P4272" s="133">
        <v>14896929.449999999</v>
      </c>
      <c r="Q4272" s="154">
        <v>0</v>
      </c>
      <c r="R4272" s="66" t="s">
        <v>74</v>
      </c>
      <c r="S4272" s="135">
        <v>3</v>
      </c>
      <c r="T4272" s="133">
        <v>2592.08</v>
      </c>
      <c r="U4272" s="133">
        <v>2592.08</v>
      </c>
      <c r="V4272" s="136">
        <v>47118</v>
      </c>
    </row>
    <row r="4273" spans="1:22" s="23" customFormat="1" ht="31.5" customHeight="1" x14ac:dyDescent="0.2">
      <c r="A4273" s="138"/>
      <c r="B4273" s="138"/>
      <c r="C4273" s="139"/>
      <c r="D4273" s="139"/>
      <c r="E4273" s="138"/>
      <c r="F4273" s="132"/>
      <c r="G4273" s="132"/>
      <c r="H4273" s="133"/>
      <c r="I4273" s="133"/>
      <c r="J4273" s="133"/>
      <c r="K4273" s="132"/>
      <c r="L4273" s="133"/>
      <c r="M4273" s="133"/>
      <c r="N4273" s="133"/>
      <c r="O4273" s="133"/>
      <c r="P4273" s="133"/>
      <c r="Q4273" s="154"/>
      <c r="R4273" s="66" t="s">
        <v>75</v>
      </c>
      <c r="S4273" s="135"/>
      <c r="T4273" s="133"/>
      <c r="U4273" s="133"/>
      <c r="V4273" s="136"/>
    </row>
    <row r="4274" spans="1:22" s="23" customFormat="1" ht="34.5" customHeight="1" x14ac:dyDescent="0.2">
      <c r="A4274" s="138"/>
      <c r="B4274" s="138"/>
      <c r="C4274" s="139"/>
      <c r="D4274" s="139"/>
      <c r="E4274" s="138"/>
      <c r="F4274" s="132"/>
      <c r="G4274" s="132"/>
      <c r="H4274" s="133"/>
      <c r="I4274" s="133"/>
      <c r="J4274" s="133"/>
      <c r="K4274" s="132"/>
      <c r="L4274" s="133"/>
      <c r="M4274" s="133"/>
      <c r="N4274" s="133"/>
      <c r="O4274" s="133"/>
      <c r="P4274" s="133"/>
      <c r="Q4274" s="154"/>
      <c r="R4274" s="66" t="s">
        <v>76</v>
      </c>
      <c r="S4274" s="135"/>
      <c r="T4274" s="133"/>
      <c r="U4274" s="133"/>
      <c r="V4274" s="136"/>
    </row>
    <row r="4275" spans="1:22" s="50" customFormat="1" ht="33" customHeight="1" x14ac:dyDescent="0.15">
      <c r="A4275" s="138" t="s">
        <v>48</v>
      </c>
      <c r="B4275" s="138" t="s">
        <v>1001</v>
      </c>
      <c r="C4275" s="139">
        <v>1968</v>
      </c>
      <c r="D4275" s="139">
        <v>2001</v>
      </c>
      <c r="E4275" s="138" t="s">
        <v>111</v>
      </c>
      <c r="F4275" s="132">
        <v>5</v>
      </c>
      <c r="G4275" s="132">
        <v>6</v>
      </c>
      <c r="H4275" s="133">
        <v>4870</v>
      </c>
      <c r="I4275" s="133">
        <v>4408.3</v>
      </c>
      <c r="J4275" s="133">
        <v>3979.09</v>
      </c>
      <c r="K4275" s="132">
        <v>229</v>
      </c>
      <c r="L4275" s="133">
        <v>14772840.970000001</v>
      </c>
      <c r="M4275" s="133">
        <v>0</v>
      </c>
      <c r="N4275" s="133">
        <v>0</v>
      </c>
      <c r="O4275" s="133">
        <v>0</v>
      </c>
      <c r="P4275" s="133">
        <v>14772840.970000001</v>
      </c>
      <c r="Q4275" s="133">
        <v>0</v>
      </c>
      <c r="R4275" s="66" t="s">
        <v>105</v>
      </c>
      <c r="S4275" s="134">
        <v>2</v>
      </c>
      <c r="T4275" s="133">
        <v>3351.14</v>
      </c>
      <c r="U4275" s="133">
        <v>3351.14</v>
      </c>
      <c r="V4275" s="136">
        <v>47118</v>
      </c>
    </row>
    <row r="4276" spans="1:22" s="50" customFormat="1" ht="42.75" customHeight="1" x14ac:dyDescent="0.15">
      <c r="A4276" s="138"/>
      <c r="B4276" s="138"/>
      <c r="C4276" s="139"/>
      <c r="D4276" s="139"/>
      <c r="E4276" s="138"/>
      <c r="F4276" s="132"/>
      <c r="G4276" s="132"/>
      <c r="H4276" s="133"/>
      <c r="I4276" s="133"/>
      <c r="J4276" s="133"/>
      <c r="K4276" s="132"/>
      <c r="L4276" s="133"/>
      <c r="M4276" s="133"/>
      <c r="N4276" s="133"/>
      <c r="O4276" s="133"/>
      <c r="P4276" s="133"/>
      <c r="Q4276" s="133"/>
      <c r="R4276" s="66" t="s">
        <v>107</v>
      </c>
      <c r="S4276" s="135"/>
      <c r="T4276" s="133"/>
      <c r="U4276" s="133"/>
      <c r="V4276" s="136"/>
    </row>
    <row r="4277" spans="1:22" s="23" customFormat="1" ht="44.25" customHeight="1" x14ac:dyDescent="0.2">
      <c r="A4277" s="141" t="s">
        <v>1181</v>
      </c>
      <c r="B4277" s="141"/>
      <c r="C4277" s="43" t="s">
        <v>80</v>
      </c>
      <c r="D4277" s="44" t="s">
        <v>80</v>
      </c>
      <c r="E4277" s="44" t="s">
        <v>80</v>
      </c>
      <c r="F4277" s="44" t="s">
        <v>80</v>
      </c>
      <c r="G4277" s="44" t="s">
        <v>80</v>
      </c>
      <c r="H4277" s="44">
        <f>SUM(H4222:H4276)</f>
        <v>91050.599999999991</v>
      </c>
      <c r="I4277" s="44">
        <f t="shared" ref="I4277:S4277" si="381">SUM(I4222:I4276)</f>
        <v>81681.800000000017</v>
      </c>
      <c r="J4277" s="44">
        <f t="shared" si="381"/>
        <v>73441.159999999989</v>
      </c>
      <c r="K4277" s="45">
        <f t="shared" si="381"/>
        <v>4032</v>
      </c>
      <c r="L4277" s="44">
        <f t="shared" si="381"/>
        <v>297864929.17000008</v>
      </c>
      <c r="M4277" s="44">
        <f t="shared" si="381"/>
        <v>0</v>
      </c>
      <c r="N4277" s="44">
        <f t="shared" si="381"/>
        <v>0</v>
      </c>
      <c r="O4277" s="44">
        <f t="shared" si="381"/>
        <v>0</v>
      </c>
      <c r="P4277" s="44">
        <f t="shared" si="381"/>
        <v>297864929.17000008</v>
      </c>
      <c r="Q4277" s="44">
        <f t="shared" si="381"/>
        <v>0</v>
      </c>
      <c r="R4277" s="44" t="s">
        <v>80</v>
      </c>
      <c r="S4277" s="45">
        <f t="shared" si="381"/>
        <v>55</v>
      </c>
      <c r="T4277" s="44" t="s">
        <v>80</v>
      </c>
      <c r="U4277" s="44" t="s">
        <v>80</v>
      </c>
      <c r="V4277" s="44" t="s">
        <v>80</v>
      </c>
    </row>
    <row r="4278" spans="1:22" s="23" customFormat="1" ht="27" customHeight="1" x14ac:dyDescent="0.2">
      <c r="A4278" s="142" t="s">
        <v>167</v>
      </c>
      <c r="B4278" s="142"/>
      <c r="C4278" s="142"/>
      <c r="D4278" s="142"/>
      <c r="E4278" s="142"/>
      <c r="F4278" s="142"/>
      <c r="G4278" s="142"/>
      <c r="H4278" s="142"/>
      <c r="I4278" s="142"/>
      <c r="J4278" s="142"/>
      <c r="K4278" s="142"/>
      <c r="L4278" s="142"/>
      <c r="M4278" s="142"/>
      <c r="N4278" s="142"/>
      <c r="O4278" s="142"/>
      <c r="P4278" s="142"/>
      <c r="Q4278" s="142"/>
      <c r="R4278" s="142"/>
      <c r="S4278" s="142"/>
      <c r="T4278" s="142"/>
      <c r="U4278" s="142"/>
      <c r="V4278" s="142"/>
    </row>
    <row r="4279" spans="1:22" s="50" customFormat="1" ht="30" customHeight="1" x14ac:dyDescent="0.15">
      <c r="A4279" s="138" t="s">
        <v>30</v>
      </c>
      <c r="B4279" s="138" t="s">
        <v>1182</v>
      </c>
      <c r="C4279" s="139">
        <v>1978</v>
      </c>
      <c r="D4279" s="139">
        <v>2011</v>
      </c>
      <c r="E4279" s="138" t="s">
        <v>111</v>
      </c>
      <c r="F4279" s="132">
        <v>5</v>
      </c>
      <c r="G4279" s="132">
        <v>4</v>
      </c>
      <c r="H4279" s="133">
        <v>3036.1</v>
      </c>
      <c r="I4279" s="133">
        <v>2738.5</v>
      </c>
      <c r="J4279" s="133">
        <v>1319.65</v>
      </c>
      <c r="K4279" s="132">
        <v>172</v>
      </c>
      <c r="L4279" s="133">
        <v>6170598.3200000003</v>
      </c>
      <c r="M4279" s="133">
        <v>0</v>
      </c>
      <c r="N4279" s="133">
        <v>0</v>
      </c>
      <c r="O4279" s="133">
        <v>0</v>
      </c>
      <c r="P4279" s="133">
        <v>6170598.3200000003</v>
      </c>
      <c r="Q4279" s="133">
        <v>0</v>
      </c>
      <c r="R4279" s="66" t="s">
        <v>74</v>
      </c>
      <c r="S4279" s="134">
        <v>3</v>
      </c>
      <c r="T4279" s="133">
        <v>2253.2800000000002</v>
      </c>
      <c r="U4279" s="133">
        <v>2253.2800000000002</v>
      </c>
      <c r="V4279" s="136">
        <v>47118</v>
      </c>
    </row>
    <row r="4280" spans="1:22" s="50" customFormat="1" ht="29.25" customHeight="1" x14ac:dyDescent="0.15">
      <c r="A4280" s="138"/>
      <c r="B4280" s="138"/>
      <c r="C4280" s="139"/>
      <c r="D4280" s="139"/>
      <c r="E4280" s="138"/>
      <c r="F4280" s="132"/>
      <c r="G4280" s="132"/>
      <c r="H4280" s="133"/>
      <c r="I4280" s="133"/>
      <c r="J4280" s="133"/>
      <c r="K4280" s="132"/>
      <c r="L4280" s="133"/>
      <c r="M4280" s="133"/>
      <c r="N4280" s="133"/>
      <c r="O4280" s="133"/>
      <c r="P4280" s="133"/>
      <c r="Q4280" s="133"/>
      <c r="R4280" s="66" t="s">
        <v>75</v>
      </c>
      <c r="S4280" s="135"/>
      <c r="T4280" s="133"/>
      <c r="U4280" s="133"/>
      <c r="V4280" s="136"/>
    </row>
    <row r="4281" spans="1:22" s="50" customFormat="1" ht="39" customHeight="1" x14ac:dyDescent="0.15">
      <c r="A4281" s="138"/>
      <c r="B4281" s="138"/>
      <c r="C4281" s="139"/>
      <c r="D4281" s="139"/>
      <c r="E4281" s="138"/>
      <c r="F4281" s="132"/>
      <c r="G4281" s="132"/>
      <c r="H4281" s="133"/>
      <c r="I4281" s="133"/>
      <c r="J4281" s="133"/>
      <c r="K4281" s="132"/>
      <c r="L4281" s="133"/>
      <c r="M4281" s="133"/>
      <c r="N4281" s="133"/>
      <c r="O4281" s="133"/>
      <c r="P4281" s="133"/>
      <c r="Q4281" s="133"/>
      <c r="R4281" s="66" t="s">
        <v>76</v>
      </c>
      <c r="S4281" s="135"/>
      <c r="T4281" s="133"/>
      <c r="U4281" s="133"/>
      <c r="V4281" s="136"/>
    </row>
    <row r="4282" spans="1:22" s="50" customFormat="1" ht="25.5" customHeight="1" x14ac:dyDescent="0.15">
      <c r="A4282" s="138" t="s">
        <v>31</v>
      </c>
      <c r="B4282" s="138" t="s">
        <v>1183</v>
      </c>
      <c r="C4282" s="139">
        <v>1968</v>
      </c>
      <c r="D4282" s="139"/>
      <c r="E4282" s="138" t="s">
        <v>97</v>
      </c>
      <c r="F4282" s="132">
        <v>5</v>
      </c>
      <c r="G4282" s="132">
        <v>4</v>
      </c>
      <c r="H4282" s="133">
        <v>3558.6</v>
      </c>
      <c r="I4282" s="133">
        <v>3275.7</v>
      </c>
      <c r="J4282" s="133">
        <v>1858.5</v>
      </c>
      <c r="K4282" s="132">
        <v>168</v>
      </c>
      <c r="L4282" s="133">
        <v>7351633.71</v>
      </c>
      <c r="M4282" s="133">
        <v>0</v>
      </c>
      <c r="N4282" s="133">
        <v>0</v>
      </c>
      <c r="O4282" s="133">
        <v>0</v>
      </c>
      <c r="P4282" s="133">
        <v>7351633.71</v>
      </c>
      <c r="Q4282" s="133">
        <v>0</v>
      </c>
      <c r="R4282" s="66" t="s">
        <v>74</v>
      </c>
      <c r="S4282" s="134">
        <v>3</v>
      </c>
      <c r="T4282" s="133">
        <v>2244.29</v>
      </c>
      <c r="U4282" s="133">
        <v>2244.29</v>
      </c>
      <c r="V4282" s="136">
        <v>47118</v>
      </c>
    </row>
    <row r="4283" spans="1:22" s="50" customFormat="1" ht="27.75" customHeight="1" x14ac:dyDescent="0.15">
      <c r="A4283" s="138"/>
      <c r="B4283" s="138"/>
      <c r="C4283" s="139"/>
      <c r="D4283" s="139"/>
      <c r="E4283" s="138"/>
      <c r="F4283" s="132"/>
      <c r="G4283" s="132"/>
      <c r="H4283" s="133"/>
      <c r="I4283" s="133"/>
      <c r="J4283" s="133"/>
      <c r="K4283" s="132"/>
      <c r="L4283" s="133"/>
      <c r="M4283" s="133"/>
      <c r="N4283" s="133"/>
      <c r="O4283" s="133"/>
      <c r="P4283" s="133"/>
      <c r="Q4283" s="133"/>
      <c r="R4283" s="66" t="s">
        <v>75</v>
      </c>
      <c r="S4283" s="135"/>
      <c r="T4283" s="133"/>
      <c r="U4283" s="133"/>
      <c r="V4283" s="136"/>
    </row>
    <row r="4284" spans="1:22" s="50" customFormat="1" ht="31.5" customHeight="1" x14ac:dyDescent="0.15">
      <c r="A4284" s="138"/>
      <c r="B4284" s="138"/>
      <c r="C4284" s="139"/>
      <c r="D4284" s="139"/>
      <c r="E4284" s="138"/>
      <c r="F4284" s="132"/>
      <c r="G4284" s="132"/>
      <c r="H4284" s="133"/>
      <c r="I4284" s="133"/>
      <c r="J4284" s="133"/>
      <c r="K4284" s="132"/>
      <c r="L4284" s="133"/>
      <c r="M4284" s="133"/>
      <c r="N4284" s="133"/>
      <c r="O4284" s="133"/>
      <c r="P4284" s="133"/>
      <c r="Q4284" s="133"/>
      <c r="R4284" s="66" t="s">
        <v>76</v>
      </c>
      <c r="S4284" s="135"/>
      <c r="T4284" s="133"/>
      <c r="U4284" s="133"/>
      <c r="V4284" s="136"/>
    </row>
    <row r="4285" spans="1:22" s="50" customFormat="1" ht="29.25" customHeight="1" x14ac:dyDescent="0.15">
      <c r="A4285" s="138" t="s">
        <v>32</v>
      </c>
      <c r="B4285" s="138" t="s">
        <v>1184</v>
      </c>
      <c r="C4285" s="139">
        <v>1962</v>
      </c>
      <c r="D4285" s="139">
        <v>2006</v>
      </c>
      <c r="E4285" s="138" t="s">
        <v>111</v>
      </c>
      <c r="F4285" s="132">
        <v>2</v>
      </c>
      <c r="G4285" s="132">
        <v>2</v>
      </c>
      <c r="H4285" s="133">
        <v>491.7</v>
      </c>
      <c r="I4285" s="133">
        <v>437.8</v>
      </c>
      <c r="J4285" s="133">
        <v>180.1</v>
      </c>
      <c r="K4285" s="132">
        <v>32</v>
      </c>
      <c r="L4285" s="133">
        <v>3676955.42</v>
      </c>
      <c r="M4285" s="133">
        <v>0</v>
      </c>
      <c r="N4285" s="133">
        <v>0</v>
      </c>
      <c r="O4285" s="133">
        <v>0</v>
      </c>
      <c r="P4285" s="133">
        <v>3676955.42</v>
      </c>
      <c r="Q4285" s="133">
        <v>0</v>
      </c>
      <c r="R4285" s="66" t="s">
        <v>74</v>
      </c>
      <c r="S4285" s="134">
        <v>3</v>
      </c>
      <c r="T4285" s="133">
        <v>8398.7099999999991</v>
      </c>
      <c r="U4285" s="133">
        <v>8398.7099999999991</v>
      </c>
      <c r="V4285" s="136">
        <v>47118</v>
      </c>
    </row>
    <row r="4286" spans="1:22" s="50" customFormat="1" ht="30" customHeight="1" x14ac:dyDescent="0.15">
      <c r="A4286" s="138"/>
      <c r="B4286" s="138"/>
      <c r="C4286" s="139"/>
      <c r="D4286" s="139"/>
      <c r="E4286" s="138"/>
      <c r="F4286" s="132"/>
      <c r="G4286" s="132"/>
      <c r="H4286" s="133"/>
      <c r="I4286" s="133"/>
      <c r="J4286" s="133"/>
      <c r="K4286" s="132"/>
      <c r="L4286" s="133"/>
      <c r="M4286" s="133"/>
      <c r="N4286" s="133"/>
      <c r="O4286" s="133"/>
      <c r="P4286" s="133"/>
      <c r="Q4286" s="133"/>
      <c r="R4286" s="66" t="s">
        <v>75</v>
      </c>
      <c r="S4286" s="135"/>
      <c r="T4286" s="133"/>
      <c r="U4286" s="133"/>
      <c r="V4286" s="136"/>
    </row>
    <row r="4287" spans="1:22" s="50" customFormat="1" ht="33.75" customHeight="1" x14ac:dyDescent="0.15">
      <c r="A4287" s="138"/>
      <c r="B4287" s="138"/>
      <c r="C4287" s="139"/>
      <c r="D4287" s="139"/>
      <c r="E4287" s="138"/>
      <c r="F4287" s="132"/>
      <c r="G4287" s="132"/>
      <c r="H4287" s="133"/>
      <c r="I4287" s="133"/>
      <c r="J4287" s="133"/>
      <c r="K4287" s="132"/>
      <c r="L4287" s="133"/>
      <c r="M4287" s="133"/>
      <c r="N4287" s="133"/>
      <c r="O4287" s="133"/>
      <c r="P4287" s="133"/>
      <c r="Q4287" s="133"/>
      <c r="R4287" s="66" t="s">
        <v>76</v>
      </c>
      <c r="S4287" s="135"/>
      <c r="T4287" s="133"/>
      <c r="U4287" s="133"/>
      <c r="V4287" s="136"/>
    </row>
    <row r="4288" spans="1:22" s="50" customFormat="1" ht="24" customHeight="1" x14ac:dyDescent="0.15">
      <c r="A4288" s="138" t="s">
        <v>33</v>
      </c>
      <c r="B4288" s="138" t="s">
        <v>1185</v>
      </c>
      <c r="C4288" s="139">
        <v>1966</v>
      </c>
      <c r="D4288" s="139">
        <v>2013</v>
      </c>
      <c r="E4288" s="138" t="s">
        <v>97</v>
      </c>
      <c r="F4288" s="132">
        <v>5</v>
      </c>
      <c r="G4288" s="132">
        <v>5</v>
      </c>
      <c r="H4288" s="133">
        <v>3479.3</v>
      </c>
      <c r="I4288" s="133">
        <v>3132.2</v>
      </c>
      <c r="J4288" s="133">
        <v>1991.35</v>
      </c>
      <c r="K4288" s="132">
        <v>177</v>
      </c>
      <c r="L4288" s="133">
        <v>7036148.6399999997</v>
      </c>
      <c r="M4288" s="133">
        <v>0</v>
      </c>
      <c r="N4288" s="133">
        <v>0</v>
      </c>
      <c r="O4288" s="133">
        <v>0</v>
      </c>
      <c r="P4288" s="133">
        <v>7036148.6399999997</v>
      </c>
      <c r="Q4288" s="133">
        <v>0</v>
      </c>
      <c r="R4288" s="66" t="s">
        <v>74</v>
      </c>
      <c r="S4288" s="134">
        <v>3</v>
      </c>
      <c r="T4288" s="133">
        <v>2246.39</v>
      </c>
      <c r="U4288" s="133">
        <v>2246.39</v>
      </c>
      <c r="V4288" s="136">
        <v>47118</v>
      </c>
    </row>
    <row r="4289" spans="1:22" s="50" customFormat="1" ht="29.25" customHeight="1" x14ac:dyDescent="0.15">
      <c r="A4289" s="138"/>
      <c r="B4289" s="138"/>
      <c r="C4289" s="139"/>
      <c r="D4289" s="139"/>
      <c r="E4289" s="138"/>
      <c r="F4289" s="132"/>
      <c r="G4289" s="132"/>
      <c r="H4289" s="133"/>
      <c r="I4289" s="133"/>
      <c r="J4289" s="133"/>
      <c r="K4289" s="132"/>
      <c r="L4289" s="133"/>
      <c r="M4289" s="133"/>
      <c r="N4289" s="133"/>
      <c r="O4289" s="133"/>
      <c r="P4289" s="133"/>
      <c r="Q4289" s="133"/>
      <c r="R4289" s="66" t="s">
        <v>75</v>
      </c>
      <c r="S4289" s="135"/>
      <c r="T4289" s="133"/>
      <c r="U4289" s="133"/>
      <c r="V4289" s="136"/>
    </row>
    <row r="4290" spans="1:22" s="50" customFormat="1" ht="39" customHeight="1" x14ac:dyDescent="0.15">
      <c r="A4290" s="138"/>
      <c r="B4290" s="138"/>
      <c r="C4290" s="139"/>
      <c r="D4290" s="139"/>
      <c r="E4290" s="138"/>
      <c r="F4290" s="132"/>
      <c r="G4290" s="132"/>
      <c r="H4290" s="133"/>
      <c r="I4290" s="133"/>
      <c r="J4290" s="133"/>
      <c r="K4290" s="132"/>
      <c r="L4290" s="133"/>
      <c r="M4290" s="133"/>
      <c r="N4290" s="133"/>
      <c r="O4290" s="133"/>
      <c r="P4290" s="133"/>
      <c r="Q4290" s="133"/>
      <c r="R4290" s="66" t="s">
        <v>76</v>
      </c>
      <c r="S4290" s="135"/>
      <c r="T4290" s="133"/>
      <c r="U4290" s="133"/>
      <c r="V4290" s="136"/>
    </row>
    <row r="4291" spans="1:22" s="50" customFormat="1" ht="33" customHeight="1" x14ac:dyDescent="0.15">
      <c r="A4291" s="138" t="s">
        <v>34</v>
      </c>
      <c r="B4291" s="138" t="s">
        <v>1186</v>
      </c>
      <c r="C4291" s="139">
        <v>1980</v>
      </c>
      <c r="D4291" s="139"/>
      <c r="E4291" s="138" t="s">
        <v>97</v>
      </c>
      <c r="F4291" s="132">
        <v>5</v>
      </c>
      <c r="G4291" s="132">
        <v>5</v>
      </c>
      <c r="H4291" s="133">
        <v>3982.6</v>
      </c>
      <c r="I4291" s="133">
        <v>3563.3</v>
      </c>
      <c r="J4291" s="133">
        <v>2893.41</v>
      </c>
      <c r="K4291" s="132">
        <v>152</v>
      </c>
      <c r="L4291" s="133">
        <v>7983922.9400000004</v>
      </c>
      <c r="M4291" s="133">
        <v>0</v>
      </c>
      <c r="N4291" s="133">
        <v>0</v>
      </c>
      <c r="O4291" s="133">
        <v>0</v>
      </c>
      <c r="P4291" s="133">
        <v>7983922.9400000004</v>
      </c>
      <c r="Q4291" s="133">
        <v>0</v>
      </c>
      <c r="R4291" s="66" t="s">
        <v>74</v>
      </c>
      <c r="S4291" s="134">
        <v>3</v>
      </c>
      <c r="T4291" s="133">
        <v>2240.6</v>
      </c>
      <c r="U4291" s="133">
        <v>2240.6</v>
      </c>
      <c r="V4291" s="136">
        <v>47118</v>
      </c>
    </row>
    <row r="4292" spans="1:22" s="50" customFormat="1" ht="27.75" customHeight="1" x14ac:dyDescent="0.15">
      <c r="A4292" s="138"/>
      <c r="B4292" s="138"/>
      <c r="C4292" s="139"/>
      <c r="D4292" s="139"/>
      <c r="E4292" s="138"/>
      <c r="F4292" s="132"/>
      <c r="G4292" s="132"/>
      <c r="H4292" s="133"/>
      <c r="I4292" s="133"/>
      <c r="J4292" s="133"/>
      <c r="K4292" s="132"/>
      <c r="L4292" s="133"/>
      <c r="M4292" s="133"/>
      <c r="N4292" s="133"/>
      <c r="O4292" s="133"/>
      <c r="P4292" s="133"/>
      <c r="Q4292" s="133"/>
      <c r="R4292" s="66" t="s">
        <v>75</v>
      </c>
      <c r="S4292" s="135"/>
      <c r="T4292" s="133"/>
      <c r="U4292" s="133"/>
      <c r="V4292" s="136"/>
    </row>
    <row r="4293" spans="1:22" s="50" customFormat="1" ht="33.75" customHeight="1" x14ac:dyDescent="0.15">
      <c r="A4293" s="138"/>
      <c r="B4293" s="138"/>
      <c r="C4293" s="139"/>
      <c r="D4293" s="139"/>
      <c r="E4293" s="138"/>
      <c r="F4293" s="132"/>
      <c r="G4293" s="132"/>
      <c r="H4293" s="133"/>
      <c r="I4293" s="133"/>
      <c r="J4293" s="133"/>
      <c r="K4293" s="132"/>
      <c r="L4293" s="133"/>
      <c r="M4293" s="133"/>
      <c r="N4293" s="133"/>
      <c r="O4293" s="133"/>
      <c r="P4293" s="133"/>
      <c r="Q4293" s="133"/>
      <c r="R4293" s="66" t="s">
        <v>76</v>
      </c>
      <c r="S4293" s="135"/>
      <c r="T4293" s="133"/>
      <c r="U4293" s="133"/>
      <c r="V4293" s="136"/>
    </row>
    <row r="4294" spans="1:22" s="50" customFormat="1" ht="24" customHeight="1" x14ac:dyDescent="0.15">
      <c r="A4294" s="138" t="s">
        <v>35</v>
      </c>
      <c r="B4294" s="138" t="s">
        <v>1187</v>
      </c>
      <c r="C4294" s="139">
        <v>1967</v>
      </c>
      <c r="D4294" s="139">
        <v>2013</v>
      </c>
      <c r="E4294" s="138" t="s">
        <v>97</v>
      </c>
      <c r="F4294" s="132">
        <v>5</v>
      </c>
      <c r="G4294" s="132">
        <v>4</v>
      </c>
      <c r="H4294" s="133">
        <v>3590.4</v>
      </c>
      <c r="I4294" s="133">
        <v>3303.4</v>
      </c>
      <c r="J4294" s="133">
        <v>2109.3000000000002</v>
      </c>
      <c r="K4294" s="132">
        <v>175</v>
      </c>
      <c r="L4294" s="133">
        <v>7412532.2199999997</v>
      </c>
      <c r="M4294" s="133">
        <v>0</v>
      </c>
      <c r="N4294" s="133">
        <v>0</v>
      </c>
      <c r="O4294" s="133">
        <v>0</v>
      </c>
      <c r="P4294" s="133">
        <v>7412532.2199999997</v>
      </c>
      <c r="Q4294" s="133">
        <v>0</v>
      </c>
      <c r="R4294" s="66" t="s">
        <v>74</v>
      </c>
      <c r="S4294" s="134">
        <v>3</v>
      </c>
      <c r="T4294" s="133">
        <v>2243.91</v>
      </c>
      <c r="U4294" s="133">
        <v>2243.91</v>
      </c>
      <c r="V4294" s="136">
        <v>47118</v>
      </c>
    </row>
    <row r="4295" spans="1:22" s="50" customFormat="1" ht="27.75" customHeight="1" x14ac:dyDescent="0.15">
      <c r="A4295" s="138"/>
      <c r="B4295" s="138"/>
      <c r="C4295" s="139"/>
      <c r="D4295" s="139"/>
      <c r="E4295" s="138"/>
      <c r="F4295" s="132"/>
      <c r="G4295" s="132"/>
      <c r="H4295" s="133"/>
      <c r="I4295" s="133"/>
      <c r="J4295" s="133"/>
      <c r="K4295" s="132"/>
      <c r="L4295" s="133"/>
      <c r="M4295" s="133"/>
      <c r="N4295" s="133"/>
      <c r="O4295" s="133"/>
      <c r="P4295" s="133"/>
      <c r="Q4295" s="133"/>
      <c r="R4295" s="66" t="s">
        <v>75</v>
      </c>
      <c r="S4295" s="135"/>
      <c r="T4295" s="133"/>
      <c r="U4295" s="133"/>
      <c r="V4295" s="136"/>
    </row>
    <row r="4296" spans="1:22" s="50" customFormat="1" ht="33.75" customHeight="1" x14ac:dyDescent="0.15">
      <c r="A4296" s="138"/>
      <c r="B4296" s="138"/>
      <c r="C4296" s="139"/>
      <c r="D4296" s="139"/>
      <c r="E4296" s="138"/>
      <c r="F4296" s="132"/>
      <c r="G4296" s="132"/>
      <c r="H4296" s="133"/>
      <c r="I4296" s="133"/>
      <c r="J4296" s="133"/>
      <c r="K4296" s="132"/>
      <c r="L4296" s="133"/>
      <c r="M4296" s="133"/>
      <c r="N4296" s="133"/>
      <c r="O4296" s="133"/>
      <c r="P4296" s="133"/>
      <c r="Q4296" s="133"/>
      <c r="R4296" s="66" t="s">
        <v>76</v>
      </c>
      <c r="S4296" s="135"/>
      <c r="T4296" s="133"/>
      <c r="U4296" s="133"/>
      <c r="V4296" s="136"/>
    </row>
    <row r="4297" spans="1:22" s="50" customFormat="1" ht="31.5" customHeight="1" x14ac:dyDescent="0.15">
      <c r="A4297" s="138" t="s">
        <v>36</v>
      </c>
      <c r="B4297" s="138" t="s">
        <v>1188</v>
      </c>
      <c r="C4297" s="139">
        <v>1977</v>
      </c>
      <c r="D4297" s="139"/>
      <c r="E4297" s="138" t="s">
        <v>97</v>
      </c>
      <c r="F4297" s="132">
        <v>5</v>
      </c>
      <c r="G4297" s="132">
        <v>2</v>
      </c>
      <c r="H4297" s="133">
        <v>4299.2</v>
      </c>
      <c r="I4297" s="133">
        <v>3854.3</v>
      </c>
      <c r="J4297" s="133">
        <v>1076</v>
      </c>
      <c r="K4297" s="132">
        <v>145</v>
      </c>
      <c r="L4297" s="133">
        <v>6461488.2999999998</v>
      </c>
      <c r="M4297" s="133">
        <v>0</v>
      </c>
      <c r="N4297" s="133">
        <v>0</v>
      </c>
      <c r="O4297" s="133">
        <v>0</v>
      </c>
      <c r="P4297" s="133">
        <v>6461488.2999999998</v>
      </c>
      <c r="Q4297" s="133">
        <v>0</v>
      </c>
      <c r="R4297" s="66" t="s">
        <v>74</v>
      </c>
      <c r="S4297" s="134">
        <v>3</v>
      </c>
      <c r="T4297" s="133">
        <v>1676.44</v>
      </c>
      <c r="U4297" s="133">
        <v>1676.44</v>
      </c>
      <c r="V4297" s="136">
        <v>47118</v>
      </c>
    </row>
    <row r="4298" spans="1:22" s="50" customFormat="1" ht="26.25" customHeight="1" x14ac:dyDescent="0.15">
      <c r="A4298" s="138"/>
      <c r="B4298" s="138"/>
      <c r="C4298" s="139"/>
      <c r="D4298" s="139"/>
      <c r="E4298" s="138"/>
      <c r="F4298" s="132"/>
      <c r="G4298" s="132"/>
      <c r="H4298" s="133"/>
      <c r="I4298" s="133"/>
      <c r="J4298" s="133"/>
      <c r="K4298" s="132"/>
      <c r="L4298" s="133"/>
      <c r="M4298" s="133"/>
      <c r="N4298" s="133"/>
      <c r="O4298" s="133"/>
      <c r="P4298" s="133"/>
      <c r="Q4298" s="133"/>
      <c r="R4298" s="66" t="s">
        <v>75</v>
      </c>
      <c r="S4298" s="135"/>
      <c r="T4298" s="133"/>
      <c r="U4298" s="133"/>
      <c r="V4298" s="136"/>
    </row>
    <row r="4299" spans="1:22" s="50" customFormat="1" ht="30" customHeight="1" x14ac:dyDescent="0.15">
      <c r="A4299" s="138"/>
      <c r="B4299" s="138"/>
      <c r="C4299" s="139"/>
      <c r="D4299" s="139"/>
      <c r="E4299" s="138"/>
      <c r="F4299" s="132"/>
      <c r="G4299" s="132"/>
      <c r="H4299" s="133"/>
      <c r="I4299" s="133"/>
      <c r="J4299" s="133"/>
      <c r="K4299" s="132"/>
      <c r="L4299" s="133"/>
      <c r="M4299" s="133"/>
      <c r="N4299" s="133"/>
      <c r="O4299" s="133"/>
      <c r="P4299" s="133"/>
      <c r="Q4299" s="133"/>
      <c r="R4299" s="66" t="s">
        <v>76</v>
      </c>
      <c r="S4299" s="135"/>
      <c r="T4299" s="133"/>
      <c r="U4299" s="133"/>
      <c r="V4299" s="136"/>
    </row>
    <row r="4300" spans="1:22" s="50" customFormat="1" ht="20.25" customHeight="1" x14ac:dyDescent="0.15">
      <c r="A4300" s="138" t="s">
        <v>37</v>
      </c>
      <c r="B4300" s="138" t="s">
        <v>1189</v>
      </c>
      <c r="C4300" s="139">
        <v>1976</v>
      </c>
      <c r="D4300" s="139"/>
      <c r="E4300" s="138" t="s">
        <v>111</v>
      </c>
      <c r="F4300" s="132">
        <v>5</v>
      </c>
      <c r="G4300" s="132">
        <v>2</v>
      </c>
      <c r="H4300" s="133">
        <v>1493</v>
      </c>
      <c r="I4300" s="133">
        <v>1332.6</v>
      </c>
      <c r="J4300" s="133">
        <v>1048.5</v>
      </c>
      <c r="K4300" s="132">
        <v>63</v>
      </c>
      <c r="L4300" s="133">
        <v>3079724.05</v>
      </c>
      <c r="M4300" s="133">
        <v>0</v>
      </c>
      <c r="N4300" s="133">
        <v>0</v>
      </c>
      <c r="O4300" s="133">
        <v>0</v>
      </c>
      <c r="P4300" s="133">
        <v>3079724.05</v>
      </c>
      <c r="Q4300" s="133">
        <v>0</v>
      </c>
      <c r="R4300" s="66" t="s">
        <v>74</v>
      </c>
      <c r="S4300" s="134">
        <v>3</v>
      </c>
      <c r="T4300" s="133">
        <v>2311.06</v>
      </c>
      <c r="U4300" s="133">
        <v>2311.06</v>
      </c>
      <c r="V4300" s="136">
        <v>47118</v>
      </c>
    </row>
    <row r="4301" spans="1:22" s="50" customFormat="1" ht="27.75" customHeight="1" x14ac:dyDescent="0.15">
      <c r="A4301" s="138"/>
      <c r="B4301" s="138"/>
      <c r="C4301" s="139"/>
      <c r="D4301" s="139"/>
      <c r="E4301" s="138"/>
      <c r="F4301" s="132"/>
      <c r="G4301" s="132"/>
      <c r="H4301" s="133"/>
      <c r="I4301" s="133"/>
      <c r="J4301" s="133"/>
      <c r="K4301" s="132"/>
      <c r="L4301" s="133"/>
      <c r="M4301" s="133"/>
      <c r="N4301" s="133"/>
      <c r="O4301" s="133"/>
      <c r="P4301" s="133"/>
      <c r="Q4301" s="133"/>
      <c r="R4301" s="66" t="s">
        <v>75</v>
      </c>
      <c r="S4301" s="135"/>
      <c r="T4301" s="133"/>
      <c r="U4301" s="133"/>
      <c r="V4301" s="136"/>
    </row>
    <row r="4302" spans="1:22" s="50" customFormat="1" ht="29.25" customHeight="1" x14ac:dyDescent="0.15">
      <c r="A4302" s="138"/>
      <c r="B4302" s="138"/>
      <c r="C4302" s="139"/>
      <c r="D4302" s="139"/>
      <c r="E4302" s="138"/>
      <c r="F4302" s="132"/>
      <c r="G4302" s="132"/>
      <c r="H4302" s="133"/>
      <c r="I4302" s="133"/>
      <c r="J4302" s="133"/>
      <c r="K4302" s="132"/>
      <c r="L4302" s="133"/>
      <c r="M4302" s="133"/>
      <c r="N4302" s="133"/>
      <c r="O4302" s="133"/>
      <c r="P4302" s="133"/>
      <c r="Q4302" s="133"/>
      <c r="R4302" s="66" t="s">
        <v>76</v>
      </c>
      <c r="S4302" s="135"/>
      <c r="T4302" s="133"/>
      <c r="U4302" s="133"/>
      <c r="V4302" s="136"/>
    </row>
    <row r="4303" spans="1:22" s="50" customFormat="1" ht="20.25" customHeight="1" x14ac:dyDescent="0.15">
      <c r="A4303" s="138" t="s">
        <v>38</v>
      </c>
      <c r="B4303" s="138" t="s">
        <v>1190</v>
      </c>
      <c r="C4303" s="139">
        <v>1968</v>
      </c>
      <c r="D4303" s="139">
        <v>2013</v>
      </c>
      <c r="E4303" s="138" t="s">
        <v>97</v>
      </c>
      <c r="F4303" s="132">
        <v>5</v>
      </c>
      <c r="G4303" s="132">
        <v>8</v>
      </c>
      <c r="H4303" s="133">
        <v>5504.7</v>
      </c>
      <c r="I4303" s="133">
        <v>4968.8</v>
      </c>
      <c r="J4303" s="133">
        <v>3081.58</v>
      </c>
      <c r="K4303" s="132">
        <v>287</v>
      </c>
      <c r="L4303" s="133">
        <v>11123917.810000001</v>
      </c>
      <c r="M4303" s="133">
        <v>0</v>
      </c>
      <c r="N4303" s="133">
        <v>0</v>
      </c>
      <c r="O4303" s="133">
        <v>0</v>
      </c>
      <c r="P4303" s="133">
        <v>11123917.810000001</v>
      </c>
      <c r="Q4303" s="133">
        <v>0</v>
      </c>
      <c r="R4303" s="66" t="s">
        <v>74</v>
      </c>
      <c r="S4303" s="134">
        <v>3</v>
      </c>
      <c r="T4303" s="133">
        <v>2238.75</v>
      </c>
      <c r="U4303" s="133">
        <v>2238.75</v>
      </c>
      <c r="V4303" s="136">
        <v>47118</v>
      </c>
    </row>
    <row r="4304" spans="1:22" s="50" customFormat="1" ht="29.25" customHeight="1" x14ac:dyDescent="0.15">
      <c r="A4304" s="138"/>
      <c r="B4304" s="138"/>
      <c r="C4304" s="139"/>
      <c r="D4304" s="139"/>
      <c r="E4304" s="138"/>
      <c r="F4304" s="132"/>
      <c r="G4304" s="132"/>
      <c r="H4304" s="133"/>
      <c r="I4304" s="133"/>
      <c r="J4304" s="133"/>
      <c r="K4304" s="132"/>
      <c r="L4304" s="133"/>
      <c r="M4304" s="133"/>
      <c r="N4304" s="133"/>
      <c r="O4304" s="133"/>
      <c r="P4304" s="133"/>
      <c r="Q4304" s="133"/>
      <c r="R4304" s="66" t="s">
        <v>75</v>
      </c>
      <c r="S4304" s="135"/>
      <c r="T4304" s="133"/>
      <c r="U4304" s="133"/>
      <c r="V4304" s="136"/>
    </row>
    <row r="4305" spans="1:23" s="50" customFormat="1" ht="30" customHeight="1" x14ac:dyDescent="0.15">
      <c r="A4305" s="138"/>
      <c r="B4305" s="138"/>
      <c r="C4305" s="139"/>
      <c r="D4305" s="139"/>
      <c r="E4305" s="138"/>
      <c r="F4305" s="132"/>
      <c r="G4305" s="132"/>
      <c r="H4305" s="133"/>
      <c r="I4305" s="133"/>
      <c r="J4305" s="133"/>
      <c r="K4305" s="132"/>
      <c r="L4305" s="133"/>
      <c r="M4305" s="133"/>
      <c r="N4305" s="133"/>
      <c r="O4305" s="133"/>
      <c r="P4305" s="133"/>
      <c r="Q4305" s="133"/>
      <c r="R4305" s="66" t="s">
        <v>76</v>
      </c>
      <c r="S4305" s="135"/>
      <c r="T4305" s="133"/>
      <c r="U4305" s="133"/>
      <c r="V4305" s="136"/>
    </row>
    <row r="4306" spans="1:23" s="23" customFormat="1" ht="28.5" customHeight="1" x14ac:dyDescent="0.2">
      <c r="A4306" s="141" t="s">
        <v>1191</v>
      </c>
      <c r="B4306" s="141"/>
      <c r="C4306" s="43" t="s">
        <v>80</v>
      </c>
      <c r="D4306" s="44" t="s">
        <v>80</v>
      </c>
      <c r="E4306" s="44" t="s">
        <v>80</v>
      </c>
      <c r="F4306" s="44" t="s">
        <v>80</v>
      </c>
      <c r="G4306" s="44" t="s">
        <v>80</v>
      </c>
      <c r="H4306" s="44">
        <f>SUM(H4279:H4305)</f>
        <v>29435.600000000002</v>
      </c>
      <c r="I4306" s="44">
        <f t="shared" ref="I4306:S4306" si="382">SUM(I4279:I4305)</f>
        <v>26606.6</v>
      </c>
      <c r="J4306" s="44">
        <f t="shared" si="382"/>
        <v>15558.390000000001</v>
      </c>
      <c r="K4306" s="45">
        <f t="shared" si="382"/>
        <v>1371</v>
      </c>
      <c r="L4306" s="44">
        <f t="shared" si="382"/>
        <v>60296921.410000004</v>
      </c>
      <c r="M4306" s="44">
        <f t="shared" si="382"/>
        <v>0</v>
      </c>
      <c r="N4306" s="44">
        <f t="shared" si="382"/>
        <v>0</v>
      </c>
      <c r="O4306" s="44">
        <f t="shared" si="382"/>
        <v>0</v>
      </c>
      <c r="P4306" s="44">
        <f t="shared" si="382"/>
        <v>60296921.410000004</v>
      </c>
      <c r="Q4306" s="44">
        <f t="shared" si="382"/>
        <v>0</v>
      </c>
      <c r="R4306" s="44" t="s">
        <v>80</v>
      </c>
      <c r="S4306" s="45">
        <f t="shared" si="382"/>
        <v>27</v>
      </c>
      <c r="T4306" s="44" t="s">
        <v>80</v>
      </c>
      <c r="U4306" s="44" t="s">
        <v>80</v>
      </c>
      <c r="V4306" s="44" t="s">
        <v>80</v>
      </c>
    </row>
    <row r="4307" spans="1:23" s="23" customFormat="1" ht="21.75" customHeight="1" x14ac:dyDescent="0.2">
      <c r="A4307" s="142" t="s">
        <v>174</v>
      </c>
      <c r="B4307" s="142"/>
      <c r="C4307" s="142"/>
      <c r="D4307" s="142"/>
      <c r="E4307" s="142"/>
      <c r="F4307" s="142"/>
      <c r="G4307" s="142"/>
      <c r="H4307" s="142"/>
      <c r="I4307" s="142"/>
      <c r="J4307" s="142"/>
      <c r="K4307" s="142"/>
      <c r="L4307" s="142"/>
      <c r="M4307" s="142"/>
      <c r="N4307" s="142"/>
      <c r="O4307" s="142"/>
      <c r="P4307" s="142"/>
      <c r="Q4307" s="142"/>
      <c r="R4307" s="142"/>
      <c r="S4307" s="142"/>
      <c r="T4307" s="142"/>
      <c r="U4307" s="142"/>
      <c r="V4307" s="142"/>
    </row>
    <row r="4308" spans="1:23" s="23" customFormat="1" ht="21.75" customHeight="1" x14ac:dyDescent="0.2">
      <c r="A4308" s="138">
        <v>1</v>
      </c>
      <c r="B4308" s="138" t="s">
        <v>882</v>
      </c>
      <c r="C4308" s="139">
        <v>1975</v>
      </c>
      <c r="D4308" s="139">
        <v>1975</v>
      </c>
      <c r="E4308" s="138" t="s">
        <v>111</v>
      </c>
      <c r="F4308" s="132">
        <v>6</v>
      </c>
      <c r="G4308" s="132">
        <v>8</v>
      </c>
      <c r="H4308" s="133">
        <v>9385.2000000000007</v>
      </c>
      <c r="I4308" s="133">
        <v>8554.1</v>
      </c>
      <c r="J4308" s="133">
        <v>7985.83</v>
      </c>
      <c r="K4308" s="132">
        <v>277</v>
      </c>
      <c r="L4308" s="133">
        <f>M4308+N4308+O4308+P4308+Q4308</f>
        <v>35051680.219999999</v>
      </c>
      <c r="M4308" s="133">
        <v>0</v>
      </c>
      <c r="N4308" s="133">
        <v>0</v>
      </c>
      <c r="O4308" s="133">
        <v>0</v>
      </c>
      <c r="P4308" s="133">
        <v>35051680.219999999</v>
      </c>
      <c r="Q4308" s="154">
        <v>0</v>
      </c>
      <c r="R4308" s="66" t="s">
        <v>74</v>
      </c>
      <c r="S4308" s="135">
        <v>6</v>
      </c>
      <c r="T4308" s="133">
        <f>L4308/I4308</f>
        <v>4097.6467682164102</v>
      </c>
      <c r="U4308" s="133">
        <f>T4308</f>
        <v>4097.6467682164102</v>
      </c>
      <c r="V4308" s="136">
        <v>47118</v>
      </c>
      <c r="W4308" s="52"/>
    </row>
    <row r="4309" spans="1:23" s="23" customFormat="1" ht="30.75" customHeight="1" x14ac:dyDescent="0.2">
      <c r="A4309" s="138"/>
      <c r="B4309" s="138"/>
      <c r="C4309" s="139"/>
      <c r="D4309" s="139"/>
      <c r="E4309" s="138"/>
      <c r="F4309" s="132"/>
      <c r="G4309" s="132"/>
      <c r="H4309" s="133"/>
      <c r="I4309" s="133"/>
      <c r="J4309" s="133"/>
      <c r="K4309" s="132"/>
      <c r="L4309" s="133"/>
      <c r="M4309" s="133"/>
      <c r="N4309" s="133"/>
      <c r="O4309" s="133"/>
      <c r="P4309" s="133"/>
      <c r="Q4309" s="154"/>
      <c r="R4309" s="66" t="s">
        <v>75</v>
      </c>
      <c r="S4309" s="135"/>
      <c r="T4309" s="133"/>
      <c r="U4309" s="133"/>
      <c r="V4309" s="136"/>
      <c r="W4309" s="52"/>
    </row>
    <row r="4310" spans="1:23" s="23" customFormat="1" ht="29.25" customHeight="1" x14ac:dyDescent="0.2">
      <c r="A4310" s="138"/>
      <c r="B4310" s="138"/>
      <c r="C4310" s="139"/>
      <c r="D4310" s="139"/>
      <c r="E4310" s="138"/>
      <c r="F4310" s="132"/>
      <c r="G4310" s="132"/>
      <c r="H4310" s="133"/>
      <c r="I4310" s="133"/>
      <c r="J4310" s="133"/>
      <c r="K4310" s="132"/>
      <c r="L4310" s="133"/>
      <c r="M4310" s="133"/>
      <c r="N4310" s="133"/>
      <c r="O4310" s="133"/>
      <c r="P4310" s="133"/>
      <c r="Q4310" s="154"/>
      <c r="R4310" s="66" t="s">
        <v>76</v>
      </c>
      <c r="S4310" s="135"/>
      <c r="T4310" s="133"/>
      <c r="U4310" s="133"/>
      <c r="V4310" s="136"/>
      <c r="W4310" s="52"/>
    </row>
    <row r="4311" spans="1:23" s="23" customFormat="1" ht="22.5" customHeight="1" x14ac:dyDescent="0.2">
      <c r="A4311" s="138"/>
      <c r="B4311" s="138"/>
      <c r="C4311" s="139"/>
      <c r="D4311" s="139"/>
      <c r="E4311" s="138"/>
      <c r="F4311" s="132"/>
      <c r="G4311" s="132"/>
      <c r="H4311" s="133"/>
      <c r="I4311" s="133"/>
      <c r="J4311" s="133"/>
      <c r="K4311" s="132"/>
      <c r="L4311" s="133"/>
      <c r="M4311" s="133"/>
      <c r="N4311" s="133"/>
      <c r="O4311" s="133"/>
      <c r="P4311" s="133"/>
      <c r="Q4311" s="154"/>
      <c r="R4311" s="66" t="s">
        <v>105</v>
      </c>
      <c r="S4311" s="135"/>
      <c r="T4311" s="133"/>
      <c r="U4311" s="133"/>
      <c r="V4311" s="136"/>
      <c r="W4311" s="52"/>
    </row>
    <row r="4312" spans="1:23" s="23" customFormat="1" ht="36" customHeight="1" x14ac:dyDescent="0.2">
      <c r="A4312" s="138"/>
      <c r="B4312" s="138"/>
      <c r="C4312" s="139"/>
      <c r="D4312" s="139"/>
      <c r="E4312" s="138"/>
      <c r="F4312" s="132"/>
      <c r="G4312" s="132"/>
      <c r="H4312" s="133"/>
      <c r="I4312" s="133"/>
      <c r="J4312" s="133"/>
      <c r="K4312" s="132"/>
      <c r="L4312" s="133"/>
      <c r="M4312" s="133"/>
      <c r="N4312" s="133"/>
      <c r="O4312" s="133"/>
      <c r="P4312" s="133"/>
      <c r="Q4312" s="154"/>
      <c r="R4312" s="66" t="s">
        <v>106</v>
      </c>
      <c r="S4312" s="135"/>
      <c r="T4312" s="133"/>
      <c r="U4312" s="133"/>
      <c r="V4312" s="136"/>
      <c r="W4312" s="52"/>
    </row>
    <row r="4313" spans="1:23" s="23" customFormat="1" ht="28.5" customHeight="1" x14ac:dyDescent="0.2">
      <c r="A4313" s="138"/>
      <c r="B4313" s="138"/>
      <c r="C4313" s="139"/>
      <c r="D4313" s="139"/>
      <c r="E4313" s="138"/>
      <c r="F4313" s="132"/>
      <c r="G4313" s="132"/>
      <c r="H4313" s="133"/>
      <c r="I4313" s="133"/>
      <c r="J4313" s="133"/>
      <c r="K4313" s="132"/>
      <c r="L4313" s="133"/>
      <c r="M4313" s="133"/>
      <c r="N4313" s="133"/>
      <c r="O4313" s="133"/>
      <c r="P4313" s="133"/>
      <c r="Q4313" s="154"/>
      <c r="R4313" s="66" t="s">
        <v>107</v>
      </c>
      <c r="S4313" s="135"/>
      <c r="T4313" s="133"/>
      <c r="U4313" s="133"/>
      <c r="V4313" s="136"/>
      <c r="W4313" s="52"/>
    </row>
    <row r="4314" spans="1:23" s="50" customFormat="1" ht="33" customHeight="1" x14ac:dyDescent="0.15">
      <c r="A4314" s="138" t="s">
        <v>31</v>
      </c>
      <c r="B4314" s="138" t="s">
        <v>883</v>
      </c>
      <c r="C4314" s="139">
        <v>1978</v>
      </c>
      <c r="D4314" s="139">
        <v>1978</v>
      </c>
      <c r="E4314" s="138" t="s">
        <v>111</v>
      </c>
      <c r="F4314" s="132">
        <v>5</v>
      </c>
      <c r="G4314" s="132">
        <v>10</v>
      </c>
      <c r="H4314" s="133">
        <v>8000.2</v>
      </c>
      <c r="I4314" s="133">
        <v>6910.8</v>
      </c>
      <c r="J4314" s="133">
        <v>6225.23</v>
      </c>
      <c r="K4314" s="132">
        <v>261</v>
      </c>
      <c r="L4314" s="133">
        <v>136131012.47999999</v>
      </c>
      <c r="M4314" s="133">
        <v>0</v>
      </c>
      <c r="N4314" s="133">
        <v>0</v>
      </c>
      <c r="O4314" s="133">
        <v>0</v>
      </c>
      <c r="P4314" s="133">
        <v>136131012.47999999</v>
      </c>
      <c r="Q4314" s="133">
        <v>0</v>
      </c>
      <c r="R4314" s="66" t="s">
        <v>62</v>
      </c>
      <c r="S4314" s="134">
        <v>15</v>
      </c>
      <c r="T4314" s="133">
        <v>19698.3</v>
      </c>
      <c r="U4314" s="133">
        <v>19698.3</v>
      </c>
      <c r="V4314" s="136">
        <v>47118</v>
      </c>
    </row>
    <row r="4315" spans="1:23" s="50" customFormat="1" ht="45.75" customHeight="1" x14ac:dyDescent="0.15">
      <c r="A4315" s="138"/>
      <c r="B4315" s="138"/>
      <c r="C4315" s="139"/>
      <c r="D4315" s="139"/>
      <c r="E4315" s="138"/>
      <c r="F4315" s="132"/>
      <c r="G4315" s="132"/>
      <c r="H4315" s="133"/>
      <c r="I4315" s="133"/>
      <c r="J4315" s="133"/>
      <c r="K4315" s="132"/>
      <c r="L4315" s="133"/>
      <c r="M4315" s="133"/>
      <c r="N4315" s="133"/>
      <c r="O4315" s="133"/>
      <c r="P4315" s="133"/>
      <c r="Q4315" s="133"/>
      <c r="R4315" s="66" t="s">
        <v>64</v>
      </c>
      <c r="S4315" s="135"/>
      <c r="T4315" s="133"/>
      <c r="U4315" s="133"/>
      <c r="V4315" s="136"/>
    </row>
    <row r="4316" spans="1:23" s="50" customFormat="1" ht="32.25" customHeight="1" x14ac:dyDescent="0.15">
      <c r="A4316" s="138"/>
      <c r="B4316" s="138"/>
      <c r="C4316" s="139"/>
      <c r="D4316" s="139"/>
      <c r="E4316" s="138"/>
      <c r="F4316" s="132"/>
      <c r="G4316" s="132"/>
      <c r="H4316" s="133"/>
      <c r="I4316" s="133"/>
      <c r="J4316" s="133"/>
      <c r="K4316" s="132"/>
      <c r="L4316" s="133"/>
      <c r="M4316" s="133"/>
      <c r="N4316" s="133"/>
      <c r="O4316" s="133"/>
      <c r="P4316" s="133"/>
      <c r="Q4316" s="133"/>
      <c r="R4316" s="66" t="s">
        <v>65</v>
      </c>
      <c r="S4316" s="135"/>
      <c r="T4316" s="133"/>
      <c r="U4316" s="133"/>
      <c r="V4316" s="136"/>
    </row>
    <row r="4317" spans="1:23" s="50" customFormat="1" ht="46.5" customHeight="1" x14ac:dyDescent="0.15">
      <c r="A4317" s="138"/>
      <c r="B4317" s="138"/>
      <c r="C4317" s="139"/>
      <c r="D4317" s="139"/>
      <c r="E4317" s="138"/>
      <c r="F4317" s="132"/>
      <c r="G4317" s="132"/>
      <c r="H4317" s="133"/>
      <c r="I4317" s="133"/>
      <c r="J4317" s="133"/>
      <c r="K4317" s="132"/>
      <c r="L4317" s="133"/>
      <c r="M4317" s="133"/>
      <c r="N4317" s="133"/>
      <c r="O4317" s="133"/>
      <c r="P4317" s="133"/>
      <c r="Q4317" s="133"/>
      <c r="R4317" s="66" t="s">
        <v>67</v>
      </c>
      <c r="S4317" s="135"/>
      <c r="T4317" s="133"/>
      <c r="U4317" s="133"/>
      <c r="V4317" s="136"/>
    </row>
    <row r="4318" spans="1:23" s="50" customFormat="1" ht="30" customHeight="1" x14ac:dyDescent="0.15">
      <c r="A4318" s="138"/>
      <c r="B4318" s="138"/>
      <c r="C4318" s="139"/>
      <c r="D4318" s="139"/>
      <c r="E4318" s="138"/>
      <c r="F4318" s="132"/>
      <c r="G4318" s="132"/>
      <c r="H4318" s="133"/>
      <c r="I4318" s="133"/>
      <c r="J4318" s="133"/>
      <c r="K4318" s="132"/>
      <c r="L4318" s="133"/>
      <c r="M4318" s="133"/>
      <c r="N4318" s="133"/>
      <c r="O4318" s="133"/>
      <c r="P4318" s="133"/>
      <c r="Q4318" s="133"/>
      <c r="R4318" s="66" t="s">
        <v>68</v>
      </c>
      <c r="S4318" s="135"/>
      <c r="T4318" s="133"/>
      <c r="U4318" s="133"/>
      <c r="V4318" s="136"/>
    </row>
    <row r="4319" spans="1:23" s="50" customFormat="1" ht="43.5" customHeight="1" x14ac:dyDescent="0.15">
      <c r="A4319" s="138"/>
      <c r="B4319" s="138"/>
      <c r="C4319" s="139"/>
      <c r="D4319" s="139"/>
      <c r="E4319" s="138"/>
      <c r="F4319" s="132"/>
      <c r="G4319" s="132"/>
      <c r="H4319" s="133"/>
      <c r="I4319" s="133"/>
      <c r="J4319" s="133"/>
      <c r="K4319" s="132"/>
      <c r="L4319" s="133"/>
      <c r="M4319" s="133"/>
      <c r="N4319" s="133"/>
      <c r="O4319" s="133"/>
      <c r="P4319" s="133"/>
      <c r="Q4319" s="133"/>
      <c r="R4319" s="66" t="s">
        <v>69</v>
      </c>
      <c r="S4319" s="135"/>
      <c r="T4319" s="133"/>
      <c r="U4319" s="133"/>
      <c r="V4319" s="136"/>
    </row>
    <row r="4320" spans="1:23" s="50" customFormat="1" ht="43.5" customHeight="1" x14ac:dyDescent="0.15">
      <c r="A4320" s="138"/>
      <c r="B4320" s="138"/>
      <c r="C4320" s="139"/>
      <c r="D4320" s="139"/>
      <c r="E4320" s="138"/>
      <c r="F4320" s="132"/>
      <c r="G4320" s="132"/>
      <c r="H4320" s="133"/>
      <c r="I4320" s="133"/>
      <c r="J4320" s="133"/>
      <c r="K4320" s="132"/>
      <c r="L4320" s="133"/>
      <c r="M4320" s="133"/>
      <c r="N4320" s="133"/>
      <c r="O4320" s="133"/>
      <c r="P4320" s="133"/>
      <c r="Q4320" s="133"/>
      <c r="R4320" s="66" t="s">
        <v>70</v>
      </c>
      <c r="S4320" s="135"/>
      <c r="T4320" s="133"/>
      <c r="U4320" s="133"/>
      <c r="V4320" s="136"/>
    </row>
    <row r="4321" spans="1:22" s="50" customFormat="1" ht="33.75" customHeight="1" x14ac:dyDescent="0.15">
      <c r="A4321" s="138"/>
      <c r="B4321" s="138"/>
      <c r="C4321" s="139"/>
      <c r="D4321" s="139"/>
      <c r="E4321" s="138"/>
      <c r="F4321" s="132"/>
      <c r="G4321" s="132"/>
      <c r="H4321" s="133"/>
      <c r="I4321" s="133"/>
      <c r="J4321" s="133"/>
      <c r="K4321" s="132"/>
      <c r="L4321" s="133"/>
      <c r="M4321" s="133"/>
      <c r="N4321" s="133"/>
      <c r="O4321" s="133"/>
      <c r="P4321" s="133"/>
      <c r="Q4321" s="133"/>
      <c r="R4321" s="66" t="s">
        <v>71</v>
      </c>
      <c r="S4321" s="135"/>
      <c r="T4321" s="133"/>
      <c r="U4321" s="133"/>
      <c r="V4321" s="136"/>
    </row>
    <row r="4322" spans="1:22" s="50" customFormat="1" ht="46.5" customHeight="1" x14ac:dyDescent="0.15">
      <c r="A4322" s="138"/>
      <c r="B4322" s="138"/>
      <c r="C4322" s="139"/>
      <c r="D4322" s="139"/>
      <c r="E4322" s="138"/>
      <c r="F4322" s="132"/>
      <c r="G4322" s="132"/>
      <c r="H4322" s="133"/>
      <c r="I4322" s="133"/>
      <c r="J4322" s="133"/>
      <c r="K4322" s="132"/>
      <c r="L4322" s="133"/>
      <c r="M4322" s="133"/>
      <c r="N4322" s="133"/>
      <c r="O4322" s="133"/>
      <c r="P4322" s="133"/>
      <c r="Q4322" s="133"/>
      <c r="R4322" s="66" t="s">
        <v>73</v>
      </c>
      <c r="S4322" s="135"/>
      <c r="T4322" s="133"/>
      <c r="U4322" s="133"/>
      <c r="V4322" s="136"/>
    </row>
    <row r="4323" spans="1:22" s="50" customFormat="1" ht="18" customHeight="1" x14ac:dyDescent="0.15">
      <c r="A4323" s="138"/>
      <c r="B4323" s="138"/>
      <c r="C4323" s="139"/>
      <c r="D4323" s="139"/>
      <c r="E4323" s="138"/>
      <c r="F4323" s="132"/>
      <c r="G4323" s="132"/>
      <c r="H4323" s="133"/>
      <c r="I4323" s="133"/>
      <c r="J4323" s="133"/>
      <c r="K4323" s="132"/>
      <c r="L4323" s="133"/>
      <c r="M4323" s="133"/>
      <c r="N4323" s="133"/>
      <c r="O4323" s="133"/>
      <c r="P4323" s="133"/>
      <c r="Q4323" s="133"/>
      <c r="R4323" s="66" t="s">
        <v>74</v>
      </c>
      <c r="S4323" s="135"/>
      <c r="T4323" s="133"/>
      <c r="U4323" s="133"/>
      <c r="V4323" s="136"/>
    </row>
    <row r="4324" spans="1:22" s="50" customFormat="1" ht="28.5" customHeight="1" x14ac:dyDescent="0.15">
      <c r="A4324" s="138"/>
      <c r="B4324" s="138"/>
      <c r="C4324" s="139"/>
      <c r="D4324" s="139"/>
      <c r="E4324" s="138"/>
      <c r="F4324" s="132"/>
      <c r="G4324" s="132"/>
      <c r="H4324" s="133"/>
      <c r="I4324" s="133"/>
      <c r="J4324" s="133"/>
      <c r="K4324" s="132"/>
      <c r="L4324" s="133"/>
      <c r="M4324" s="133"/>
      <c r="N4324" s="133"/>
      <c r="O4324" s="133"/>
      <c r="P4324" s="133"/>
      <c r="Q4324" s="133"/>
      <c r="R4324" s="66" t="s">
        <v>75</v>
      </c>
      <c r="S4324" s="135"/>
      <c r="T4324" s="133"/>
      <c r="U4324" s="133"/>
      <c r="V4324" s="136"/>
    </row>
    <row r="4325" spans="1:22" s="50" customFormat="1" ht="32.25" customHeight="1" x14ac:dyDescent="0.15">
      <c r="A4325" s="138"/>
      <c r="B4325" s="138"/>
      <c r="C4325" s="139"/>
      <c r="D4325" s="139"/>
      <c r="E4325" s="138"/>
      <c r="F4325" s="132"/>
      <c r="G4325" s="132"/>
      <c r="H4325" s="133"/>
      <c r="I4325" s="133"/>
      <c r="J4325" s="133"/>
      <c r="K4325" s="132"/>
      <c r="L4325" s="133"/>
      <c r="M4325" s="133"/>
      <c r="N4325" s="133"/>
      <c r="O4325" s="133"/>
      <c r="P4325" s="133"/>
      <c r="Q4325" s="133"/>
      <c r="R4325" s="66" t="s">
        <v>76</v>
      </c>
      <c r="S4325" s="135"/>
      <c r="T4325" s="133"/>
      <c r="U4325" s="133"/>
      <c r="V4325" s="136"/>
    </row>
    <row r="4326" spans="1:22" s="50" customFormat="1" ht="22.5" customHeight="1" x14ac:dyDescent="0.15">
      <c r="A4326" s="138"/>
      <c r="B4326" s="138"/>
      <c r="C4326" s="139"/>
      <c r="D4326" s="139"/>
      <c r="E4326" s="138"/>
      <c r="F4326" s="132"/>
      <c r="G4326" s="132"/>
      <c r="H4326" s="133"/>
      <c r="I4326" s="133"/>
      <c r="J4326" s="133"/>
      <c r="K4326" s="132"/>
      <c r="L4326" s="133"/>
      <c r="M4326" s="133"/>
      <c r="N4326" s="133"/>
      <c r="O4326" s="133"/>
      <c r="P4326" s="133"/>
      <c r="Q4326" s="133"/>
      <c r="R4326" s="66" t="s">
        <v>105</v>
      </c>
      <c r="S4326" s="135"/>
      <c r="T4326" s="133"/>
      <c r="U4326" s="133"/>
      <c r="V4326" s="136"/>
    </row>
    <row r="4327" spans="1:22" s="50" customFormat="1" ht="31.5" customHeight="1" x14ac:dyDescent="0.15">
      <c r="A4327" s="138"/>
      <c r="B4327" s="138"/>
      <c r="C4327" s="139"/>
      <c r="D4327" s="139"/>
      <c r="E4327" s="138"/>
      <c r="F4327" s="132"/>
      <c r="G4327" s="132"/>
      <c r="H4327" s="133"/>
      <c r="I4327" s="133"/>
      <c r="J4327" s="133"/>
      <c r="K4327" s="132"/>
      <c r="L4327" s="133"/>
      <c r="M4327" s="133"/>
      <c r="N4327" s="133"/>
      <c r="O4327" s="133"/>
      <c r="P4327" s="133"/>
      <c r="Q4327" s="133"/>
      <c r="R4327" s="66" t="s">
        <v>106</v>
      </c>
      <c r="S4327" s="135"/>
      <c r="T4327" s="133"/>
      <c r="U4327" s="133"/>
      <c r="V4327" s="136"/>
    </row>
    <row r="4328" spans="1:22" s="50" customFormat="1" ht="31.5" customHeight="1" x14ac:dyDescent="0.15">
      <c r="A4328" s="138"/>
      <c r="B4328" s="138"/>
      <c r="C4328" s="139"/>
      <c r="D4328" s="139"/>
      <c r="E4328" s="138"/>
      <c r="F4328" s="132"/>
      <c r="G4328" s="132"/>
      <c r="H4328" s="133"/>
      <c r="I4328" s="133"/>
      <c r="J4328" s="133"/>
      <c r="K4328" s="132"/>
      <c r="L4328" s="133"/>
      <c r="M4328" s="133"/>
      <c r="N4328" s="133"/>
      <c r="O4328" s="133"/>
      <c r="P4328" s="133"/>
      <c r="Q4328" s="133"/>
      <c r="R4328" s="66" t="s">
        <v>107</v>
      </c>
      <c r="S4328" s="135"/>
      <c r="T4328" s="133"/>
      <c r="U4328" s="133"/>
      <c r="V4328" s="136"/>
    </row>
    <row r="4329" spans="1:22" s="50" customFormat="1" ht="32.25" customHeight="1" x14ac:dyDescent="0.15">
      <c r="A4329" s="138" t="s">
        <v>32</v>
      </c>
      <c r="B4329" s="138" t="s">
        <v>884</v>
      </c>
      <c r="C4329" s="139">
        <v>1979</v>
      </c>
      <c r="D4329" s="139">
        <v>1979</v>
      </c>
      <c r="E4329" s="138" t="s">
        <v>111</v>
      </c>
      <c r="F4329" s="132">
        <v>5</v>
      </c>
      <c r="G4329" s="132">
        <v>10</v>
      </c>
      <c r="H4329" s="133">
        <v>7940.1</v>
      </c>
      <c r="I4329" s="133">
        <v>7105.9</v>
      </c>
      <c r="J4329" s="133">
        <v>6428.7</v>
      </c>
      <c r="K4329" s="132">
        <v>287</v>
      </c>
      <c r="L4329" s="133">
        <v>140228287.00999999</v>
      </c>
      <c r="M4329" s="133">
        <v>0</v>
      </c>
      <c r="N4329" s="133">
        <v>0</v>
      </c>
      <c r="O4329" s="133">
        <v>0</v>
      </c>
      <c r="P4329" s="133">
        <v>140228287.00999999</v>
      </c>
      <c r="Q4329" s="133">
        <v>0</v>
      </c>
      <c r="R4329" s="66" t="s">
        <v>62</v>
      </c>
      <c r="S4329" s="134">
        <v>16</v>
      </c>
      <c r="T4329" s="133">
        <v>19734.060000000001</v>
      </c>
      <c r="U4329" s="133">
        <v>19734.060000000001</v>
      </c>
      <c r="V4329" s="136">
        <v>47118</v>
      </c>
    </row>
    <row r="4330" spans="1:22" s="50" customFormat="1" ht="41.25" customHeight="1" x14ac:dyDescent="0.15">
      <c r="A4330" s="138"/>
      <c r="B4330" s="138"/>
      <c r="C4330" s="139"/>
      <c r="D4330" s="139"/>
      <c r="E4330" s="138"/>
      <c r="F4330" s="132"/>
      <c r="G4330" s="132"/>
      <c r="H4330" s="133"/>
      <c r="I4330" s="133"/>
      <c r="J4330" s="133"/>
      <c r="K4330" s="132"/>
      <c r="L4330" s="133"/>
      <c r="M4330" s="133"/>
      <c r="N4330" s="133"/>
      <c r="O4330" s="133"/>
      <c r="P4330" s="133"/>
      <c r="Q4330" s="133"/>
      <c r="R4330" s="66" t="s">
        <v>63</v>
      </c>
      <c r="S4330" s="135"/>
      <c r="T4330" s="133"/>
      <c r="U4330" s="133"/>
      <c r="V4330" s="136"/>
    </row>
    <row r="4331" spans="1:22" s="50" customFormat="1" ht="46.5" customHeight="1" x14ac:dyDescent="0.15">
      <c r="A4331" s="138"/>
      <c r="B4331" s="138"/>
      <c r="C4331" s="139"/>
      <c r="D4331" s="139"/>
      <c r="E4331" s="138"/>
      <c r="F4331" s="132"/>
      <c r="G4331" s="132"/>
      <c r="H4331" s="133"/>
      <c r="I4331" s="133"/>
      <c r="J4331" s="133"/>
      <c r="K4331" s="132"/>
      <c r="L4331" s="133"/>
      <c r="M4331" s="133"/>
      <c r="N4331" s="133"/>
      <c r="O4331" s="133"/>
      <c r="P4331" s="133"/>
      <c r="Q4331" s="133"/>
      <c r="R4331" s="66" t="s">
        <v>64</v>
      </c>
      <c r="S4331" s="135"/>
      <c r="T4331" s="133"/>
      <c r="U4331" s="133"/>
      <c r="V4331" s="136"/>
    </row>
    <row r="4332" spans="1:22" s="50" customFormat="1" ht="33.75" customHeight="1" x14ac:dyDescent="0.15">
      <c r="A4332" s="138"/>
      <c r="B4332" s="138"/>
      <c r="C4332" s="139"/>
      <c r="D4332" s="139"/>
      <c r="E4332" s="138"/>
      <c r="F4332" s="132"/>
      <c r="G4332" s="132"/>
      <c r="H4332" s="133"/>
      <c r="I4332" s="133"/>
      <c r="J4332" s="133"/>
      <c r="K4332" s="132"/>
      <c r="L4332" s="133"/>
      <c r="M4332" s="133"/>
      <c r="N4332" s="133"/>
      <c r="O4332" s="133"/>
      <c r="P4332" s="133"/>
      <c r="Q4332" s="133"/>
      <c r="R4332" s="66" t="s">
        <v>65</v>
      </c>
      <c r="S4332" s="135"/>
      <c r="T4332" s="133"/>
      <c r="U4332" s="133"/>
      <c r="V4332" s="136"/>
    </row>
    <row r="4333" spans="1:22" s="50" customFormat="1" ht="48.75" customHeight="1" x14ac:dyDescent="0.15">
      <c r="A4333" s="138"/>
      <c r="B4333" s="138"/>
      <c r="C4333" s="139"/>
      <c r="D4333" s="139"/>
      <c r="E4333" s="138"/>
      <c r="F4333" s="132"/>
      <c r="G4333" s="132"/>
      <c r="H4333" s="133"/>
      <c r="I4333" s="133"/>
      <c r="J4333" s="133"/>
      <c r="K4333" s="132"/>
      <c r="L4333" s="133"/>
      <c r="M4333" s="133"/>
      <c r="N4333" s="133"/>
      <c r="O4333" s="133"/>
      <c r="P4333" s="133"/>
      <c r="Q4333" s="133"/>
      <c r="R4333" s="66" t="s">
        <v>67</v>
      </c>
      <c r="S4333" s="135"/>
      <c r="T4333" s="133"/>
      <c r="U4333" s="133"/>
      <c r="V4333" s="136"/>
    </row>
    <row r="4334" spans="1:22" s="50" customFormat="1" ht="30" customHeight="1" x14ac:dyDescent="0.15">
      <c r="A4334" s="138"/>
      <c r="B4334" s="138"/>
      <c r="C4334" s="139"/>
      <c r="D4334" s="139"/>
      <c r="E4334" s="138"/>
      <c r="F4334" s="132"/>
      <c r="G4334" s="132"/>
      <c r="H4334" s="133"/>
      <c r="I4334" s="133"/>
      <c r="J4334" s="133"/>
      <c r="K4334" s="132"/>
      <c r="L4334" s="133"/>
      <c r="M4334" s="133"/>
      <c r="N4334" s="133"/>
      <c r="O4334" s="133"/>
      <c r="P4334" s="133"/>
      <c r="Q4334" s="133"/>
      <c r="R4334" s="66" t="s">
        <v>68</v>
      </c>
      <c r="S4334" s="135"/>
      <c r="T4334" s="133"/>
      <c r="U4334" s="133"/>
      <c r="V4334" s="136"/>
    </row>
    <row r="4335" spans="1:22" s="50" customFormat="1" ht="48.75" customHeight="1" x14ac:dyDescent="0.15">
      <c r="A4335" s="138"/>
      <c r="B4335" s="138"/>
      <c r="C4335" s="139"/>
      <c r="D4335" s="139"/>
      <c r="E4335" s="138"/>
      <c r="F4335" s="132"/>
      <c r="G4335" s="132"/>
      <c r="H4335" s="133"/>
      <c r="I4335" s="133"/>
      <c r="J4335" s="133"/>
      <c r="K4335" s="132"/>
      <c r="L4335" s="133"/>
      <c r="M4335" s="133"/>
      <c r="N4335" s="133"/>
      <c r="O4335" s="133"/>
      <c r="P4335" s="133"/>
      <c r="Q4335" s="133"/>
      <c r="R4335" s="66" t="s">
        <v>69</v>
      </c>
      <c r="S4335" s="135"/>
      <c r="T4335" s="133"/>
      <c r="U4335" s="133"/>
      <c r="V4335" s="136"/>
    </row>
    <row r="4336" spans="1:22" s="50" customFormat="1" ht="48.75" customHeight="1" x14ac:dyDescent="0.15">
      <c r="A4336" s="138"/>
      <c r="B4336" s="138"/>
      <c r="C4336" s="139"/>
      <c r="D4336" s="139"/>
      <c r="E4336" s="138"/>
      <c r="F4336" s="132"/>
      <c r="G4336" s="132"/>
      <c r="H4336" s="133"/>
      <c r="I4336" s="133"/>
      <c r="J4336" s="133"/>
      <c r="K4336" s="132"/>
      <c r="L4336" s="133"/>
      <c r="M4336" s="133"/>
      <c r="N4336" s="133"/>
      <c r="O4336" s="133"/>
      <c r="P4336" s="133"/>
      <c r="Q4336" s="133"/>
      <c r="R4336" s="66" t="s">
        <v>70</v>
      </c>
      <c r="S4336" s="135"/>
      <c r="T4336" s="133"/>
      <c r="U4336" s="133"/>
      <c r="V4336" s="136"/>
    </row>
    <row r="4337" spans="1:22" s="50" customFormat="1" ht="30" customHeight="1" x14ac:dyDescent="0.15">
      <c r="A4337" s="138"/>
      <c r="B4337" s="138"/>
      <c r="C4337" s="139"/>
      <c r="D4337" s="139"/>
      <c r="E4337" s="138"/>
      <c r="F4337" s="132"/>
      <c r="G4337" s="132"/>
      <c r="H4337" s="133"/>
      <c r="I4337" s="133"/>
      <c r="J4337" s="133"/>
      <c r="K4337" s="132"/>
      <c r="L4337" s="133"/>
      <c r="M4337" s="133"/>
      <c r="N4337" s="133"/>
      <c r="O4337" s="133"/>
      <c r="P4337" s="133"/>
      <c r="Q4337" s="133"/>
      <c r="R4337" s="66" t="s">
        <v>71</v>
      </c>
      <c r="S4337" s="135"/>
      <c r="T4337" s="133"/>
      <c r="U4337" s="133"/>
      <c r="V4337" s="136"/>
    </row>
    <row r="4338" spans="1:22" s="50" customFormat="1" ht="48.75" customHeight="1" x14ac:dyDescent="0.15">
      <c r="A4338" s="138"/>
      <c r="B4338" s="138"/>
      <c r="C4338" s="139"/>
      <c r="D4338" s="139"/>
      <c r="E4338" s="138"/>
      <c r="F4338" s="132"/>
      <c r="G4338" s="132"/>
      <c r="H4338" s="133"/>
      <c r="I4338" s="133"/>
      <c r="J4338" s="133"/>
      <c r="K4338" s="132"/>
      <c r="L4338" s="133"/>
      <c r="M4338" s="133"/>
      <c r="N4338" s="133"/>
      <c r="O4338" s="133"/>
      <c r="P4338" s="133"/>
      <c r="Q4338" s="133"/>
      <c r="R4338" s="66" t="s">
        <v>73</v>
      </c>
      <c r="S4338" s="135"/>
      <c r="T4338" s="133"/>
      <c r="U4338" s="133"/>
      <c r="V4338" s="136"/>
    </row>
    <row r="4339" spans="1:22" s="50" customFormat="1" ht="17.25" customHeight="1" x14ac:dyDescent="0.15">
      <c r="A4339" s="138"/>
      <c r="B4339" s="138"/>
      <c r="C4339" s="139"/>
      <c r="D4339" s="139"/>
      <c r="E4339" s="138"/>
      <c r="F4339" s="132"/>
      <c r="G4339" s="132"/>
      <c r="H4339" s="133"/>
      <c r="I4339" s="133"/>
      <c r="J4339" s="133"/>
      <c r="K4339" s="132"/>
      <c r="L4339" s="133"/>
      <c r="M4339" s="133"/>
      <c r="N4339" s="133"/>
      <c r="O4339" s="133"/>
      <c r="P4339" s="133"/>
      <c r="Q4339" s="133"/>
      <c r="R4339" s="66" t="s">
        <v>74</v>
      </c>
      <c r="S4339" s="135"/>
      <c r="T4339" s="133"/>
      <c r="U4339" s="133"/>
      <c r="V4339" s="136"/>
    </row>
    <row r="4340" spans="1:22" s="50" customFormat="1" ht="31.5" customHeight="1" x14ac:dyDescent="0.15">
      <c r="A4340" s="138"/>
      <c r="B4340" s="138"/>
      <c r="C4340" s="139"/>
      <c r="D4340" s="139"/>
      <c r="E4340" s="138"/>
      <c r="F4340" s="132"/>
      <c r="G4340" s="132"/>
      <c r="H4340" s="133"/>
      <c r="I4340" s="133"/>
      <c r="J4340" s="133"/>
      <c r="K4340" s="132"/>
      <c r="L4340" s="133"/>
      <c r="M4340" s="133"/>
      <c r="N4340" s="133"/>
      <c r="O4340" s="133"/>
      <c r="P4340" s="133"/>
      <c r="Q4340" s="133"/>
      <c r="R4340" s="66" t="s">
        <v>75</v>
      </c>
      <c r="S4340" s="135"/>
      <c r="T4340" s="133"/>
      <c r="U4340" s="133"/>
      <c r="V4340" s="136"/>
    </row>
    <row r="4341" spans="1:22" s="50" customFormat="1" ht="33.75" customHeight="1" x14ac:dyDescent="0.15">
      <c r="A4341" s="138"/>
      <c r="B4341" s="138"/>
      <c r="C4341" s="139"/>
      <c r="D4341" s="139"/>
      <c r="E4341" s="138"/>
      <c r="F4341" s="132"/>
      <c r="G4341" s="132"/>
      <c r="H4341" s="133"/>
      <c r="I4341" s="133"/>
      <c r="J4341" s="133"/>
      <c r="K4341" s="132"/>
      <c r="L4341" s="133"/>
      <c r="M4341" s="133"/>
      <c r="N4341" s="133"/>
      <c r="O4341" s="133"/>
      <c r="P4341" s="133"/>
      <c r="Q4341" s="133"/>
      <c r="R4341" s="66" t="s">
        <v>76</v>
      </c>
      <c r="S4341" s="135"/>
      <c r="T4341" s="133"/>
      <c r="U4341" s="133"/>
      <c r="V4341" s="136"/>
    </row>
    <row r="4342" spans="1:22" s="50" customFormat="1" ht="21.75" customHeight="1" x14ac:dyDescent="0.15">
      <c r="A4342" s="138"/>
      <c r="B4342" s="138"/>
      <c r="C4342" s="139"/>
      <c r="D4342" s="139"/>
      <c r="E4342" s="138"/>
      <c r="F4342" s="132"/>
      <c r="G4342" s="132"/>
      <c r="H4342" s="133"/>
      <c r="I4342" s="133"/>
      <c r="J4342" s="133"/>
      <c r="K4342" s="132"/>
      <c r="L4342" s="133"/>
      <c r="M4342" s="133"/>
      <c r="N4342" s="133"/>
      <c r="O4342" s="133"/>
      <c r="P4342" s="133"/>
      <c r="Q4342" s="133"/>
      <c r="R4342" s="66" t="s">
        <v>105</v>
      </c>
      <c r="S4342" s="135"/>
      <c r="T4342" s="133"/>
      <c r="U4342" s="133"/>
      <c r="V4342" s="136"/>
    </row>
    <row r="4343" spans="1:22" s="50" customFormat="1" ht="31.5" customHeight="1" x14ac:dyDescent="0.15">
      <c r="A4343" s="138"/>
      <c r="B4343" s="138"/>
      <c r="C4343" s="139"/>
      <c r="D4343" s="139"/>
      <c r="E4343" s="138"/>
      <c r="F4343" s="132"/>
      <c r="G4343" s="132"/>
      <c r="H4343" s="133"/>
      <c r="I4343" s="133"/>
      <c r="J4343" s="133"/>
      <c r="K4343" s="132"/>
      <c r="L4343" s="133"/>
      <c r="M4343" s="133"/>
      <c r="N4343" s="133"/>
      <c r="O4343" s="133"/>
      <c r="P4343" s="133"/>
      <c r="Q4343" s="133"/>
      <c r="R4343" s="66" t="s">
        <v>106</v>
      </c>
      <c r="S4343" s="135"/>
      <c r="T4343" s="133"/>
      <c r="U4343" s="133"/>
      <c r="V4343" s="136"/>
    </row>
    <row r="4344" spans="1:22" s="50" customFormat="1" ht="30" customHeight="1" x14ac:dyDescent="0.15">
      <c r="A4344" s="138"/>
      <c r="B4344" s="138"/>
      <c r="C4344" s="139"/>
      <c r="D4344" s="139"/>
      <c r="E4344" s="138"/>
      <c r="F4344" s="132"/>
      <c r="G4344" s="132"/>
      <c r="H4344" s="133"/>
      <c r="I4344" s="133"/>
      <c r="J4344" s="133"/>
      <c r="K4344" s="132"/>
      <c r="L4344" s="133"/>
      <c r="M4344" s="133"/>
      <c r="N4344" s="133"/>
      <c r="O4344" s="133"/>
      <c r="P4344" s="133"/>
      <c r="Q4344" s="133"/>
      <c r="R4344" s="66" t="s">
        <v>107</v>
      </c>
      <c r="S4344" s="135"/>
      <c r="T4344" s="133"/>
      <c r="U4344" s="133"/>
      <c r="V4344" s="136"/>
    </row>
    <row r="4345" spans="1:22" s="50" customFormat="1" ht="39" customHeight="1" x14ac:dyDescent="0.15">
      <c r="A4345" s="138" t="s">
        <v>33</v>
      </c>
      <c r="B4345" s="138" t="s">
        <v>1192</v>
      </c>
      <c r="C4345" s="139">
        <v>1980</v>
      </c>
      <c r="D4345" s="139">
        <v>1980</v>
      </c>
      <c r="E4345" s="138" t="s">
        <v>97</v>
      </c>
      <c r="F4345" s="132">
        <v>9</v>
      </c>
      <c r="G4345" s="132">
        <v>8</v>
      </c>
      <c r="H4345" s="133">
        <v>18778.3</v>
      </c>
      <c r="I4345" s="133">
        <v>15265.4</v>
      </c>
      <c r="J4345" s="133">
        <v>14326.02</v>
      </c>
      <c r="K4345" s="132">
        <v>671</v>
      </c>
      <c r="L4345" s="133">
        <v>18828017.57</v>
      </c>
      <c r="M4345" s="133">
        <v>0</v>
      </c>
      <c r="N4345" s="133">
        <v>0</v>
      </c>
      <c r="O4345" s="133">
        <v>0</v>
      </c>
      <c r="P4345" s="133">
        <v>18828017.57</v>
      </c>
      <c r="Q4345" s="133">
        <v>0</v>
      </c>
      <c r="R4345" s="66" t="s">
        <v>74</v>
      </c>
      <c r="S4345" s="134">
        <v>3</v>
      </c>
      <c r="T4345" s="133">
        <v>1233.3800000000001</v>
      </c>
      <c r="U4345" s="133">
        <v>1233.3800000000001</v>
      </c>
      <c r="V4345" s="136">
        <v>47118</v>
      </c>
    </row>
    <row r="4346" spans="1:22" s="50" customFormat="1" ht="35.25" customHeight="1" x14ac:dyDescent="0.15">
      <c r="A4346" s="138"/>
      <c r="B4346" s="138"/>
      <c r="C4346" s="139"/>
      <c r="D4346" s="139"/>
      <c r="E4346" s="138"/>
      <c r="F4346" s="132"/>
      <c r="G4346" s="132"/>
      <c r="H4346" s="133"/>
      <c r="I4346" s="133"/>
      <c r="J4346" s="133"/>
      <c r="K4346" s="132"/>
      <c r="L4346" s="133"/>
      <c r="M4346" s="133"/>
      <c r="N4346" s="133"/>
      <c r="O4346" s="133"/>
      <c r="P4346" s="133"/>
      <c r="Q4346" s="133"/>
      <c r="R4346" s="66" t="s">
        <v>75</v>
      </c>
      <c r="S4346" s="135"/>
      <c r="T4346" s="133"/>
      <c r="U4346" s="133"/>
      <c r="V4346" s="136"/>
    </row>
    <row r="4347" spans="1:22" s="50" customFormat="1" ht="52.5" customHeight="1" x14ac:dyDescent="0.15">
      <c r="A4347" s="138"/>
      <c r="B4347" s="138"/>
      <c r="C4347" s="139"/>
      <c r="D4347" s="139"/>
      <c r="E4347" s="138"/>
      <c r="F4347" s="132"/>
      <c r="G4347" s="132"/>
      <c r="H4347" s="133"/>
      <c r="I4347" s="133"/>
      <c r="J4347" s="133"/>
      <c r="K4347" s="132"/>
      <c r="L4347" s="133"/>
      <c r="M4347" s="133"/>
      <c r="N4347" s="133"/>
      <c r="O4347" s="133"/>
      <c r="P4347" s="133"/>
      <c r="Q4347" s="133"/>
      <c r="R4347" s="66" t="s">
        <v>76</v>
      </c>
      <c r="S4347" s="135"/>
      <c r="T4347" s="133"/>
      <c r="U4347" s="133"/>
      <c r="V4347" s="136"/>
    </row>
    <row r="4348" spans="1:22" s="50" customFormat="1" ht="42.75" customHeight="1" x14ac:dyDescent="0.15">
      <c r="A4348" s="138" t="s">
        <v>34</v>
      </c>
      <c r="B4348" s="138" t="s">
        <v>1193</v>
      </c>
      <c r="C4348" s="139">
        <v>1961</v>
      </c>
      <c r="D4348" s="139"/>
      <c r="E4348" s="138" t="s">
        <v>111</v>
      </c>
      <c r="F4348" s="132">
        <v>3</v>
      </c>
      <c r="G4348" s="132">
        <v>2</v>
      </c>
      <c r="H4348" s="133">
        <v>1066.5999999999999</v>
      </c>
      <c r="I4348" s="133">
        <v>977.1</v>
      </c>
      <c r="J4348" s="133">
        <v>799.2</v>
      </c>
      <c r="K4348" s="132">
        <v>47</v>
      </c>
      <c r="L4348" s="133">
        <v>8521685.4299999997</v>
      </c>
      <c r="M4348" s="133">
        <v>0</v>
      </c>
      <c r="N4348" s="133">
        <v>0</v>
      </c>
      <c r="O4348" s="133">
        <v>0</v>
      </c>
      <c r="P4348" s="133">
        <v>8521685.4299999997</v>
      </c>
      <c r="Q4348" s="133">
        <v>0</v>
      </c>
      <c r="R4348" s="66" t="s">
        <v>74</v>
      </c>
      <c r="S4348" s="134">
        <v>3</v>
      </c>
      <c r="T4348" s="133">
        <v>8721.41</v>
      </c>
      <c r="U4348" s="133">
        <v>8721.41</v>
      </c>
      <c r="V4348" s="136">
        <v>47118</v>
      </c>
    </row>
    <row r="4349" spans="1:22" s="50" customFormat="1" ht="42.75" customHeight="1" x14ac:dyDescent="0.15">
      <c r="A4349" s="138"/>
      <c r="B4349" s="138"/>
      <c r="C4349" s="139"/>
      <c r="D4349" s="139"/>
      <c r="E4349" s="138"/>
      <c r="F4349" s="132"/>
      <c r="G4349" s="132"/>
      <c r="H4349" s="133"/>
      <c r="I4349" s="133"/>
      <c r="J4349" s="133"/>
      <c r="K4349" s="132"/>
      <c r="L4349" s="133"/>
      <c r="M4349" s="133"/>
      <c r="N4349" s="133"/>
      <c r="O4349" s="133"/>
      <c r="P4349" s="133"/>
      <c r="Q4349" s="133"/>
      <c r="R4349" s="66" t="s">
        <v>75</v>
      </c>
      <c r="S4349" s="135"/>
      <c r="T4349" s="133"/>
      <c r="U4349" s="133"/>
      <c r="V4349" s="136"/>
    </row>
    <row r="4350" spans="1:22" s="50" customFormat="1" ht="42.75" customHeight="1" x14ac:dyDescent="0.15">
      <c r="A4350" s="138"/>
      <c r="B4350" s="138"/>
      <c r="C4350" s="139"/>
      <c r="D4350" s="139"/>
      <c r="E4350" s="138"/>
      <c r="F4350" s="132"/>
      <c r="G4350" s="132"/>
      <c r="H4350" s="133"/>
      <c r="I4350" s="133"/>
      <c r="J4350" s="133"/>
      <c r="K4350" s="132"/>
      <c r="L4350" s="133"/>
      <c r="M4350" s="133"/>
      <c r="N4350" s="133"/>
      <c r="O4350" s="133"/>
      <c r="P4350" s="133"/>
      <c r="Q4350" s="133"/>
      <c r="R4350" s="66" t="s">
        <v>76</v>
      </c>
      <c r="S4350" s="135"/>
      <c r="T4350" s="133"/>
      <c r="U4350" s="133"/>
      <c r="V4350" s="136"/>
    </row>
    <row r="4351" spans="1:22" s="50" customFormat="1" ht="41.25" customHeight="1" x14ac:dyDescent="0.15">
      <c r="A4351" s="138" t="s">
        <v>35</v>
      </c>
      <c r="B4351" s="138" t="s">
        <v>1194</v>
      </c>
      <c r="C4351" s="139">
        <v>1961</v>
      </c>
      <c r="D4351" s="139"/>
      <c r="E4351" s="138" t="s">
        <v>111</v>
      </c>
      <c r="F4351" s="132">
        <v>3</v>
      </c>
      <c r="G4351" s="132">
        <v>3</v>
      </c>
      <c r="H4351" s="133">
        <v>1299.5999999999999</v>
      </c>
      <c r="I4351" s="133">
        <v>1169.5</v>
      </c>
      <c r="J4351" s="133">
        <v>969.83</v>
      </c>
      <c r="K4351" s="132">
        <v>57</v>
      </c>
      <c r="L4351" s="133">
        <v>10130765.640000001</v>
      </c>
      <c r="M4351" s="133">
        <v>0</v>
      </c>
      <c r="N4351" s="133">
        <v>0</v>
      </c>
      <c r="O4351" s="133">
        <v>0</v>
      </c>
      <c r="P4351" s="133">
        <v>10130765.640000001</v>
      </c>
      <c r="Q4351" s="133">
        <v>0</v>
      </c>
      <c r="R4351" s="66" t="s">
        <v>74</v>
      </c>
      <c r="S4351" s="134">
        <v>3</v>
      </c>
      <c r="T4351" s="133">
        <v>8662.48</v>
      </c>
      <c r="U4351" s="133">
        <v>8662.48</v>
      </c>
      <c r="V4351" s="136">
        <v>47118</v>
      </c>
    </row>
    <row r="4352" spans="1:22" s="50" customFormat="1" ht="43.5" customHeight="1" x14ac:dyDescent="0.15">
      <c r="A4352" s="138"/>
      <c r="B4352" s="138"/>
      <c r="C4352" s="139"/>
      <c r="D4352" s="139"/>
      <c r="E4352" s="138"/>
      <c r="F4352" s="132"/>
      <c r="G4352" s="132"/>
      <c r="H4352" s="133"/>
      <c r="I4352" s="133"/>
      <c r="J4352" s="133"/>
      <c r="K4352" s="132"/>
      <c r="L4352" s="133"/>
      <c r="M4352" s="133"/>
      <c r="N4352" s="133"/>
      <c r="O4352" s="133"/>
      <c r="P4352" s="133"/>
      <c r="Q4352" s="133"/>
      <c r="R4352" s="66" t="s">
        <v>75</v>
      </c>
      <c r="S4352" s="135"/>
      <c r="T4352" s="133"/>
      <c r="U4352" s="133"/>
      <c r="V4352" s="136"/>
    </row>
    <row r="4353" spans="1:23" s="50" customFormat="1" ht="52.5" customHeight="1" x14ac:dyDescent="0.15">
      <c r="A4353" s="138"/>
      <c r="B4353" s="138"/>
      <c r="C4353" s="139"/>
      <c r="D4353" s="139"/>
      <c r="E4353" s="138"/>
      <c r="F4353" s="132"/>
      <c r="G4353" s="132"/>
      <c r="H4353" s="133"/>
      <c r="I4353" s="133"/>
      <c r="J4353" s="133"/>
      <c r="K4353" s="132"/>
      <c r="L4353" s="133"/>
      <c r="M4353" s="133"/>
      <c r="N4353" s="133"/>
      <c r="O4353" s="133"/>
      <c r="P4353" s="133"/>
      <c r="Q4353" s="133"/>
      <c r="R4353" s="66" t="s">
        <v>76</v>
      </c>
      <c r="S4353" s="135"/>
      <c r="T4353" s="133"/>
      <c r="U4353" s="133"/>
      <c r="V4353" s="136"/>
    </row>
    <row r="4354" spans="1:23" s="50" customFormat="1" ht="36" customHeight="1" x14ac:dyDescent="0.15">
      <c r="A4354" s="138" t="s">
        <v>36</v>
      </c>
      <c r="B4354" s="138" t="s">
        <v>1195</v>
      </c>
      <c r="C4354" s="139">
        <v>1960</v>
      </c>
      <c r="D4354" s="139"/>
      <c r="E4354" s="138" t="s">
        <v>111</v>
      </c>
      <c r="F4354" s="132">
        <v>3</v>
      </c>
      <c r="G4354" s="132">
        <v>3</v>
      </c>
      <c r="H4354" s="133">
        <v>1306.9000000000001</v>
      </c>
      <c r="I4354" s="133">
        <v>1175.8</v>
      </c>
      <c r="J4354" s="133">
        <v>973.7</v>
      </c>
      <c r="K4354" s="132">
        <v>59</v>
      </c>
      <c r="L4354" s="133">
        <v>10183453.82</v>
      </c>
      <c r="M4354" s="133">
        <v>0</v>
      </c>
      <c r="N4354" s="133">
        <v>0</v>
      </c>
      <c r="O4354" s="133">
        <v>0</v>
      </c>
      <c r="P4354" s="133">
        <v>10183453.82</v>
      </c>
      <c r="Q4354" s="133">
        <v>0</v>
      </c>
      <c r="R4354" s="66" t="s">
        <v>74</v>
      </c>
      <c r="S4354" s="134">
        <v>3</v>
      </c>
      <c r="T4354" s="133">
        <v>8660.8700000000008</v>
      </c>
      <c r="U4354" s="133">
        <v>8660.8700000000008</v>
      </c>
      <c r="V4354" s="136">
        <v>47118</v>
      </c>
    </row>
    <row r="4355" spans="1:23" s="50" customFormat="1" ht="39" customHeight="1" x14ac:dyDescent="0.15">
      <c r="A4355" s="138"/>
      <c r="B4355" s="138"/>
      <c r="C4355" s="139"/>
      <c r="D4355" s="139"/>
      <c r="E4355" s="138"/>
      <c r="F4355" s="132"/>
      <c r="G4355" s="132"/>
      <c r="H4355" s="133"/>
      <c r="I4355" s="133"/>
      <c r="J4355" s="133"/>
      <c r="K4355" s="132"/>
      <c r="L4355" s="133"/>
      <c r="M4355" s="133"/>
      <c r="N4355" s="133"/>
      <c r="O4355" s="133"/>
      <c r="P4355" s="133"/>
      <c r="Q4355" s="133"/>
      <c r="R4355" s="66" t="s">
        <v>75</v>
      </c>
      <c r="S4355" s="135"/>
      <c r="T4355" s="133"/>
      <c r="U4355" s="133"/>
      <c r="V4355" s="136"/>
    </row>
    <row r="4356" spans="1:23" s="50" customFormat="1" ht="52.5" customHeight="1" x14ac:dyDescent="0.15">
      <c r="A4356" s="138"/>
      <c r="B4356" s="138"/>
      <c r="C4356" s="139"/>
      <c r="D4356" s="139"/>
      <c r="E4356" s="138"/>
      <c r="F4356" s="132"/>
      <c r="G4356" s="132"/>
      <c r="H4356" s="133"/>
      <c r="I4356" s="133"/>
      <c r="J4356" s="133"/>
      <c r="K4356" s="132"/>
      <c r="L4356" s="133"/>
      <c r="M4356" s="133"/>
      <c r="N4356" s="133"/>
      <c r="O4356" s="133"/>
      <c r="P4356" s="133"/>
      <c r="Q4356" s="133"/>
      <c r="R4356" s="66" t="s">
        <v>76</v>
      </c>
      <c r="S4356" s="135"/>
      <c r="T4356" s="133"/>
      <c r="U4356" s="133"/>
      <c r="V4356" s="136"/>
    </row>
    <row r="4357" spans="1:23" s="50" customFormat="1" ht="39" customHeight="1" x14ac:dyDescent="0.15">
      <c r="A4357" s="138" t="s">
        <v>37</v>
      </c>
      <c r="B4357" s="138" t="s">
        <v>1196</v>
      </c>
      <c r="C4357" s="139">
        <v>1959</v>
      </c>
      <c r="D4357" s="139"/>
      <c r="E4357" s="138" t="s">
        <v>111</v>
      </c>
      <c r="F4357" s="132">
        <v>3</v>
      </c>
      <c r="G4357" s="132">
        <v>3</v>
      </c>
      <c r="H4357" s="133">
        <v>1321.5</v>
      </c>
      <c r="I4357" s="133">
        <v>1184.0999999999999</v>
      </c>
      <c r="J4357" s="133">
        <v>1059</v>
      </c>
      <c r="K4357" s="132">
        <v>59</v>
      </c>
      <c r="L4357" s="133">
        <v>10252868.4</v>
      </c>
      <c r="M4357" s="133">
        <v>0</v>
      </c>
      <c r="N4357" s="133">
        <v>0</v>
      </c>
      <c r="O4357" s="133">
        <v>0</v>
      </c>
      <c r="P4357" s="133">
        <v>10252868.4</v>
      </c>
      <c r="Q4357" s="133">
        <v>0</v>
      </c>
      <c r="R4357" s="66" t="s">
        <v>74</v>
      </c>
      <c r="S4357" s="134">
        <v>3</v>
      </c>
      <c r="T4357" s="133">
        <v>8658.7900000000009</v>
      </c>
      <c r="U4357" s="133">
        <v>8658.7900000000009</v>
      </c>
      <c r="V4357" s="136">
        <v>47118</v>
      </c>
    </row>
    <row r="4358" spans="1:23" s="50" customFormat="1" ht="39" customHeight="1" x14ac:dyDescent="0.15">
      <c r="A4358" s="138"/>
      <c r="B4358" s="138"/>
      <c r="C4358" s="139"/>
      <c r="D4358" s="139"/>
      <c r="E4358" s="138"/>
      <c r="F4358" s="132"/>
      <c r="G4358" s="132"/>
      <c r="H4358" s="133"/>
      <c r="I4358" s="133"/>
      <c r="J4358" s="133"/>
      <c r="K4358" s="132"/>
      <c r="L4358" s="133"/>
      <c r="M4358" s="133"/>
      <c r="N4358" s="133"/>
      <c r="O4358" s="133"/>
      <c r="P4358" s="133"/>
      <c r="Q4358" s="133"/>
      <c r="R4358" s="66" t="s">
        <v>75</v>
      </c>
      <c r="S4358" s="135"/>
      <c r="T4358" s="133"/>
      <c r="U4358" s="133"/>
      <c r="V4358" s="136"/>
    </row>
    <row r="4359" spans="1:23" s="50" customFormat="1" ht="43.5" customHeight="1" x14ac:dyDescent="0.15">
      <c r="A4359" s="138"/>
      <c r="B4359" s="138"/>
      <c r="C4359" s="139"/>
      <c r="D4359" s="139"/>
      <c r="E4359" s="138"/>
      <c r="F4359" s="132"/>
      <c r="G4359" s="132"/>
      <c r="H4359" s="133"/>
      <c r="I4359" s="133"/>
      <c r="J4359" s="133"/>
      <c r="K4359" s="132"/>
      <c r="L4359" s="133"/>
      <c r="M4359" s="133"/>
      <c r="N4359" s="133"/>
      <c r="O4359" s="133"/>
      <c r="P4359" s="133"/>
      <c r="Q4359" s="133"/>
      <c r="R4359" s="66" t="s">
        <v>76</v>
      </c>
      <c r="S4359" s="135"/>
      <c r="T4359" s="133"/>
      <c r="U4359" s="133"/>
      <c r="V4359" s="136"/>
    </row>
    <row r="4360" spans="1:23" s="50" customFormat="1" ht="36" customHeight="1" x14ac:dyDescent="0.15">
      <c r="A4360" s="138" t="s">
        <v>38</v>
      </c>
      <c r="B4360" s="138" t="s">
        <v>1197</v>
      </c>
      <c r="C4360" s="139">
        <v>1959</v>
      </c>
      <c r="D4360" s="139"/>
      <c r="E4360" s="138" t="s">
        <v>111</v>
      </c>
      <c r="F4360" s="132">
        <v>3</v>
      </c>
      <c r="G4360" s="132">
        <v>4</v>
      </c>
      <c r="H4360" s="133">
        <v>2150.1999999999998</v>
      </c>
      <c r="I4360" s="133">
        <v>1955.1</v>
      </c>
      <c r="J4360" s="133">
        <v>1748.69</v>
      </c>
      <c r="K4360" s="132">
        <v>73</v>
      </c>
      <c r="L4360" s="133">
        <v>21691707.949999999</v>
      </c>
      <c r="M4360" s="133">
        <v>0</v>
      </c>
      <c r="N4360" s="133">
        <v>0</v>
      </c>
      <c r="O4360" s="133">
        <v>0</v>
      </c>
      <c r="P4360" s="133">
        <v>21691707.949999999</v>
      </c>
      <c r="Q4360" s="133">
        <v>0</v>
      </c>
      <c r="R4360" s="66" t="s">
        <v>105</v>
      </c>
      <c r="S4360" s="134">
        <v>3</v>
      </c>
      <c r="T4360" s="133">
        <v>11094.94</v>
      </c>
      <c r="U4360" s="133">
        <v>11094.94</v>
      </c>
      <c r="V4360" s="136">
        <v>47118</v>
      </c>
    </row>
    <row r="4361" spans="1:23" s="50" customFormat="1" ht="35.25" customHeight="1" x14ac:dyDescent="0.15">
      <c r="A4361" s="138"/>
      <c r="B4361" s="138"/>
      <c r="C4361" s="139"/>
      <c r="D4361" s="139"/>
      <c r="E4361" s="138"/>
      <c r="F4361" s="132"/>
      <c r="G4361" s="132"/>
      <c r="H4361" s="133"/>
      <c r="I4361" s="133"/>
      <c r="J4361" s="133"/>
      <c r="K4361" s="132"/>
      <c r="L4361" s="133"/>
      <c r="M4361" s="133"/>
      <c r="N4361" s="133"/>
      <c r="O4361" s="133"/>
      <c r="P4361" s="133"/>
      <c r="Q4361" s="133"/>
      <c r="R4361" s="66" t="s">
        <v>106</v>
      </c>
      <c r="S4361" s="135"/>
      <c r="T4361" s="133"/>
      <c r="U4361" s="133"/>
      <c r="V4361" s="136"/>
    </row>
    <row r="4362" spans="1:23" s="50" customFormat="1" ht="52.5" customHeight="1" x14ac:dyDescent="0.15">
      <c r="A4362" s="138"/>
      <c r="B4362" s="138"/>
      <c r="C4362" s="139"/>
      <c r="D4362" s="139"/>
      <c r="E4362" s="138"/>
      <c r="F4362" s="132"/>
      <c r="G4362" s="132"/>
      <c r="H4362" s="133"/>
      <c r="I4362" s="133"/>
      <c r="J4362" s="133"/>
      <c r="K4362" s="132"/>
      <c r="L4362" s="133"/>
      <c r="M4362" s="133"/>
      <c r="N4362" s="133"/>
      <c r="O4362" s="133"/>
      <c r="P4362" s="133"/>
      <c r="Q4362" s="133"/>
      <c r="R4362" s="66" t="s">
        <v>107</v>
      </c>
      <c r="S4362" s="135"/>
      <c r="T4362" s="133"/>
      <c r="U4362" s="133"/>
      <c r="V4362" s="136"/>
    </row>
    <row r="4363" spans="1:23" s="23" customFormat="1" ht="34.5" customHeight="1" x14ac:dyDescent="0.2">
      <c r="A4363" s="138">
        <v>10</v>
      </c>
      <c r="B4363" s="138" t="s">
        <v>885</v>
      </c>
      <c r="C4363" s="139">
        <v>1977</v>
      </c>
      <c r="D4363" s="139">
        <v>1977</v>
      </c>
      <c r="E4363" s="138" t="s">
        <v>111</v>
      </c>
      <c r="F4363" s="132">
        <v>5</v>
      </c>
      <c r="G4363" s="132">
        <v>7</v>
      </c>
      <c r="H4363" s="133">
        <v>6070.3</v>
      </c>
      <c r="I4363" s="133">
        <v>5503.2</v>
      </c>
      <c r="J4363" s="133">
        <v>5073.13</v>
      </c>
      <c r="K4363" s="132">
        <v>247</v>
      </c>
      <c r="L4363" s="133">
        <v>39145290.689999998</v>
      </c>
      <c r="M4363" s="133">
        <v>0</v>
      </c>
      <c r="N4363" s="133">
        <v>0</v>
      </c>
      <c r="O4363" s="133">
        <v>0</v>
      </c>
      <c r="P4363" s="133">
        <v>39145290.689999998</v>
      </c>
      <c r="Q4363" s="154">
        <v>0</v>
      </c>
      <c r="R4363" s="66" t="s">
        <v>105</v>
      </c>
      <c r="S4363" s="135">
        <v>3</v>
      </c>
      <c r="T4363" s="133">
        <v>7113.19</v>
      </c>
      <c r="U4363" s="133">
        <v>7113.19</v>
      </c>
      <c r="V4363" s="136">
        <v>47118</v>
      </c>
    </row>
    <row r="4364" spans="1:23" s="23" customFormat="1" ht="34.5" customHeight="1" x14ac:dyDescent="0.2">
      <c r="A4364" s="138"/>
      <c r="B4364" s="138"/>
      <c r="C4364" s="139"/>
      <c r="D4364" s="139"/>
      <c r="E4364" s="138"/>
      <c r="F4364" s="132"/>
      <c r="G4364" s="132"/>
      <c r="H4364" s="133"/>
      <c r="I4364" s="133"/>
      <c r="J4364" s="133"/>
      <c r="K4364" s="132"/>
      <c r="L4364" s="133"/>
      <c r="M4364" s="133"/>
      <c r="N4364" s="133"/>
      <c r="O4364" s="133"/>
      <c r="P4364" s="133"/>
      <c r="Q4364" s="154"/>
      <c r="R4364" s="66" t="s">
        <v>106</v>
      </c>
      <c r="S4364" s="135"/>
      <c r="T4364" s="133"/>
      <c r="U4364" s="133"/>
      <c r="V4364" s="136"/>
    </row>
    <row r="4365" spans="1:23" s="23" customFormat="1" ht="44.25" customHeight="1" x14ac:dyDescent="0.2">
      <c r="A4365" s="138"/>
      <c r="B4365" s="138"/>
      <c r="C4365" s="139"/>
      <c r="D4365" s="139"/>
      <c r="E4365" s="138"/>
      <c r="F4365" s="132"/>
      <c r="G4365" s="132"/>
      <c r="H4365" s="133"/>
      <c r="I4365" s="133"/>
      <c r="J4365" s="133"/>
      <c r="K4365" s="132"/>
      <c r="L4365" s="133"/>
      <c r="M4365" s="133"/>
      <c r="N4365" s="133"/>
      <c r="O4365" s="133"/>
      <c r="P4365" s="133"/>
      <c r="Q4365" s="154"/>
      <c r="R4365" s="66" t="s">
        <v>107</v>
      </c>
      <c r="S4365" s="135"/>
      <c r="T4365" s="133"/>
      <c r="U4365" s="133"/>
      <c r="V4365" s="136"/>
    </row>
    <row r="4366" spans="1:23" s="23" customFormat="1" ht="42" customHeight="1" x14ac:dyDescent="0.2">
      <c r="A4366" s="138">
        <v>11</v>
      </c>
      <c r="B4366" s="138" t="s">
        <v>886</v>
      </c>
      <c r="C4366" s="139">
        <v>1977</v>
      </c>
      <c r="D4366" s="139"/>
      <c r="E4366" s="138" t="s">
        <v>111</v>
      </c>
      <c r="F4366" s="132">
        <v>5</v>
      </c>
      <c r="G4366" s="132">
        <v>6</v>
      </c>
      <c r="H4366" s="133">
        <v>5013.5</v>
      </c>
      <c r="I4366" s="133">
        <v>4550.1000000000004</v>
      </c>
      <c r="J4366" s="133">
        <v>4550.01</v>
      </c>
      <c r="K4366" s="132">
        <v>216</v>
      </c>
      <c r="L4366" s="133">
        <f>M4366+N4366+O4366+P4366+Q4366</f>
        <v>58024414.490000002</v>
      </c>
      <c r="M4366" s="133">
        <v>0</v>
      </c>
      <c r="N4366" s="133">
        <v>0</v>
      </c>
      <c r="O4366" s="133">
        <v>0</v>
      </c>
      <c r="P4366" s="133">
        <v>58024414.490000002</v>
      </c>
      <c r="Q4366" s="154">
        <v>0</v>
      </c>
      <c r="R4366" s="66" t="s">
        <v>74</v>
      </c>
      <c r="S4366" s="135">
        <v>6</v>
      </c>
      <c r="T4366" s="133">
        <f>L4366/I4366</f>
        <v>12752.338298059383</v>
      </c>
      <c r="U4366" s="133">
        <f>T4366</f>
        <v>12752.338298059383</v>
      </c>
      <c r="V4366" s="136">
        <v>47118</v>
      </c>
      <c r="W4366" s="52"/>
    </row>
    <row r="4367" spans="1:23" s="23" customFormat="1" ht="34.5" customHeight="1" x14ac:dyDescent="0.2">
      <c r="A4367" s="138"/>
      <c r="B4367" s="138"/>
      <c r="C4367" s="139"/>
      <c r="D4367" s="139"/>
      <c r="E4367" s="138"/>
      <c r="F4367" s="132"/>
      <c r="G4367" s="132"/>
      <c r="H4367" s="133"/>
      <c r="I4367" s="133"/>
      <c r="J4367" s="133"/>
      <c r="K4367" s="132"/>
      <c r="L4367" s="133"/>
      <c r="M4367" s="133"/>
      <c r="N4367" s="133"/>
      <c r="O4367" s="133"/>
      <c r="P4367" s="133"/>
      <c r="Q4367" s="154"/>
      <c r="R4367" s="66" t="s">
        <v>75</v>
      </c>
      <c r="S4367" s="135"/>
      <c r="T4367" s="133"/>
      <c r="U4367" s="133"/>
      <c r="V4367" s="136"/>
      <c r="W4367" s="52"/>
    </row>
    <row r="4368" spans="1:23" s="23" customFormat="1" ht="40.5" customHeight="1" x14ac:dyDescent="0.2">
      <c r="A4368" s="138"/>
      <c r="B4368" s="138"/>
      <c r="C4368" s="139"/>
      <c r="D4368" s="139"/>
      <c r="E4368" s="138"/>
      <c r="F4368" s="132"/>
      <c r="G4368" s="132"/>
      <c r="H4368" s="133"/>
      <c r="I4368" s="133"/>
      <c r="J4368" s="133"/>
      <c r="K4368" s="132"/>
      <c r="L4368" s="133"/>
      <c r="M4368" s="133"/>
      <c r="N4368" s="133"/>
      <c r="O4368" s="133"/>
      <c r="P4368" s="133"/>
      <c r="Q4368" s="154"/>
      <c r="R4368" s="66" t="s">
        <v>76</v>
      </c>
      <c r="S4368" s="135"/>
      <c r="T4368" s="133"/>
      <c r="U4368" s="133"/>
      <c r="V4368" s="136"/>
      <c r="W4368" s="52"/>
    </row>
    <row r="4369" spans="1:23" s="23" customFormat="1" ht="34.5" customHeight="1" x14ac:dyDescent="0.2">
      <c r="A4369" s="138"/>
      <c r="B4369" s="138"/>
      <c r="C4369" s="139"/>
      <c r="D4369" s="139"/>
      <c r="E4369" s="138"/>
      <c r="F4369" s="132"/>
      <c r="G4369" s="132"/>
      <c r="H4369" s="133"/>
      <c r="I4369" s="133"/>
      <c r="J4369" s="133"/>
      <c r="K4369" s="132"/>
      <c r="L4369" s="133"/>
      <c r="M4369" s="133"/>
      <c r="N4369" s="133"/>
      <c r="O4369" s="133"/>
      <c r="P4369" s="133"/>
      <c r="Q4369" s="154"/>
      <c r="R4369" s="66" t="s">
        <v>105</v>
      </c>
      <c r="S4369" s="135"/>
      <c r="T4369" s="133"/>
      <c r="U4369" s="133"/>
      <c r="V4369" s="136"/>
      <c r="W4369" s="52"/>
    </row>
    <row r="4370" spans="1:23" s="23" customFormat="1" ht="31.5" customHeight="1" x14ac:dyDescent="0.2">
      <c r="A4370" s="138"/>
      <c r="B4370" s="138"/>
      <c r="C4370" s="139"/>
      <c r="D4370" s="139"/>
      <c r="E4370" s="138"/>
      <c r="F4370" s="132"/>
      <c r="G4370" s="132"/>
      <c r="H4370" s="133"/>
      <c r="I4370" s="133"/>
      <c r="J4370" s="133"/>
      <c r="K4370" s="132"/>
      <c r="L4370" s="133"/>
      <c r="M4370" s="133"/>
      <c r="N4370" s="133"/>
      <c r="O4370" s="133"/>
      <c r="P4370" s="133"/>
      <c r="Q4370" s="154"/>
      <c r="R4370" s="66" t="s">
        <v>106</v>
      </c>
      <c r="S4370" s="135"/>
      <c r="T4370" s="133"/>
      <c r="U4370" s="133"/>
      <c r="V4370" s="136"/>
      <c r="W4370" s="52"/>
    </row>
    <row r="4371" spans="1:23" s="23" customFormat="1" ht="39.75" customHeight="1" x14ac:dyDescent="0.2">
      <c r="A4371" s="138"/>
      <c r="B4371" s="138"/>
      <c r="C4371" s="139"/>
      <c r="D4371" s="139"/>
      <c r="E4371" s="138"/>
      <c r="F4371" s="132"/>
      <c r="G4371" s="132"/>
      <c r="H4371" s="133"/>
      <c r="I4371" s="133"/>
      <c r="J4371" s="133"/>
      <c r="K4371" s="132"/>
      <c r="L4371" s="133"/>
      <c r="M4371" s="133"/>
      <c r="N4371" s="133"/>
      <c r="O4371" s="133"/>
      <c r="P4371" s="133"/>
      <c r="Q4371" s="154"/>
      <c r="R4371" s="66" t="s">
        <v>107</v>
      </c>
      <c r="S4371" s="135"/>
      <c r="T4371" s="133"/>
      <c r="U4371" s="133"/>
      <c r="V4371" s="136"/>
      <c r="W4371" s="52"/>
    </row>
    <row r="4372" spans="1:23" s="50" customFormat="1" ht="40.5" customHeight="1" x14ac:dyDescent="0.15">
      <c r="A4372" s="138" t="s">
        <v>41</v>
      </c>
      <c r="B4372" s="138" t="s">
        <v>1198</v>
      </c>
      <c r="C4372" s="139">
        <v>1981</v>
      </c>
      <c r="D4372" s="139">
        <v>1981</v>
      </c>
      <c r="E4372" s="138" t="s">
        <v>97</v>
      </c>
      <c r="F4372" s="132">
        <v>5</v>
      </c>
      <c r="G4372" s="132">
        <v>4</v>
      </c>
      <c r="H4372" s="133">
        <v>4041.3</v>
      </c>
      <c r="I4372" s="133">
        <v>3557.8</v>
      </c>
      <c r="J4372" s="133">
        <v>3346.51</v>
      </c>
      <c r="K4372" s="132">
        <v>140</v>
      </c>
      <c r="L4372" s="133">
        <v>8703999.7599999998</v>
      </c>
      <c r="M4372" s="133">
        <v>0</v>
      </c>
      <c r="N4372" s="133">
        <v>0</v>
      </c>
      <c r="O4372" s="133">
        <v>0</v>
      </c>
      <c r="P4372" s="133">
        <v>8703999.7599999998</v>
      </c>
      <c r="Q4372" s="133">
        <v>0</v>
      </c>
      <c r="R4372" s="66" t="s">
        <v>74</v>
      </c>
      <c r="S4372" s="134">
        <v>3</v>
      </c>
      <c r="T4372" s="133">
        <v>2446.46</v>
      </c>
      <c r="U4372" s="133">
        <v>2446.46</v>
      </c>
      <c r="V4372" s="136">
        <v>47118</v>
      </c>
    </row>
    <row r="4373" spans="1:23" s="50" customFormat="1" ht="40.5" customHeight="1" x14ac:dyDescent="0.15">
      <c r="A4373" s="138"/>
      <c r="B4373" s="138"/>
      <c r="C4373" s="139"/>
      <c r="D4373" s="139"/>
      <c r="E4373" s="138"/>
      <c r="F4373" s="132"/>
      <c r="G4373" s="132"/>
      <c r="H4373" s="133"/>
      <c r="I4373" s="133"/>
      <c r="J4373" s="133"/>
      <c r="K4373" s="132"/>
      <c r="L4373" s="133"/>
      <c r="M4373" s="133"/>
      <c r="N4373" s="133"/>
      <c r="O4373" s="133"/>
      <c r="P4373" s="133"/>
      <c r="Q4373" s="133"/>
      <c r="R4373" s="66" t="s">
        <v>75</v>
      </c>
      <c r="S4373" s="135"/>
      <c r="T4373" s="133"/>
      <c r="U4373" s="133"/>
      <c r="V4373" s="136"/>
    </row>
    <row r="4374" spans="1:23" s="50" customFormat="1" ht="40.5" customHeight="1" x14ac:dyDescent="0.15">
      <c r="A4374" s="138"/>
      <c r="B4374" s="138"/>
      <c r="C4374" s="139"/>
      <c r="D4374" s="139"/>
      <c r="E4374" s="138"/>
      <c r="F4374" s="132"/>
      <c r="G4374" s="132"/>
      <c r="H4374" s="133"/>
      <c r="I4374" s="133"/>
      <c r="J4374" s="133"/>
      <c r="K4374" s="132"/>
      <c r="L4374" s="133"/>
      <c r="M4374" s="133"/>
      <c r="N4374" s="133"/>
      <c r="O4374" s="133"/>
      <c r="P4374" s="133"/>
      <c r="Q4374" s="133"/>
      <c r="R4374" s="66" t="s">
        <v>76</v>
      </c>
      <c r="S4374" s="135"/>
      <c r="T4374" s="133"/>
      <c r="U4374" s="133"/>
      <c r="V4374" s="136"/>
    </row>
    <row r="4375" spans="1:23" s="50" customFormat="1" ht="26.25" customHeight="1" x14ac:dyDescent="0.15">
      <c r="A4375" s="138" t="s">
        <v>42</v>
      </c>
      <c r="B4375" s="138" t="s">
        <v>1199</v>
      </c>
      <c r="C4375" s="139">
        <v>1956</v>
      </c>
      <c r="D4375" s="139"/>
      <c r="E4375" s="138" t="s">
        <v>111</v>
      </c>
      <c r="F4375" s="132">
        <v>5</v>
      </c>
      <c r="G4375" s="132">
        <v>3</v>
      </c>
      <c r="H4375" s="133">
        <v>3038.54</v>
      </c>
      <c r="I4375" s="133">
        <v>2484.7399999999998</v>
      </c>
      <c r="J4375" s="133">
        <v>2088.4</v>
      </c>
      <c r="K4375" s="132">
        <v>60</v>
      </c>
      <c r="L4375" s="133">
        <v>33073581.539999999</v>
      </c>
      <c r="M4375" s="133">
        <v>0</v>
      </c>
      <c r="N4375" s="133">
        <v>0</v>
      </c>
      <c r="O4375" s="133">
        <v>0</v>
      </c>
      <c r="P4375" s="133">
        <v>33073581.539999999</v>
      </c>
      <c r="Q4375" s="133">
        <v>0</v>
      </c>
      <c r="R4375" s="66" t="s">
        <v>74</v>
      </c>
      <c r="S4375" s="134">
        <v>5</v>
      </c>
      <c r="T4375" s="133">
        <v>13310.68</v>
      </c>
      <c r="U4375" s="133">
        <v>13310.68</v>
      </c>
      <c r="V4375" s="136">
        <v>47118</v>
      </c>
    </row>
    <row r="4376" spans="1:23" s="50" customFormat="1" ht="46.5" customHeight="1" x14ac:dyDescent="0.15">
      <c r="A4376" s="138"/>
      <c r="B4376" s="138"/>
      <c r="C4376" s="139"/>
      <c r="D4376" s="139"/>
      <c r="E4376" s="138"/>
      <c r="F4376" s="132"/>
      <c r="G4376" s="132"/>
      <c r="H4376" s="133"/>
      <c r="I4376" s="133"/>
      <c r="J4376" s="133"/>
      <c r="K4376" s="132"/>
      <c r="L4376" s="133"/>
      <c r="M4376" s="133"/>
      <c r="N4376" s="133"/>
      <c r="O4376" s="133"/>
      <c r="P4376" s="133"/>
      <c r="Q4376" s="133"/>
      <c r="R4376" s="66" t="s">
        <v>76</v>
      </c>
      <c r="S4376" s="135"/>
      <c r="T4376" s="133"/>
      <c r="U4376" s="133"/>
      <c r="V4376" s="136"/>
    </row>
    <row r="4377" spans="1:23" s="50" customFormat="1" ht="24" customHeight="1" x14ac:dyDescent="0.15">
      <c r="A4377" s="138"/>
      <c r="B4377" s="138"/>
      <c r="C4377" s="139"/>
      <c r="D4377" s="139"/>
      <c r="E4377" s="138"/>
      <c r="F4377" s="132"/>
      <c r="G4377" s="132"/>
      <c r="H4377" s="133"/>
      <c r="I4377" s="133"/>
      <c r="J4377" s="133"/>
      <c r="K4377" s="132"/>
      <c r="L4377" s="133"/>
      <c r="M4377" s="133"/>
      <c r="N4377" s="133"/>
      <c r="O4377" s="133"/>
      <c r="P4377" s="133"/>
      <c r="Q4377" s="133"/>
      <c r="R4377" s="66" t="s">
        <v>105</v>
      </c>
      <c r="S4377" s="135"/>
      <c r="T4377" s="133"/>
      <c r="U4377" s="133"/>
      <c r="V4377" s="136"/>
    </row>
    <row r="4378" spans="1:23" s="50" customFormat="1" ht="46.5" customHeight="1" x14ac:dyDescent="0.15">
      <c r="A4378" s="138"/>
      <c r="B4378" s="138"/>
      <c r="C4378" s="139"/>
      <c r="D4378" s="139"/>
      <c r="E4378" s="138"/>
      <c r="F4378" s="132"/>
      <c r="G4378" s="132"/>
      <c r="H4378" s="133"/>
      <c r="I4378" s="133"/>
      <c r="J4378" s="133"/>
      <c r="K4378" s="132"/>
      <c r="L4378" s="133"/>
      <c r="M4378" s="133"/>
      <c r="N4378" s="133"/>
      <c r="O4378" s="133"/>
      <c r="P4378" s="133"/>
      <c r="Q4378" s="133"/>
      <c r="R4378" s="66" t="s">
        <v>106</v>
      </c>
      <c r="S4378" s="135"/>
      <c r="T4378" s="133"/>
      <c r="U4378" s="133"/>
      <c r="V4378" s="136"/>
    </row>
    <row r="4379" spans="1:23" s="50" customFormat="1" ht="29.25" customHeight="1" x14ac:dyDescent="0.15">
      <c r="A4379" s="138"/>
      <c r="B4379" s="138"/>
      <c r="C4379" s="139"/>
      <c r="D4379" s="139"/>
      <c r="E4379" s="138"/>
      <c r="F4379" s="132"/>
      <c r="G4379" s="132"/>
      <c r="H4379" s="133"/>
      <c r="I4379" s="133"/>
      <c r="J4379" s="133"/>
      <c r="K4379" s="132"/>
      <c r="L4379" s="133"/>
      <c r="M4379" s="133"/>
      <c r="N4379" s="133"/>
      <c r="O4379" s="133"/>
      <c r="P4379" s="133"/>
      <c r="Q4379" s="133"/>
      <c r="R4379" s="66" t="s">
        <v>107</v>
      </c>
      <c r="S4379" s="135"/>
      <c r="T4379" s="133"/>
      <c r="U4379" s="133"/>
      <c r="V4379" s="136"/>
    </row>
    <row r="4380" spans="1:23" s="50" customFormat="1" ht="29.25" customHeight="1" x14ac:dyDescent="0.15">
      <c r="A4380" s="138" t="s">
        <v>43</v>
      </c>
      <c r="B4380" s="138" t="s">
        <v>1200</v>
      </c>
      <c r="C4380" s="139">
        <v>1951</v>
      </c>
      <c r="D4380" s="139"/>
      <c r="E4380" s="138" t="s">
        <v>111</v>
      </c>
      <c r="F4380" s="132">
        <v>5</v>
      </c>
      <c r="G4380" s="132">
        <v>5</v>
      </c>
      <c r="H4380" s="133">
        <v>7607.1</v>
      </c>
      <c r="I4380" s="133">
        <v>6819</v>
      </c>
      <c r="J4380" s="133">
        <v>5805.63</v>
      </c>
      <c r="K4380" s="132">
        <v>176</v>
      </c>
      <c r="L4380" s="133">
        <v>40950007.350000001</v>
      </c>
      <c r="M4380" s="133">
        <v>0</v>
      </c>
      <c r="N4380" s="133">
        <v>0</v>
      </c>
      <c r="O4380" s="133">
        <v>0</v>
      </c>
      <c r="P4380" s="133">
        <v>40950007.350000001</v>
      </c>
      <c r="Q4380" s="133">
        <v>0</v>
      </c>
      <c r="R4380" s="66" t="s">
        <v>74</v>
      </c>
      <c r="S4380" s="134">
        <v>2</v>
      </c>
      <c r="T4380" s="133">
        <v>6005.28</v>
      </c>
      <c r="U4380" s="133">
        <v>6005.28</v>
      </c>
      <c r="V4380" s="136">
        <v>47118</v>
      </c>
    </row>
    <row r="4381" spans="1:23" s="50" customFormat="1" ht="44.25" customHeight="1" x14ac:dyDescent="0.15">
      <c r="A4381" s="138"/>
      <c r="B4381" s="138"/>
      <c r="C4381" s="139"/>
      <c r="D4381" s="139"/>
      <c r="E4381" s="138"/>
      <c r="F4381" s="132"/>
      <c r="G4381" s="132"/>
      <c r="H4381" s="133"/>
      <c r="I4381" s="133"/>
      <c r="J4381" s="133"/>
      <c r="K4381" s="132"/>
      <c r="L4381" s="133"/>
      <c r="M4381" s="133"/>
      <c r="N4381" s="133"/>
      <c r="O4381" s="133"/>
      <c r="P4381" s="133"/>
      <c r="Q4381" s="133"/>
      <c r="R4381" s="66" t="s">
        <v>76</v>
      </c>
      <c r="S4381" s="135"/>
      <c r="T4381" s="133"/>
      <c r="U4381" s="133"/>
      <c r="V4381" s="136"/>
    </row>
    <row r="4382" spans="1:23" s="50" customFormat="1" ht="33" customHeight="1" x14ac:dyDescent="0.15">
      <c r="A4382" s="138" t="s">
        <v>44</v>
      </c>
      <c r="B4382" s="138" t="s">
        <v>1201</v>
      </c>
      <c r="C4382" s="139">
        <v>1950</v>
      </c>
      <c r="D4382" s="139"/>
      <c r="E4382" s="138" t="s">
        <v>111</v>
      </c>
      <c r="F4382" s="132">
        <v>4</v>
      </c>
      <c r="G4382" s="132">
        <v>4</v>
      </c>
      <c r="H4382" s="133">
        <v>3811.3</v>
      </c>
      <c r="I4382" s="133">
        <v>3343.9</v>
      </c>
      <c r="J4382" s="133">
        <v>3287.51</v>
      </c>
      <c r="K4382" s="132">
        <v>113</v>
      </c>
      <c r="L4382" s="133">
        <v>66676806.090000004</v>
      </c>
      <c r="M4382" s="133">
        <v>0</v>
      </c>
      <c r="N4382" s="133">
        <v>0</v>
      </c>
      <c r="O4382" s="133">
        <v>0</v>
      </c>
      <c r="P4382" s="133">
        <v>66676806.090000004</v>
      </c>
      <c r="Q4382" s="133">
        <v>0</v>
      </c>
      <c r="R4382" s="66" t="s">
        <v>74</v>
      </c>
      <c r="S4382" s="134">
        <v>6</v>
      </c>
      <c r="T4382" s="133">
        <v>19939.830000000002</v>
      </c>
      <c r="U4382" s="133">
        <v>19939.830000000002</v>
      </c>
      <c r="V4382" s="136">
        <v>47118</v>
      </c>
    </row>
    <row r="4383" spans="1:23" s="50" customFormat="1" ht="30.75" customHeight="1" x14ac:dyDescent="0.15">
      <c r="A4383" s="138"/>
      <c r="B4383" s="138"/>
      <c r="C4383" s="139"/>
      <c r="D4383" s="139"/>
      <c r="E4383" s="138"/>
      <c r="F4383" s="132"/>
      <c r="G4383" s="132"/>
      <c r="H4383" s="133"/>
      <c r="I4383" s="133"/>
      <c r="J4383" s="133"/>
      <c r="K4383" s="132"/>
      <c r="L4383" s="133"/>
      <c r="M4383" s="133"/>
      <c r="N4383" s="133"/>
      <c r="O4383" s="133"/>
      <c r="P4383" s="133"/>
      <c r="Q4383" s="133"/>
      <c r="R4383" s="66" t="s">
        <v>75</v>
      </c>
      <c r="S4383" s="135"/>
      <c r="T4383" s="133"/>
      <c r="U4383" s="133"/>
      <c r="V4383" s="136"/>
    </row>
    <row r="4384" spans="1:23" s="50" customFormat="1" ht="41.25" customHeight="1" x14ac:dyDescent="0.15">
      <c r="A4384" s="138"/>
      <c r="B4384" s="138"/>
      <c r="C4384" s="139"/>
      <c r="D4384" s="139"/>
      <c r="E4384" s="138"/>
      <c r="F4384" s="132"/>
      <c r="G4384" s="132"/>
      <c r="H4384" s="133"/>
      <c r="I4384" s="133"/>
      <c r="J4384" s="133"/>
      <c r="K4384" s="132"/>
      <c r="L4384" s="133"/>
      <c r="M4384" s="133"/>
      <c r="N4384" s="133"/>
      <c r="O4384" s="133"/>
      <c r="P4384" s="133"/>
      <c r="Q4384" s="133"/>
      <c r="R4384" s="66" t="s">
        <v>76</v>
      </c>
      <c r="S4384" s="135"/>
      <c r="T4384" s="133"/>
      <c r="U4384" s="133"/>
      <c r="V4384" s="136"/>
    </row>
    <row r="4385" spans="1:22" s="50" customFormat="1" ht="48" customHeight="1" x14ac:dyDescent="0.15">
      <c r="A4385" s="138"/>
      <c r="B4385" s="138"/>
      <c r="C4385" s="139"/>
      <c r="D4385" s="139"/>
      <c r="E4385" s="138"/>
      <c r="F4385" s="132"/>
      <c r="G4385" s="132"/>
      <c r="H4385" s="133"/>
      <c r="I4385" s="133"/>
      <c r="J4385" s="133"/>
      <c r="K4385" s="132"/>
      <c r="L4385" s="133"/>
      <c r="M4385" s="133"/>
      <c r="N4385" s="133"/>
      <c r="O4385" s="133"/>
      <c r="P4385" s="133"/>
      <c r="Q4385" s="133"/>
      <c r="R4385" s="66" t="s">
        <v>105</v>
      </c>
      <c r="S4385" s="135"/>
      <c r="T4385" s="133"/>
      <c r="U4385" s="133"/>
      <c r="V4385" s="136"/>
    </row>
    <row r="4386" spans="1:22" s="50" customFormat="1" ht="40.5" customHeight="1" x14ac:dyDescent="0.15">
      <c r="A4386" s="138"/>
      <c r="B4386" s="138"/>
      <c r="C4386" s="139"/>
      <c r="D4386" s="139"/>
      <c r="E4386" s="138"/>
      <c r="F4386" s="132"/>
      <c r="G4386" s="132"/>
      <c r="H4386" s="133"/>
      <c r="I4386" s="133"/>
      <c r="J4386" s="133"/>
      <c r="K4386" s="132"/>
      <c r="L4386" s="133"/>
      <c r="M4386" s="133"/>
      <c r="N4386" s="133"/>
      <c r="O4386" s="133"/>
      <c r="P4386" s="133"/>
      <c r="Q4386" s="133"/>
      <c r="R4386" s="66" t="s">
        <v>106</v>
      </c>
      <c r="S4386" s="135"/>
      <c r="T4386" s="133"/>
      <c r="U4386" s="133"/>
      <c r="V4386" s="136"/>
    </row>
    <row r="4387" spans="1:22" s="50" customFormat="1" ht="42.75" customHeight="1" x14ac:dyDescent="0.15">
      <c r="A4387" s="138"/>
      <c r="B4387" s="138"/>
      <c r="C4387" s="139"/>
      <c r="D4387" s="139"/>
      <c r="E4387" s="138"/>
      <c r="F4387" s="132"/>
      <c r="G4387" s="132"/>
      <c r="H4387" s="133"/>
      <c r="I4387" s="133"/>
      <c r="J4387" s="133"/>
      <c r="K4387" s="132"/>
      <c r="L4387" s="133"/>
      <c r="M4387" s="133"/>
      <c r="N4387" s="133"/>
      <c r="O4387" s="133"/>
      <c r="P4387" s="133"/>
      <c r="Q4387" s="133"/>
      <c r="R4387" s="66" t="s">
        <v>107</v>
      </c>
      <c r="S4387" s="135"/>
      <c r="T4387" s="133"/>
      <c r="U4387" s="133"/>
      <c r="V4387" s="136"/>
    </row>
    <row r="4388" spans="1:22" s="50" customFormat="1" ht="39.75" customHeight="1" x14ac:dyDescent="0.15">
      <c r="A4388" s="138" t="s">
        <v>45</v>
      </c>
      <c r="B4388" s="138" t="s">
        <v>1202</v>
      </c>
      <c r="C4388" s="139">
        <v>1949</v>
      </c>
      <c r="D4388" s="139"/>
      <c r="E4388" s="138" t="s">
        <v>111</v>
      </c>
      <c r="F4388" s="132">
        <v>4</v>
      </c>
      <c r="G4388" s="132">
        <v>2</v>
      </c>
      <c r="H4388" s="133">
        <v>1903.89</v>
      </c>
      <c r="I4388" s="133">
        <v>1392.39</v>
      </c>
      <c r="J4388" s="133">
        <v>1221.5999999999999</v>
      </c>
      <c r="K4388" s="132">
        <v>59</v>
      </c>
      <c r="L4388" s="133">
        <v>28172545.550000001</v>
      </c>
      <c r="M4388" s="133">
        <v>0</v>
      </c>
      <c r="N4388" s="133">
        <v>0</v>
      </c>
      <c r="O4388" s="133">
        <v>0</v>
      </c>
      <c r="P4388" s="133">
        <v>28172545.550000001</v>
      </c>
      <c r="Q4388" s="133">
        <v>0</v>
      </c>
      <c r="R4388" s="66" t="s">
        <v>74</v>
      </c>
      <c r="S4388" s="134">
        <v>6</v>
      </c>
      <c r="T4388" s="133">
        <v>20233.23</v>
      </c>
      <c r="U4388" s="133">
        <v>20233.23</v>
      </c>
      <c r="V4388" s="136">
        <v>47118</v>
      </c>
    </row>
    <row r="4389" spans="1:22" s="50" customFormat="1" ht="41.25" customHeight="1" x14ac:dyDescent="0.15">
      <c r="A4389" s="138"/>
      <c r="B4389" s="138"/>
      <c r="C4389" s="139"/>
      <c r="D4389" s="139"/>
      <c r="E4389" s="138"/>
      <c r="F4389" s="132"/>
      <c r="G4389" s="132"/>
      <c r="H4389" s="133"/>
      <c r="I4389" s="133"/>
      <c r="J4389" s="133"/>
      <c r="K4389" s="132"/>
      <c r="L4389" s="133"/>
      <c r="M4389" s="133"/>
      <c r="N4389" s="133"/>
      <c r="O4389" s="133"/>
      <c r="P4389" s="133"/>
      <c r="Q4389" s="133"/>
      <c r="R4389" s="66" t="s">
        <v>75</v>
      </c>
      <c r="S4389" s="135"/>
      <c r="T4389" s="133"/>
      <c r="U4389" s="133"/>
      <c r="V4389" s="136"/>
    </row>
    <row r="4390" spans="1:22" s="50" customFormat="1" ht="35.25" customHeight="1" x14ac:dyDescent="0.15">
      <c r="A4390" s="138"/>
      <c r="B4390" s="138"/>
      <c r="C4390" s="139"/>
      <c r="D4390" s="139"/>
      <c r="E4390" s="138"/>
      <c r="F4390" s="132"/>
      <c r="G4390" s="132"/>
      <c r="H4390" s="133"/>
      <c r="I4390" s="133"/>
      <c r="J4390" s="133"/>
      <c r="K4390" s="132"/>
      <c r="L4390" s="133"/>
      <c r="M4390" s="133"/>
      <c r="N4390" s="133"/>
      <c r="O4390" s="133"/>
      <c r="P4390" s="133"/>
      <c r="Q4390" s="133"/>
      <c r="R4390" s="66" t="s">
        <v>76</v>
      </c>
      <c r="S4390" s="135"/>
      <c r="T4390" s="133"/>
      <c r="U4390" s="133"/>
      <c r="V4390" s="136"/>
    </row>
    <row r="4391" spans="1:22" s="50" customFormat="1" ht="42" customHeight="1" x14ac:dyDescent="0.15">
      <c r="A4391" s="138"/>
      <c r="B4391" s="138"/>
      <c r="C4391" s="139"/>
      <c r="D4391" s="139"/>
      <c r="E4391" s="138"/>
      <c r="F4391" s="132"/>
      <c r="G4391" s="132"/>
      <c r="H4391" s="133"/>
      <c r="I4391" s="133"/>
      <c r="J4391" s="133"/>
      <c r="K4391" s="132"/>
      <c r="L4391" s="133"/>
      <c r="M4391" s="133"/>
      <c r="N4391" s="133"/>
      <c r="O4391" s="133"/>
      <c r="P4391" s="133"/>
      <c r="Q4391" s="133"/>
      <c r="R4391" s="66" t="s">
        <v>105</v>
      </c>
      <c r="S4391" s="135"/>
      <c r="T4391" s="133"/>
      <c r="U4391" s="133"/>
      <c r="V4391" s="136"/>
    </row>
    <row r="4392" spans="1:22" s="50" customFormat="1" ht="48" customHeight="1" x14ac:dyDescent="0.15">
      <c r="A4392" s="138"/>
      <c r="B4392" s="138"/>
      <c r="C4392" s="139"/>
      <c r="D4392" s="139"/>
      <c r="E4392" s="138"/>
      <c r="F4392" s="132"/>
      <c r="G4392" s="132"/>
      <c r="H4392" s="133"/>
      <c r="I4392" s="133"/>
      <c r="J4392" s="133"/>
      <c r="K4392" s="132"/>
      <c r="L4392" s="133"/>
      <c r="M4392" s="133"/>
      <c r="N4392" s="133"/>
      <c r="O4392" s="133"/>
      <c r="P4392" s="133"/>
      <c r="Q4392" s="133"/>
      <c r="R4392" s="66" t="s">
        <v>106</v>
      </c>
      <c r="S4392" s="135"/>
      <c r="T4392" s="133"/>
      <c r="U4392" s="133"/>
      <c r="V4392" s="136"/>
    </row>
    <row r="4393" spans="1:22" s="50" customFormat="1" ht="45.75" customHeight="1" x14ac:dyDescent="0.15">
      <c r="A4393" s="138"/>
      <c r="B4393" s="138"/>
      <c r="C4393" s="139"/>
      <c r="D4393" s="139"/>
      <c r="E4393" s="138"/>
      <c r="F4393" s="132"/>
      <c r="G4393" s="132"/>
      <c r="H4393" s="133"/>
      <c r="I4393" s="133"/>
      <c r="J4393" s="133"/>
      <c r="K4393" s="132"/>
      <c r="L4393" s="133"/>
      <c r="M4393" s="133"/>
      <c r="N4393" s="133"/>
      <c r="O4393" s="133"/>
      <c r="P4393" s="133"/>
      <c r="Q4393" s="133"/>
      <c r="R4393" s="66" t="s">
        <v>107</v>
      </c>
      <c r="S4393" s="135"/>
      <c r="T4393" s="133"/>
      <c r="U4393" s="133"/>
      <c r="V4393" s="136"/>
    </row>
    <row r="4394" spans="1:22" s="50" customFormat="1" ht="42" customHeight="1" x14ac:dyDescent="0.15">
      <c r="A4394" s="138" t="s">
        <v>46</v>
      </c>
      <c r="B4394" s="138" t="s">
        <v>1203</v>
      </c>
      <c r="C4394" s="139">
        <v>1950</v>
      </c>
      <c r="D4394" s="139"/>
      <c r="E4394" s="138" t="s">
        <v>111</v>
      </c>
      <c r="F4394" s="132">
        <v>4</v>
      </c>
      <c r="G4394" s="132">
        <v>2</v>
      </c>
      <c r="H4394" s="133">
        <v>1850.93</v>
      </c>
      <c r="I4394" s="133">
        <v>1353.23</v>
      </c>
      <c r="J4394" s="133">
        <v>1299.3</v>
      </c>
      <c r="K4394" s="132">
        <v>59</v>
      </c>
      <c r="L4394" s="133">
        <v>27399899.309999999</v>
      </c>
      <c r="M4394" s="133">
        <v>0</v>
      </c>
      <c r="N4394" s="133">
        <v>0</v>
      </c>
      <c r="O4394" s="133">
        <v>0</v>
      </c>
      <c r="P4394" s="133">
        <v>27399899.309999999</v>
      </c>
      <c r="Q4394" s="133">
        <v>0</v>
      </c>
      <c r="R4394" s="66" t="s">
        <v>74</v>
      </c>
      <c r="S4394" s="134">
        <v>6</v>
      </c>
      <c r="T4394" s="133">
        <v>20247.78</v>
      </c>
      <c r="U4394" s="133">
        <v>20247.78</v>
      </c>
      <c r="V4394" s="136">
        <v>47118</v>
      </c>
    </row>
    <row r="4395" spans="1:22" s="50" customFormat="1" ht="36.75" customHeight="1" x14ac:dyDescent="0.15">
      <c r="A4395" s="138"/>
      <c r="B4395" s="138"/>
      <c r="C4395" s="139"/>
      <c r="D4395" s="139"/>
      <c r="E4395" s="138"/>
      <c r="F4395" s="132"/>
      <c r="G4395" s="132"/>
      <c r="H4395" s="133"/>
      <c r="I4395" s="133"/>
      <c r="J4395" s="133"/>
      <c r="K4395" s="132"/>
      <c r="L4395" s="133"/>
      <c r="M4395" s="133"/>
      <c r="N4395" s="133"/>
      <c r="O4395" s="133"/>
      <c r="P4395" s="133"/>
      <c r="Q4395" s="133"/>
      <c r="R4395" s="66" t="s">
        <v>75</v>
      </c>
      <c r="S4395" s="135"/>
      <c r="T4395" s="133"/>
      <c r="U4395" s="133"/>
      <c r="V4395" s="136"/>
    </row>
    <row r="4396" spans="1:22" s="50" customFormat="1" ht="36.75" customHeight="1" x14ac:dyDescent="0.15">
      <c r="A4396" s="138"/>
      <c r="B4396" s="138"/>
      <c r="C4396" s="139"/>
      <c r="D4396" s="139"/>
      <c r="E4396" s="138"/>
      <c r="F4396" s="132"/>
      <c r="G4396" s="132"/>
      <c r="H4396" s="133"/>
      <c r="I4396" s="133"/>
      <c r="J4396" s="133"/>
      <c r="K4396" s="132"/>
      <c r="L4396" s="133"/>
      <c r="M4396" s="133"/>
      <c r="N4396" s="133"/>
      <c r="O4396" s="133"/>
      <c r="P4396" s="133"/>
      <c r="Q4396" s="133"/>
      <c r="R4396" s="66" t="s">
        <v>76</v>
      </c>
      <c r="S4396" s="135"/>
      <c r="T4396" s="133"/>
      <c r="U4396" s="133"/>
      <c r="V4396" s="136"/>
    </row>
    <row r="4397" spans="1:22" s="50" customFormat="1" ht="33" customHeight="1" x14ac:dyDescent="0.15">
      <c r="A4397" s="138"/>
      <c r="B4397" s="138"/>
      <c r="C4397" s="139"/>
      <c r="D4397" s="139"/>
      <c r="E4397" s="138"/>
      <c r="F4397" s="132"/>
      <c r="G4397" s="132"/>
      <c r="H4397" s="133"/>
      <c r="I4397" s="133"/>
      <c r="J4397" s="133"/>
      <c r="K4397" s="132"/>
      <c r="L4397" s="133"/>
      <c r="M4397" s="133"/>
      <c r="N4397" s="133"/>
      <c r="O4397" s="133"/>
      <c r="P4397" s="133"/>
      <c r="Q4397" s="133"/>
      <c r="R4397" s="66" t="s">
        <v>105</v>
      </c>
      <c r="S4397" s="135"/>
      <c r="T4397" s="133"/>
      <c r="U4397" s="133"/>
      <c r="V4397" s="136"/>
    </row>
    <row r="4398" spans="1:22" s="50" customFormat="1" ht="36.75" customHeight="1" x14ac:dyDescent="0.15">
      <c r="A4398" s="138"/>
      <c r="B4398" s="138"/>
      <c r="C4398" s="139"/>
      <c r="D4398" s="139"/>
      <c r="E4398" s="138"/>
      <c r="F4398" s="132"/>
      <c r="G4398" s="132"/>
      <c r="H4398" s="133"/>
      <c r="I4398" s="133"/>
      <c r="J4398" s="133"/>
      <c r="K4398" s="132"/>
      <c r="L4398" s="133"/>
      <c r="M4398" s="133"/>
      <c r="N4398" s="133"/>
      <c r="O4398" s="133"/>
      <c r="P4398" s="133"/>
      <c r="Q4398" s="133"/>
      <c r="R4398" s="66" t="s">
        <v>106</v>
      </c>
      <c r="S4398" s="135"/>
      <c r="T4398" s="133"/>
      <c r="U4398" s="133"/>
      <c r="V4398" s="136"/>
    </row>
    <row r="4399" spans="1:22" s="50" customFormat="1" ht="42.75" customHeight="1" x14ac:dyDescent="0.15">
      <c r="A4399" s="138"/>
      <c r="B4399" s="138"/>
      <c r="C4399" s="139"/>
      <c r="D4399" s="139"/>
      <c r="E4399" s="138"/>
      <c r="F4399" s="132"/>
      <c r="G4399" s="132"/>
      <c r="H4399" s="133"/>
      <c r="I4399" s="133"/>
      <c r="J4399" s="133"/>
      <c r="K4399" s="132"/>
      <c r="L4399" s="133"/>
      <c r="M4399" s="133"/>
      <c r="N4399" s="133"/>
      <c r="O4399" s="133"/>
      <c r="P4399" s="133"/>
      <c r="Q4399" s="133"/>
      <c r="R4399" s="66" t="s">
        <v>107</v>
      </c>
      <c r="S4399" s="135"/>
      <c r="T4399" s="133"/>
      <c r="U4399" s="133"/>
      <c r="V4399" s="136"/>
    </row>
    <row r="4400" spans="1:22" s="50" customFormat="1" ht="35.25" customHeight="1" x14ac:dyDescent="0.15">
      <c r="A4400" s="138" t="s">
        <v>47</v>
      </c>
      <c r="B4400" s="138" t="s">
        <v>1204</v>
      </c>
      <c r="C4400" s="139">
        <v>1952</v>
      </c>
      <c r="D4400" s="139">
        <v>2010</v>
      </c>
      <c r="E4400" s="138" t="s">
        <v>111</v>
      </c>
      <c r="F4400" s="132">
        <v>4</v>
      </c>
      <c r="G4400" s="132">
        <v>2</v>
      </c>
      <c r="H4400" s="133">
        <v>1718.2</v>
      </c>
      <c r="I4400" s="133">
        <v>1468.9</v>
      </c>
      <c r="J4400" s="133">
        <v>1322.01</v>
      </c>
      <c r="K4400" s="132">
        <v>51</v>
      </c>
      <c r="L4400" s="133">
        <v>19891031.16</v>
      </c>
      <c r="M4400" s="133">
        <v>0</v>
      </c>
      <c r="N4400" s="133">
        <v>0</v>
      </c>
      <c r="O4400" s="133">
        <v>0</v>
      </c>
      <c r="P4400" s="133">
        <v>19891031.16</v>
      </c>
      <c r="Q4400" s="133">
        <v>0</v>
      </c>
      <c r="R4400" s="66" t="s">
        <v>105</v>
      </c>
      <c r="S4400" s="134">
        <v>3</v>
      </c>
      <c r="T4400" s="133">
        <v>13541.45</v>
      </c>
      <c r="U4400" s="133">
        <v>13541.45</v>
      </c>
      <c r="V4400" s="136">
        <v>47118</v>
      </c>
    </row>
    <row r="4401" spans="1:22" s="50" customFormat="1" ht="34.5" customHeight="1" x14ac:dyDescent="0.15">
      <c r="A4401" s="138"/>
      <c r="B4401" s="138"/>
      <c r="C4401" s="139"/>
      <c r="D4401" s="139"/>
      <c r="E4401" s="138"/>
      <c r="F4401" s="132"/>
      <c r="G4401" s="132"/>
      <c r="H4401" s="133"/>
      <c r="I4401" s="133"/>
      <c r="J4401" s="133"/>
      <c r="K4401" s="132"/>
      <c r="L4401" s="133"/>
      <c r="M4401" s="133"/>
      <c r="N4401" s="133"/>
      <c r="O4401" s="133"/>
      <c r="P4401" s="133"/>
      <c r="Q4401" s="133"/>
      <c r="R4401" s="66" t="s">
        <v>106</v>
      </c>
      <c r="S4401" s="135"/>
      <c r="T4401" s="133"/>
      <c r="U4401" s="133"/>
      <c r="V4401" s="136"/>
    </row>
    <row r="4402" spans="1:22" s="50" customFormat="1" ht="42" customHeight="1" x14ac:dyDescent="0.15">
      <c r="A4402" s="138"/>
      <c r="B4402" s="138"/>
      <c r="C4402" s="139"/>
      <c r="D4402" s="139"/>
      <c r="E4402" s="138"/>
      <c r="F4402" s="132"/>
      <c r="G4402" s="132"/>
      <c r="H4402" s="133"/>
      <c r="I4402" s="133"/>
      <c r="J4402" s="133"/>
      <c r="K4402" s="132"/>
      <c r="L4402" s="133"/>
      <c r="M4402" s="133"/>
      <c r="N4402" s="133"/>
      <c r="O4402" s="133"/>
      <c r="P4402" s="133"/>
      <c r="Q4402" s="133"/>
      <c r="R4402" s="66" t="s">
        <v>107</v>
      </c>
      <c r="S4402" s="135"/>
      <c r="T4402" s="133"/>
      <c r="U4402" s="133"/>
      <c r="V4402" s="136"/>
    </row>
    <row r="4403" spans="1:22" s="50" customFormat="1" ht="39" customHeight="1" x14ac:dyDescent="0.15">
      <c r="A4403" s="138" t="s">
        <v>48</v>
      </c>
      <c r="B4403" s="138" t="s">
        <v>1205</v>
      </c>
      <c r="C4403" s="139">
        <v>1954</v>
      </c>
      <c r="D4403" s="139"/>
      <c r="E4403" s="138" t="s">
        <v>111</v>
      </c>
      <c r="F4403" s="132">
        <v>4</v>
      </c>
      <c r="G4403" s="132">
        <v>4</v>
      </c>
      <c r="H4403" s="133">
        <v>3788.7</v>
      </c>
      <c r="I4403" s="133">
        <v>3446.2</v>
      </c>
      <c r="J4403" s="133">
        <v>2900.32</v>
      </c>
      <c r="K4403" s="132">
        <v>114</v>
      </c>
      <c r="L4403" s="133">
        <v>33483935.43</v>
      </c>
      <c r="M4403" s="133">
        <v>0</v>
      </c>
      <c r="N4403" s="133">
        <v>0</v>
      </c>
      <c r="O4403" s="133">
        <v>0</v>
      </c>
      <c r="P4403" s="133">
        <v>33483935.43</v>
      </c>
      <c r="Q4403" s="133">
        <v>0</v>
      </c>
      <c r="R4403" s="66" t="s">
        <v>105</v>
      </c>
      <c r="S4403" s="134">
        <v>3</v>
      </c>
      <c r="T4403" s="133">
        <v>9716.19</v>
      </c>
      <c r="U4403" s="133">
        <v>9716.19</v>
      </c>
      <c r="V4403" s="136">
        <v>47118</v>
      </c>
    </row>
    <row r="4404" spans="1:22" s="50" customFormat="1" ht="55.5" customHeight="1" x14ac:dyDescent="0.15">
      <c r="A4404" s="138"/>
      <c r="B4404" s="138"/>
      <c r="C4404" s="139"/>
      <c r="D4404" s="139"/>
      <c r="E4404" s="138"/>
      <c r="F4404" s="132"/>
      <c r="G4404" s="132"/>
      <c r="H4404" s="133"/>
      <c r="I4404" s="133"/>
      <c r="J4404" s="133"/>
      <c r="K4404" s="132"/>
      <c r="L4404" s="133"/>
      <c r="M4404" s="133"/>
      <c r="N4404" s="133"/>
      <c r="O4404" s="133"/>
      <c r="P4404" s="133"/>
      <c r="Q4404" s="133"/>
      <c r="R4404" s="66" t="s">
        <v>106</v>
      </c>
      <c r="S4404" s="135"/>
      <c r="T4404" s="133"/>
      <c r="U4404" s="133"/>
      <c r="V4404" s="136"/>
    </row>
    <row r="4405" spans="1:22" s="50" customFormat="1" ht="55.5" customHeight="1" x14ac:dyDescent="0.15">
      <c r="A4405" s="138"/>
      <c r="B4405" s="138"/>
      <c r="C4405" s="139"/>
      <c r="D4405" s="139"/>
      <c r="E4405" s="138"/>
      <c r="F4405" s="132"/>
      <c r="G4405" s="132"/>
      <c r="H4405" s="133"/>
      <c r="I4405" s="133"/>
      <c r="J4405" s="133"/>
      <c r="K4405" s="132"/>
      <c r="L4405" s="133"/>
      <c r="M4405" s="133"/>
      <c r="N4405" s="133"/>
      <c r="O4405" s="133"/>
      <c r="P4405" s="133"/>
      <c r="Q4405" s="133"/>
      <c r="R4405" s="66" t="s">
        <v>107</v>
      </c>
      <c r="S4405" s="135"/>
      <c r="T4405" s="133"/>
      <c r="U4405" s="133"/>
      <c r="V4405" s="136"/>
    </row>
    <row r="4406" spans="1:22" s="50" customFormat="1" ht="38.25" customHeight="1" x14ac:dyDescent="0.15">
      <c r="A4406" s="138" t="s">
        <v>49</v>
      </c>
      <c r="B4406" s="138" t="s">
        <v>1206</v>
      </c>
      <c r="C4406" s="139">
        <v>1954</v>
      </c>
      <c r="D4406" s="139"/>
      <c r="E4406" s="138" t="s">
        <v>111</v>
      </c>
      <c r="F4406" s="132">
        <v>4</v>
      </c>
      <c r="G4406" s="132">
        <v>4</v>
      </c>
      <c r="H4406" s="133">
        <v>3479.4</v>
      </c>
      <c r="I4406" s="133">
        <v>3068.7</v>
      </c>
      <c r="J4406" s="133">
        <v>2984.13</v>
      </c>
      <c r="K4406" s="132">
        <v>117</v>
      </c>
      <c r="L4406" s="133">
        <v>30709767.690000001</v>
      </c>
      <c r="M4406" s="133">
        <v>0</v>
      </c>
      <c r="N4406" s="133">
        <v>0</v>
      </c>
      <c r="O4406" s="133">
        <v>0</v>
      </c>
      <c r="P4406" s="133">
        <v>30709767.690000001</v>
      </c>
      <c r="Q4406" s="133">
        <v>0</v>
      </c>
      <c r="R4406" s="66" t="s">
        <v>105</v>
      </c>
      <c r="S4406" s="134">
        <v>3</v>
      </c>
      <c r="T4406" s="133">
        <v>10007.42</v>
      </c>
      <c r="U4406" s="133">
        <v>10007.42</v>
      </c>
      <c r="V4406" s="136">
        <v>47118</v>
      </c>
    </row>
    <row r="4407" spans="1:22" s="50" customFormat="1" ht="55.5" customHeight="1" x14ac:dyDescent="0.15">
      <c r="A4407" s="138"/>
      <c r="B4407" s="138"/>
      <c r="C4407" s="139"/>
      <c r="D4407" s="139"/>
      <c r="E4407" s="138"/>
      <c r="F4407" s="132"/>
      <c r="G4407" s="132"/>
      <c r="H4407" s="133"/>
      <c r="I4407" s="133"/>
      <c r="J4407" s="133"/>
      <c r="K4407" s="132"/>
      <c r="L4407" s="133"/>
      <c r="M4407" s="133"/>
      <c r="N4407" s="133"/>
      <c r="O4407" s="133"/>
      <c r="P4407" s="133"/>
      <c r="Q4407" s="133"/>
      <c r="R4407" s="66" t="s">
        <v>106</v>
      </c>
      <c r="S4407" s="135"/>
      <c r="T4407" s="133"/>
      <c r="U4407" s="133"/>
      <c r="V4407" s="136"/>
    </row>
    <row r="4408" spans="1:22" s="50" customFormat="1" ht="55.5" customHeight="1" x14ac:dyDescent="0.15">
      <c r="A4408" s="138"/>
      <c r="B4408" s="138"/>
      <c r="C4408" s="139"/>
      <c r="D4408" s="139"/>
      <c r="E4408" s="138"/>
      <c r="F4408" s="132"/>
      <c r="G4408" s="132"/>
      <c r="H4408" s="133"/>
      <c r="I4408" s="133"/>
      <c r="J4408" s="133"/>
      <c r="K4408" s="132"/>
      <c r="L4408" s="133"/>
      <c r="M4408" s="133"/>
      <c r="N4408" s="133"/>
      <c r="O4408" s="133"/>
      <c r="P4408" s="133"/>
      <c r="Q4408" s="133"/>
      <c r="R4408" s="66" t="s">
        <v>107</v>
      </c>
      <c r="S4408" s="135"/>
      <c r="T4408" s="133"/>
      <c r="U4408" s="133"/>
      <c r="V4408" s="136"/>
    </row>
    <row r="4409" spans="1:22" s="50" customFormat="1" ht="38.25" customHeight="1" x14ac:dyDescent="0.15">
      <c r="A4409" s="138" t="s">
        <v>50</v>
      </c>
      <c r="B4409" s="138" t="s">
        <v>471</v>
      </c>
      <c r="C4409" s="139">
        <v>1952</v>
      </c>
      <c r="D4409" s="139">
        <v>2007</v>
      </c>
      <c r="E4409" s="138" t="s">
        <v>111</v>
      </c>
      <c r="F4409" s="132">
        <v>5</v>
      </c>
      <c r="G4409" s="132">
        <v>4</v>
      </c>
      <c r="H4409" s="133">
        <v>3992</v>
      </c>
      <c r="I4409" s="133">
        <v>3676.7</v>
      </c>
      <c r="J4409" s="133">
        <v>3134.6</v>
      </c>
      <c r="K4409" s="132">
        <v>102</v>
      </c>
      <c r="L4409" s="133">
        <v>48817056.229999997</v>
      </c>
      <c r="M4409" s="133">
        <v>0</v>
      </c>
      <c r="N4409" s="133">
        <v>0</v>
      </c>
      <c r="O4409" s="133">
        <v>0</v>
      </c>
      <c r="P4409" s="133">
        <v>48817056.229999997</v>
      </c>
      <c r="Q4409" s="133">
        <v>0</v>
      </c>
      <c r="R4409" s="66" t="s">
        <v>74</v>
      </c>
      <c r="S4409" s="134">
        <v>5</v>
      </c>
      <c r="T4409" s="133">
        <v>13277.41</v>
      </c>
      <c r="U4409" s="133">
        <v>13277.41</v>
      </c>
      <c r="V4409" s="136">
        <v>47118</v>
      </c>
    </row>
    <row r="4410" spans="1:22" s="50" customFormat="1" ht="39" customHeight="1" x14ac:dyDescent="0.15">
      <c r="A4410" s="138"/>
      <c r="B4410" s="138"/>
      <c r="C4410" s="139"/>
      <c r="D4410" s="139"/>
      <c r="E4410" s="138"/>
      <c r="F4410" s="132"/>
      <c r="G4410" s="132"/>
      <c r="H4410" s="133"/>
      <c r="I4410" s="133"/>
      <c r="J4410" s="133"/>
      <c r="K4410" s="132"/>
      <c r="L4410" s="133"/>
      <c r="M4410" s="133"/>
      <c r="N4410" s="133"/>
      <c r="O4410" s="133"/>
      <c r="P4410" s="133"/>
      <c r="Q4410" s="133"/>
      <c r="R4410" s="66" t="s">
        <v>76</v>
      </c>
      <c r="S4410" s="135"/>
      <c r="T4410" s="133"/>
      <c r="U4410" s="133"/>
      <c r="V4410" s="136"/>
    </row>
    <row r="4411" spans="1:22" s="50" customFormat="1" ht="55.5" customHeight="1" x14ac:dyDescent="0.15">
      <c r="A4411" s="138"/>
      <c r="B4411" s="138"/>
      <c r="C4411" s="139"/>
      <c r="D4411" s="139"/>
      <c r="E4411" s="138"/>
      <c r="F4411" s="132"/>
      <c r="G4411" s="132"/>
      <c r="H4411" s="133"/>
      <c r="I4411" s="133"/>
      <c r="J4411" s="133"/>
      <c r="K4411" s="132"/>
      <c r="L4411" s="133"/>
      <c r="M4411" s="133"/>
      <c r="N4411" s="133"/>
      <c r="O4411" s="133"/>
      <c r="P4411" s="133"/>
      <c r="Q4411" s="133"/>
      <c r="R4411" s="66" t="s">
        <v>105</v>
      </c>
      <c r="S4411" s="135"/>
      <c r="T4411" s="133"/>
      <c r="U4411" s="133"/>
      <c r="V4411" s="136"/>
    </row>
    <row r="4412" spans="1:22" s="50" customFormat="1" ht="42" customHeight="1" x14ac:dyDescent="0.15">
      <c r="A4412" s="138"/>
      <c r="B4412" s="138"/>
      <c r="C4412" s="139"/>
      <c r="D4412" s="139"/>
      <c r="E4412" s="138"/>
      <c r="F4412" s="132"/>
      <c r="G4412" s="132"/>
      <c r="H4412" s="133"/>
      <c r="I4412" s="133"/>
      <c r="J4412" s="133"/>
      <c r="K4412" s="132"/>
      <c r="L4412" s="133"/>
      <c r="M4412" s="133"/>
      <c r="N4412" s="133"/>
      <c r="O4412" s="133"/>
      <c r="P4412" s="133"/>
      <c r="Q4412" s="133"/>
      <c r="R4412" s="66" t="s">
        <v>106</v>
      </c>
      <c r="S4412" s="135"/>
      <c r="T4412" s="133"/>
      <c r="U4412" s="133"/>
      <c r="V4412" s="136"/>
    </row>
    <row r="4413" spans="1:22" s="50" customFormat="1" ht="55.5" customHeight="1" x14ac:dyDescent="0.15">
      <c r="A4413" s="138"/>
      <c r="B4413" s="138"/>
      <c r="C4413" s="139"/>
      <c r="D4413" s="139"/>
      <c r="E4413" s="138"/>
      <c r="F4413" s="132"/>
      <c r="G4413" s="132"/>
      <c r="H4413" s="133"/>
      <c r="I4413" s="133"/>
      <c r="J4413" s="133"/>
      <c r="K4413" s="132"/>
      <c r="L4413" s="133"/>
      <c r="M4413" s="133"/>
      <c r="N4413" s="133"/>
      <c r="O4413" s="133"/>
      <c r="P4413" s="133"/>
      <c r="Q4413" s="133"/>
      <c r="R4413" s="66" t="s">
        <v>107</v>
      </c>
      <c r="S4413" s="135"/>
      <c r="T4413" s="133"/>
      <c r="U4413" s="133"/>
      <c r="V4413" s="136"/>
    </row>
    <row r="4414" spans="1:22" s="50" customFormat="1" ht="29.25" customHeight="1" x14ac:dyDescent="0.15">
      <c r="A4414" s="138" t="s">
        <v>51</v>
      </c>
      <c r="B4414" s="138" t="s">
        <v>1207</v>
      </c>
      <c r="C4414" s="139">
        <v>1965</v>
      </c>
      <c r="D4414" s="139"/>
      <c r="E4414" s="138" t="s">
        <v>111</v>
      </c>
      <c r="F4414" s="132">
        <v>5</v>
      </c>
      <c r="G4414" s="132">
        <v>4</v>
      </c>
      <c r="H4414" s="133">
        <v>3456.4</v>
      </c>
      <c r="I4414" s="133">
        <v>3170.2</v>
      </c>
      <c r="J4414" s="133">
        <v>2825.89</v>
      </c>
      <c r="K4414" s="132">
        <v>141</v>
      </c>
      <c r="L4414" s="133">
        <v>22902187.350000001</v>
      </c>
      <c r="M4414" s="133">
        <v>0</v>
      </c>
      <c r="N4414" s="133">
        <v>0</v>
      </c>
      <c r="O4414" s="133">
        <v>0</v>
      </c>
      <c r="P4414" s="133">
        <v>22902187.350000001</v>
      </c>
      <c r="Q4414" s="133">
        <v>0</v>
      </c>
      <c r="R4414" s="66" t="s">
        <v>105</v>
      </c>
      <c r="S4414" s="134">
        <v>3</v>
      </c>
      <c r="T4414" s="133">
        <v>7224.21</v>
      </c>
      <c r="U4414" s="133">
        <v>7224.21</v>
      </c>
      <c r="V4414" s="136">
        <v>47118</v>
      </c>
    </row>
    <row r="4415" spans="1:22" s="50" customFormat="1" ht="42" customHeight="1" x14ac:dyDescent="0.15">
      <c r="A4415" s="138"/>
      <c r="B4415" s="138"/>
      <c r="C4415" s="139"/>
      <c r="D4415" s="139"/>
      <c r="E4415" s="138"/>
      <c r="F4415" s="132"/>
      <c r="G4415" s="132"/>
      <c r="H4415" s="133"/>
      <c r="I4415" s="133"/>
      <c r="J4415" s="133"/>
      <c r="K4415" s="132"/>
      <c r="L4415" s="133"/>
      <c r="M4415" s="133"/>
      <c r="N4415" s="133"/>
      <c r="O4415" s="133"/>
      <c r="P4415" s="133"/>
      <c r="Q4415" s="133"/>
      <c r="R4415" s="66" t="s">
        <v>106</v>
      </c>
      <c r="S4415" s="135"/>
      <c r="T4415" s="133"/>
      <c r="U4415" s="133"/>
      <c r="V4415" s="136"/>
    </row>
    <row r="4416" spans="1:22" s="50" customFormat="1" ht="36.75" customHeight="1" x14ac:dyDescent="0.15">
      <c r="A4416" s="138"/>
      <c r="B4416" s="138"/>
      <c r="C4416" s="139"/>
      <c r="D4416" s="139"/>
      <c r="E4416" s="138"/>
      <c r="F4416" s="132"/>
      <c r="G4416" s="132"/>
      <c r="H4416" s="133"/>
      <c r="I4416" s="133"/>
      <c r="J4416" s="133"/>
      <c r="K4416" s="132"/>
      <c r="L4416" s="133"/>
      <c r="M4416" s="133"/>
      <c r="N4416" s="133"/>
      <c r="O4416" s="133"/>
      <c r="P4416" s="133"/>
      <c r="Q4416" s="133"/>
      <c r="R4416" s="66" t="s">
        <v>107</v>
      </c>
      <c r="S4416" s="135"/>
      <c r="T4416" s="133"/>
      <c r="U4416" s="133"/>
      <c r="V4416" s="136"/>
    </row>
    <row r="4417" spans="1:22" s="50" customFormat="1" ht="44.25" customHeight="1" x14ac:dyDescent="0.15">
      <c r="A4417" s="138" t="s">
        <v>197</v>
      </c>
      <c r="B4417" s="138" t="s">
        <v>1208</v>
      </c>
      <c r="C4417" s="139">
        <v>1952</v>
      </c>
      <c r="D4417" s="139"/>
      <c r="E4417" s="138" t="s">
        <v>111</v>
      </c>
      <c r="F4417" s="132">
        <v>4</v>
      </c>
      <c r="G4417" s="132">
        <v>2</v>
      </c>
      <c r="H4417" s="133">
        <v>2669.87</v>
      </c>
      <c r="I4417" s="133">
        <v>2062.8000000000002</v>
      </c>
      <c r="J4417" s="133">
        <v>1765.2</v>
      </c>
      <c r="K4417" s="132">
        <v>87</v>
      </c>
      <c r="L4417" s="133">
        <v>41400067.469999999</v>
      </c>
      <c r="M4417" s="133">
        <v>0</v>
      </c>
      <c r="N4417" s="133">
        <v>0</v>
      </c>
      <c r="O4417" s="133">
        <v>0</v>
      </c>
      <c r="P4417" s="133">
        <v>41400067.469999999</v>
      </c>
      <c r="Q4417" s="133">
        <v>0</v>
      </c>
      <c r="R4417" s="66" t="s">
        <v>74</v>
      </c>
      <c r="S4417" s="134">
        <v>6</v>
      </c>
      <c r="T4417" s="133">
        <v>20069.84</v>
      </c>
      <c r="U4417" s="133">
        <v>20069.84</v>
      </c>
      <c r="V4417" s="136">
        <v>47118</v>
      </c>
    </row>
    <row r="4418" spans="1:22" s="50" customFormat="1" ht="40.5" customHeight="1" x14ac:dyDescent="0.15">
      <c r="A4418" s="138"/>
      <c r="B4418" s="138"/>
      <c r="C4418" s="139"/>
      <c r="D4418" s="139"/>
      <c r="E4418" s="138"/>
      <c r="F4418" s="132"/>
      <c r="G4418" s="132"/>
      <c r="H4418" s="133"/>
      <c r="I4418" s="133"/>
      <c r="J4418" s="133"/>
      <c r="K4418" s="132"/>
      <c r="L4418" s="133"/>
      <c r="M4418" s="133"/>
      <c r="N4418" s="133"/>
      <c r="O4418" s="133"/>
      <c r="P4418" s="133"/>
      <c r="Q4418" s="133"/>
      <c r="R4418" s="66" t="s">
        <v>75</v>
      </c>
      <c r="S4418" s="135"/>
      <c r="T4418" s="133"/>
      <c r="U4418" s="133"/>
      <c r="V4418" s="136"/>
    </row>
    <row r="4419" spans="1:22" s="50" customFormat="1" ht="39.75" customHeight="1" x14ac:dyDescent="0.15">
      <c r="A4419" s="138"/>
      <c r="B4419" s="138"/>
      <c r="C4419" s="139"/>
      <c r="D4419" s="139"/>
      <c r="E4419" s="138"/>
      <c r="F4419" s="132"/>
      <c r="G4419" s="132"/>
      <c r="H4419" s="133"/>
      <c r="I4419" s="133"/>
      <c r="J4419" s="133"/>
      <c r="K4419" s="132"/>
      <c r="L4419" s="133"/>
      <c r="M4419" s="133"/>
      <c r="N4419" s="133"/>
      <c r="O4419" s="133"/>
      <c r="P4419" s="133"/>
      <c r="Q4419" s="133"/>
      <c r="R4419" s="66" t="s">
        <v>76</v>
      </c>
      <c r="S4419" s="135"/>
      <c r="T4419" s="133"/>
      <c r="U4419" s="133"/>
      <c r="V4419" s="136"/>
    </row>
    <row r="4420" spans="1:22" s="50" customFormat="1" ht="39" customHeight="1" x14ac:dyDescent="0.15">
      <c r="A4420" s="138"/>
      <c r="B4420" s="138"/>
      <c r="C4420" s="139"/>
      <c r="D4420" s="139"/>
      <c r="E4420" s="138"/>
      <c r="F4420" s="132"/>
      <c r="G4420" s="132"/>
      <c r="H4420" s="133"/>
      <c r="I4420" s="133"/>
      <c r="J4420" s="133"/>
      <c r="K4420" s="132"/>
      <c r="L4420" s="133"/>
      <c r="M4420" s="133"/>
      <c r="N4420" s="133"/>
      <c r="O4420" s="133"/>
      <c r="P4420" s="133"/>
      <c r="Q4420" s="133"/>
      <c r="R4420" s="66" t="s">
        <v>105</v>
      </c>
      <c r="S4420" s="135"/>
      <c r="T4420" s="133"/>
      <c r="U4420" s="133"/>
      <c r="V4420" s="136"/>
    </row>
    <row r="4421" spans="1:22" s="50" customFormat="1" ht="36.75" customHeight="1" x14ac:dyDescent="0.15">
      <c r="A4421" s="138"/>
      <c r="B4421" s="138"/>
      <c r="C4421" s="139"/>
      <c r="D4421" s="139"/>
      <c r="E4421" s="138"/>
      <c r="F4421" s="132"/>
      <c r="G4421" s="132"/>
      <c r="H4421" s="133"/>
      <c r="I4421" s="133"/>
      <c r="J4421" s="133"/>
      <c r="K4421" s="132"/>
      <c r="L4421" s="133"/>
      <c r="M4421" s="133"/>
      <c r="N4421" s="133"/>
      <c r="O4421" s="133"/>
      <c r="P4421" s="133"/>
      <c r="Q4421" s="133"/>
      <c r="R4421" s="66" t="s">
        <v>106</v>
      </c>
      <c r="S4421" s="135"/>
      <c r="T4421" s="133"/>
      <c r="U4421" s="133"/>
      <c r="V4421" s="136"/>
    </row>
    <row r="4422" spans="1:22" s="50" customFormat="1" ht="40.5" customHeight="1" x14ac:dyDescent="0.15">
      <c r="A4422" s="138"/>
      <c r="B4422" s="138"/>
      <c r="C4422" s="139"/>
      <c r="D4422" s="139"/>
      <c r="E4422" s="138"/>
      <c r="F4422" s="132"/>
      <c r="G4422" s="132"/>
      <c r="H4422" s="133"/>
      <c r="I4422" s="133"/>
      <c r="J4422" s="133"/>
      <c r="K4422" s="132"/>
      <c r="L4422" s="133"/>
      <c r="M4422" s="133"/>
      <c r="N4422" s="133"/>
      <c r="O4422" s="133"/>
      <c r="P4422" s="133"/>
      <c r="Q4422" s="133"/>
      <c r="R4422" s="66" t="s">
        <v>107</v>
      </c>
      <c r="S4422" s="135"/>
      <c r="T4422" s="133"/>
      <c r="U4422" s="133"/>
      <c r="V4422" s="136"/>
    </row>
    <row r="4423" spans="1:22" s="50" customFormat="1" ht="42.75" customHeight="1" x14ac:dyDescent="0.15">
      <c r="A4423" s="138" t="s">
        <v>199</v>
      </c>
      <c r="B4423" s="138" t="s">
        <v>175</v>
      </c>
      <c r="C4423" s="139">
        <v>1954</v>
      </c>
      <c r="D4423" s="139"/>
      <c r="E4423" s="138" t="s">
        <v>111</v>
      </c>
      <c r="F4423" s="132">
        <v>4</v>
      </c>
      <c r="G4423" s="132">
        <v>2</v>
      </c>
      <c r="H4423" s="133">
        <v>1552.42</v>
      </c>
      <c r="I4423" s="133">
        <v>1339.42</v>
      </c>
      <c r="J4423" s="133">
        <v>1289.9100000000001</v>
      </c>
      <c r="K4423" s="132">
        <v>66</v>
      </c>
      <c r="L4423" s="133">
        <v>18168536.289999999</v>
      </c>
      <c r="M4423" s="133">
        <v>0</v>
      </c>
      <c r="N4423" s="133">
        <v>0</v>
      </c>
      <c r="O4423" s="133">
        <v>0</v>
      </c>
      <c r="P4423" s="133">
        <v>18168536.289999999</v>
      </c>
      <c r="Q4423" s="133">
        <v>0</v>
      </c>
      <c r="R4423" s="66" t="s">
        <v>105</v>
      </c>
      <c r="S4423" s="134">
        <v>3</v>
      </c>
      <c r="T4423" s="133">
        <v>13564.48</v>
      </c>
      <c r="U4423" s="133">
        <v>13564.48</v>
      </c>
      <c r="V4423" s="136">
        <v>47118</v>
      </c>
    </row>
    <row r="4424" spans="1:22" s="50" customFormat="1" ht="39" customHeight="1" x14ac:dyDescent="0.15">
      <c r="A4424" s="138"/>
      <c r="B4424" s="138"/>
      <c r="C4424" s="139"/>
      <c r="D4424" s="139"/>
      <c r="E4424" s="138"/>
      <c r="F4424" s="132"/>
      <c r="G4424" s="132"/>
      <c r="H4424" s="133"/>
      <c r="I4424" s="133"/>
      <c r="J4424" s="133"/>
      <c r="K4424" s="132"/>
      <c r="L4424" s="133"/>
      <c r="M4424" s="133"/>
      <c r="N4424" s="133"/>
      <c r="O4424" s="133"/>
      <c r="P4424" s="133"/>
      <c r="Q4424" s="133"/>
      <c r="R4424" s="66" t="s">
        <v>106</v>
      </c>
      <c r="S4424" s="135"/>
      <c r="T4424" s="133"/>
      <c r="U4424" s="133"/>
      <c r="V4424" s="136"/>
    </row>
    <row r="4425" spans="1:22" s="50" customFormat="1" ht="42.75" customHeight="1" x14ac:dyDescent="0.15">
      <c r="A4425" s="138"/>
      <c r="B4425" s="138"/>
      <c r="C4425" s="139"/>
      <c r="D4425" s="139"/>
      <c r="E4425" s="138"/>
      <c r="F4425" s="132"/>
      <c r="G4425" s="132"/>
      <c r="H4425" s="133"/>
      <c r="I4425" s="133"/>
      <c r="J4425" s="133"/>
      <c r="K4425" s="132"/>
      <c r="L4425" s="133"/>
      <c r="M4425" s="133"/>
      <c r="N4425" s="133"/>
      <c r="O4425" s="133"/>
      <c r="P4425" s="133"/>
      <c r="Q4425" s="133"/>
      <c r="R4425" s="66" t="s">
        <v>107</v>
      </c>
      <c r="S4425" s="135"/>
      <c r="T4425" s="133"/>
      <c r="U4425" s="133"/>
      <c r="V4425" s="136"/>
    </row>
    <row r="4426" spans="1:22" s="50" customFormat="1" ht="35.25" customHeight="1" x14ac:dyDescent="0.15">
      <c r="A4426" s="138" t="s">
        <v>201</v>
      </c>
      <c r="B4426" s="138" t="s">
        <v>1009</v>
      </c>
      <c r="C4426" s="139">
        <v>1954</v>
      </c>
      <c r="D4426" s="139"/>
      <c r="E4426" s="138" t="s">
        <v>111</v>
      </c>
      <c r="F4426" s="132">
        <v>4</v>
      </c>
      <c r="G4426" s="132">
        <v>4</v>
      </c>
      <c r="H4426" s="133">
        <v>5985.74</v>
      </c>
      <c r="I4426" s="133">
        <v>3269.52</v>
      </c>
      <c r="J4426" s="133">
        <v>2545.54</v>
      </c>
      <c r="K4426" s="132">
        <v>113</v>
      </c>
      <c r="L4426" s="133">
        <v>43844990.93</v>
      </c>
      <c r="M4426" s="133">
        <v>0</v>
      </c>
      <c r="N4426" s="133">
        <v>0</v>
      </c>
      <c r="O4426" s="133">
        <v>0</v>
      </c>
      <c r="P4426" s="133">
        <v>43844990.93</v>
      </c>
      <c r="Q4426" s="133">
        <v>0</v>
      </c>
      <c r="R4426" s="66" t="s">
        <v>105</v>
      </c>
      <c r="S4426" s="134">
        <v>3</v>
      </c>
      <c r="T4426" s="133">
        <v>13410.22</v>
      </c>
      <c r="U4426" s="133">
        <v>13410.22</v>
      </c>
      <c r="V4426" s="136">
        <v>47118</v>
      </c>
    </row>
    <row r="4427" spans="1:22" s="50" customFormat="1" ht="39" customHeight="1" x14ac:dyDescent="0.15">
      <c r="A4427" s="138"/>
      <c r="B4427" s="138"/>
      <c r="C4427" s="139"/>
      <c r="D4427" s="139"/>
      <c r="E4427" s="138"/>
      <c r="F4427" s="132"/>
      <c r="G4427" s="132"/>
      <c r="H4427" s="133"/>
      <c r="I4427" s="133"/>
      <c r="J4427" s="133"/>
      <c r="K4427" s="132"/>
      <c r="L4427" s="133"/>
      <c r="M4427" s="133"/>
      <c r="N4427" s="133"/>
      <c r="O4427" s="133"/>
      <c r="P4427" s="133"/>
      <c r="Q4427" s="133"/>
      <c r="R4427" s="66" t="s">
        <v>106</v>
      </c>
      <c r="S4427" s="135"/>
      <c r="T4427" s="133"/>
      <c r="U4427" s="133"/>
      <c r="V4427" s="136"/>
    </row>
    <row r="4428" spans="1:22" s="50" customFormat="1" ht="40.5" customHeight="1" x14ac:dyDescent="0.15">
      <c r="A4428" s="138"/>
      <c r="B4428" s="138"/>
      <c r="C4428" s="139"/>
      <c r="D4428" s="139"/>
      <c r="E4428" s="138"/>
      <c r="F4428" s="132"/>
      <c r="G4428" s="132"/>
      <c r="H4428" s="133"/>
      <c r="I4428" s="133"/>
      <c r="J4428" s="133"/>
      <c r="K4428" s="132"/>
      <c r="L4428" s="133"/>
      <c r="M4428" s="133"/>
      <c r="N4428" s="133"/>
      <c r="O4428" s="133"/>
      <c r="P4428" s="133"/>
      <c r="Q4428" s="133"/>
      <c r="R4428" s="66" t="s">
        <v>107</v>
      </c>
      <c r="S4428" s="135"/>
      <c r="T4428" s="133"/>
      <c r="U4428" s="133"/>
      <c r="V4428" s="136"/>
    </row>
    <row r="4429" spans="1:22" s="50" customFormat="1" ht="34.5" customHeight="1" x14ac:dyDescent="0.15">
      <c r="A4429" s="138" t="s">
        <v>203</v>
      </c>
      <c r="B4429" s="138" t="s">
        <v>1011</v>
      </c>
      <c r="C4429" s="139">
        <v>1955</v>
      </c>
      <c r="D4429" s="139"/>
      <c r="E4429" s="138" t="s">
        <v>111</v>
      </c>
      <c r="F4429" s="132">
        <v>5</v>
      </c>
      <c r="G4429" s="132">
        <v>5</v>
      </c>
      <c r="H4429" s="133">
        <v>5204.1000000000004</v>
      </c>
      <c r="I4429" s="133">
        <v>4511.7</v>
      </c>
      <c r="J4429" s="133">
        <v>3785.31</v>
      </c>
      <c r="K4429" s="132">
        <v>149</v>
      </c>
      <c r="L4429" s="133">
        <v>32800542.190000001</v>
      </c>
      <c r="M4429" s="133">
        <v>0</v>
      </c>
      <c r="N4429" s="133">
        <v>0</v>
      </c>
      <c r="O4429" s="133">
        <v>0</v>
      </c>
      <c r="P4429" s="133">
        <v>32800542.190000001</v>
      </c>
      <c r="Q4429" s="133">
        <v>0</v>
      </c>
      <c r="R4429" s="66" t="s">
        <v>105</v>
      </c>
      <c r="S4429" s="134">
        <v>3</v>
      </c>
      <c r="T4429" s="133">
        <v>7270.11</v>
      </c>
      <c r="U4429" s="133">
        <v>7270.11</v>
      </c>
      <c r="V4429" s="136">
        <v>47118</v>
      </c>
    </row>
    <row r="4430" spans="1:22" s="50" customFormat="1" ht="34.5" customHeight="1" x14ac:dyDescent="0.15">
      <c r="A4430" s="138"/>
      <c r="B4430" s="138"/>
      <c r="C4430" s="139"/>
      <c r="D4430" s="139"/>
      <c r="E4430" s="138"/>
      <c r="F4430" s="132"/>
      <c r="G4430" s="132"/>
      <c r="H4430" s="133"/>
      <c r="I4430" s="133"/>
      <c r="J4430" s="133"/>
      <c r="K4430" s="132"/>
      <c r="L4430" s="133"/>
      <c r="M4430" s="133"/>
      <c r="N4430" s="133"/>
      <c r="O4430" s="133"/>
      <c r="P4430" s="133"/>
      <c r="Q4430" s="133"/>
      <c r="R4430" s="66" t="s">
        <v>106</v>
      </c>
      <c r="S4430" s="135"/>
      <c r="T4430" s="133"/>
      <c r="U4430" s="133"/>
      <c r="V4430" s="136"/>
    </row>
    <row r="4431" spans="1:22" s="50" customFormat="1" ht="34.5" customHeight="1" x14ac:dyDescent="0.15">
      <c r="A4431" s="138"/>
      <c r="B4431" s="138"/>
      <c r="C4431" s="139"/>
      <c r="D4431" s="139"/>
      <c r="E4431" s="138"/>
      <c r="F4431" s="132"/>
      <c r="G4431" s="132"/>
      <c r="H4431" s="133"/>
      <c r="I4431" s="133"/>
      <c r="J4431" s="133"/>
      <c r="K4431" s="132"/>
      <c r="L4431" s="133"/>
      <c r="M4431" s="133"/>
      <c r="N4431" s="133"/>
      <c r="O4431" s="133"/>
      <c r="P4431" s="133"/>
      <c r="Q4431" s="133"/>
      <c r="R4431" s="66" t="s">
        <v>107</v>
      </c>
      <c r="S4431" s="135"/>
      <c r="T4431" s="133"/>
      <c r="U4431" s="133"/>
      <c r="V4431" s="136"/>
    </row>
    <row r="4432" spans="1:22" s="23" customFormat="1" ht="29.25" customHeight="1" x14ac:dyDescent="0.2">
      <c r="A4432" s="138">
        <v>27</v>
      </c>
      <c r="B4432" s="156" t="s">
        <v>887</v>
      </c>
      <c r="C4432" s="139">
        <v>1974</v>
      </c>
      <c r="D4432" s="139">
        <v>2008</v>
      </c>
      <c r="E4432" s="138" t="s">
        <v>111</v>
      </c>
      <c r="F4432" s="132">
        <v>9</v>
      </c>
      <c r="G4432" s="132">
        <v>2</v>
      </c>
      <c r="H4432" s="133">
        <v>7018.1</v>
      </c>
      <c r="I4432" s="133">
        <v>5360.72</v>
      </c>
      <c r="J4432" s="133">
        <v>2936.94</v>
      </c>
      <c r="K4432" s="132">
        <v>280</v>
      </c>
      <c r="L4432" s="133">
        <v>9478195.4800000004</v>
      </c>
      <c r="M4432" s="133">
        <v>0</v>
      </c>
      <c r="N4432" s="133">
        <v>0</v>
      </c>
      <c r="O4432" s="133">
        <v>0</v>
      </c>
      <c r="P4432" s="133">
        <v>9478195.4800000004</v>
      </c>
      <c r="Q4432" s="154">
        <v>0</v>
      </c>
      <c r="R4432" s="66" t="s">
        <v>105</v>
      </c>
      <c r="S4432" s="135">
        <v>3</v>
      </c>
      <c r="T4432" s="133">
        <v>1768.08</v>
      </c>
      <c r="U4432" s="133">
        <v>1768.08</v>
      </c>
      <c r="V4432" s="136">
        <v>47118</v>
      </c>
    </row>
    <row r="4433" spans="1:22" s="23" customFormat="1" ht="34.5" customHeight="1" x14ac:dyDescent="0.2">
      <c r="A4433" s="138"/>
      <c r="B4433" s="156"/>
      <c r="C4433" s="139"/>
      <c r="D4433" s="139"/>
      <c r="E4433" s="138"/>
      <c r="F4433" s="132"/>
      <c r="G4433" s="132"/>
      <c r="H4433" s="133"/>
      <c r="I4433" s="133"/>
      <c r="J4433" s="133"/>
      <c r="K4433" s="132"/>
      <c r="L4433" s="133"/>
      <c r="M4433" s="133"/>
      <c r="N4433" s="133"/>
      <c r="O4433" s="133"/>
      <c r="P4433" s="133"/>
      <c r="Q4433" s="154"/>
      <c r="R4433" s="66" t="s">
        <v>106</v>
      </c>
      <c r="S4433" s="135"/>
      <c r="T4433" s="133"/>
      <c r="U4433" s="133"/>
      <c r="V4433" s="136"/>
    </row>
    <row r="4434" spans="1:22" s="23" customFormat="1" ht="39" customHeight="1" x14ac:dyDescent="0.2">
      <c r="A4434" s="138"/>
      <c r="B4434" s="156"/>
      <c r="C4434" s="139"/>
      <c r="D4434" s="139"/>
      <c r="E4434" s="138"/>
      <c r="F4434" s="132"/>
      <c r="G4434" s="132"/>
      <c r="H4434" s="133"/>
      <c r="I4434" s="133"/>
      <c r="J4434" s="133"/>
      <c r="K4434" s="132"/>
      <c r="L4434" s="133"/>
      <c r="M4434" s="133"/>
      <c r="N4434" s="133"/>
      <c r="O4434" s="133"/>
      <c r="P4434" s="133"/>
      <c r="Q4434" s="154"/>
      <c r="R4434" s="66" t="s">
        <v>107</v>
      </c>
      <c r="S4434" s="135"/>
      <c r="T4434" s="133"/>
      <c r="U4434" s="133"/>
      <c r="V4434" s="136"/>
    </row>
    <row r="4435" spans="1:22" s="50" customFormat="1" ht="32.25" customHeight="1" x14ac:dyDescent="0.15">
      <c r="A4435" s="138" t="s">
        <v>613</v>
      </c>
      <c r="B4435" s="138" t="s">
        <v>1209</v>
      </c>
      <c r="C4435" s="139">
        <v>1981</v>
      </c>
      <c r="D4435" s="139">
        <v>2018</v>
      </c>
      <c r="E4435" s="138" t="s">
        <v>111</v>
      </c>
      <c r="F4435" s="132">
        <v>9</v>
      </c>
      <c r="G4435" s="132">
        <v>5</v>
      </c>
      <c r="H4435" s="133">
        <v>10425</v>
      </c>
      <c r="I4435" s="133">
        <v>9265.1</v>
      </c>
      <c r="J4435" s="133">
        <v>9055.06</v>
      </c>
      <c r="K4435" s="132">
        <v>390</v>
      </c>
      <c r="L4435" s="133">
        <v>13567751.99</v>
      </c>
      <c r="M4435" s="133">
        <v>0</v>
      </c>
      <c r="N4435" s="133">
        <v>0</v>
      </c>
      <c r="O4435" s="133">
        <v>0</v>
      </c>
      <c r="P4435" s="133">
        <v>13567751.99</v>
      </c>
      <c r="Q4435" s="133">
        <v>0</v>
      </c>
      <c r="R4435" s="66" t="s">
        <v>105</v>
      </c>
      <c r="S4435" s="134">
        <v>3</v>
      </c>
      <c r="T4435" s="133">
        <v>1464.39</v>
      </c>
      <c r="U4435" s="133">
        <v>1464.39</v>
      </c>
      <c r="V4435" s="136">
        <v>47118</v>
      </c>
    </row>
    <row r="4436" spans="1:22" s="50" customFormat="1" ht="41.25" customHeight="1" x14ac:dyDescent="0.15">
      <c r="A4436" s="138"/>
      <c r="B4436" s="138"/>
      <c r="C4436" s="139"/>
      <c r="D4436" s="139"/>
      <c r="E4436" s="138"/>
      <c r="F4436" s="132"/>
      <c r="G4436" s="132"/>
      <c r="H4436" s="133"/>
      <c r="I4436" s="133"/>
      <c r="J4436" s="133"/>
      <c r="K4436" s="132"/>
      <c r="L4436" s="133"/>
      <c r="M4436" s="133"/>
      <c r="N4436" s="133"/>
      <c r="O4436" s="133"/>
      <c r="P4436" s="133"/>
      <c r="Q4436" s="133"/>
      <c r="R4436" s="66" t="s">
        <v>106</v>
      </c>
      <c r="S4436" s="135"/>
      <c r="T4436" s="133"/>
      <c r="U4436" s="133"/>
      <c r="V4436" s="136"/>
    </row>
    <row r="4437" spans="1:22" s="50" customFormat="1" ht="45" customHeight="1" x14ac:dyDescent="0.15">
      <c r="A4437" s="138"/>
      <c r="B4437" s="138"/>
      <c r="C4437" s="139"/>
      <c r="D4437" s="139"/>
      <c r="E4437" s="138"/>
      <c r="F4437" s="132"/>
      <c r="G4437" s="132"/>
      <c r="H4437" s="133"/>
      <c r="I4437" s="133"/>
      <c r="J4437" s="133"/>
      <c r="K4437" s="132"/>
      <c r="L4437" s="133"/>
      <c r="M4437" s="133"/>
      <c r="N4437" s="133"/>
      <c r="O4437" s="133"/>
      <c r="P4437" s="133"/>
      <c r="Q4437" s="133"/>
      <c r="R4437" s="66" t="s">
        <v>107</v>
      </c>
      <c r="S4437" s="135"/>
      <c r="T4437" s="133"/>
      <c r="U4437" s="133"/>
      <c r="V4437" s="136"/>
    </row>
    <row r="4438" spans="1:22" s="50" customFormat="1" ht="35.25" customHeight="1" x14ac:dyDescent="0.15">
      <c r="A4438" s="138" t="s">
        <v>615</v>
      </c>
      <c r="B4438" s="138" t="s">
        <v>1210</v>
      </c>
      <c r="C4438" s="139">
        <v>1979</v>
      </c>
      <c r="D4438" s="139">
        <v>2015</v>
      </c>
      <c r="E4438" s="138" t="s">
        <v>97</v>
      </c>
      <c r="F4438" s="132">
        <v>5</v>
      </c>
      <c r="G4438" s="132">
        <v>4</v>
      </c>
      <c r="H4438" s="133">
        <v>3656.8</v>
      </c>
      <c r="I4438" s="133">
        <v>3342.4</v>
      </c>
      <c r="J4438" s="133">
        <v>2865.84</v>
      </c>
      <c r="K4438" s="132">
        <v>220</v>
      </c>
      <c r="L4438" s="133">
        <f>M4438+N4438+O4438+P4438+Q4438</f>
        <v>8386875.3899999997</v>
      </c>
      <c r="M4438" s="133">
        <v>0</v>
      </c>
      <c r="N4438" s="133">
        <v>0</v>
      </c>
      <c r="O4438" s="133">
        <v>0</v>
      </c>
      <c r="P4438" s="133">
        <v>8386875.3899999997</v>
      </c>
      <c r="Q4438" s="133">
        <v>0</v>
      </c>
      <c r="R4438" s="66" t="s">
        <v>74</v>
      </c>
      <c r="S4438" s="134">
        <v>3</v>
      </c>
      <c r="T4438" s="133">
        <f>L4438/I4438</f>
        <v>2509.2374910244134</v>
      </c>
      <c r="U4438" s="133">
        <f>T4438</f>
        <v>2509.2374910244134</v>
      </c>
      <c r="V4438" s="136">
        <v>47118</v>
      </c>
    </row>
    <row r="4439" spans="1:22" s="50" customFormat="1" ht="35.25" customHeight="1" x14ac:dyDescent="0.15">
      <c r="A4439" s="138"/>
      <c r="B4439" s="138"/>
      <c r="C4439" s="139"/>
      <c r="D4439" s="139"/>
      <c r="E4439" s="138"/>
      <c r="F4439" s="132"/>
      <c r="G4439" s="132"/>
      <c r="H4439" s="133"/>
      <c r="I4439" s="133"/>
      <c r="J4439" s="133"/>
      <c r="K4439" s="132"/>
      <c r="L4439" s="133"/>
      <c r="M4439" s="133"/>
      <c r="N4439" s="133"/>
      <c r="O4439" s="133"/>
      <c r="P4439" s="133"/>
      <c r="Q4439" s="133"/>
      <c r="R4439" s="66" t="s">
        <v>75</v>
      </c>
      <c r="S4439" s="135"/>
      <c r="T4439" s="133"/>
      <c r="U4439" s="133"/>
      <c r="V4439" s="136"/>
    </row>
    <row r="4440" spans="1:22" s="50" customFormat="1" ht="47.25" customHeight="1" x14ac:dyDescent="0.15">
      <c r="A4440" s="138"/>
      <c r="B4440" s="138"/>
      <c r="C4440" s="139"/>
      <c r="D4440" s="139"/>
      <c r="E4440" s="138"/>
      <c r="F4440" s="132"/>
      <c r="G4440" s="132"/>
      <c r="H4440" s="133"/>
      <c r="I4440" s="133"/>
      <c r="J4440" s="133"/>
      <c r="K4440" s="132"/>
      <c r="L4440" s="133"/>
      <c r="M4440" s="133"/>
      <c r="N4440" s="133"/>
      <c r="O4440" s="133"/>
      <c r="P4440" s="133"/>
      <c r="Q4440" s="133"/>
      <c r="R4440" s="66" t="s">
        <v>76</v>
      </c>
      <c r="S4440" s="135"/>
      <c r="T4440" s="133"/>
      <c r="U4440" s="133"/>
      <c r="V4440" s="136"/>
    </row>
    <row r="4441" spans="1:22" s="50" customFormat="1" ht="39" customHeight="1" x14ac:dyDescent="0.15">
      <c r="A4441" s="138" t="s">
        <v>617</v>
      </c>
      <c r="B4441" s="138" t="s">
        <v>1211</v>
      </c>
      <c r="C4441" s="139">
        <v>1973</v>
      </c>
      <c r="D4441" s="139"/>
      <c r="E4441" s="138" t="s">
        <v>111</v>
      </c>
      <c r="F4441" s="132">
        <v>5</v>
      </c>
      <c r="G4441" s="132">
        <v>3</v>
      </c>
      <c r="H4441" s="133">
        <v>2761.1</v>
      </c>
      <c r="I4441" s="133">
        <v>2532</v>
      </c>
      <c r="J4441" s="133">
        <v>2161.6</v>
      </c>
      <c r="K4441" s="132">
        <v>256</v>
      </c>
      <c r="L4441" s="133">
        <v>6473258.0300000003</v>
      </c>
      <c r="M4441" s="133">
        <v>0</v>
      </c>
      <c r="N4441" s="133">
        <v>0</v>
      </c>
      <c r="O4441" s="133">
        <v>0</v>
      </c>
      <c r="P4441" s="133">
        <v>6473258.0300000003</v>
      </c>
      <c r="Q4441" s="133">
        <v>0</v>
      </c>
      <c r="R4441" s="66" t="s">
        <v>74</v>
      </c>
      <c r="S4441" s="134">
        <v>3</v>
      </c>
      <c r="T4441" s="133">
        <v>2556.58</v>
      </c>
      <c r="U4441" s="133">
        <v>2556.58</v>
      </c>
      <c r="V4441" s="136">
        <v>47118</v>
      </c>
    </row>
    <row r="4442" spans="1:22" s="50" customFormat="1" ht="35.25" customHeight="1" x14ac:dyDescent="0.15">
      <c r="A4442" s="138"/>
      <c r="B4442" s="138"/>
      <c r="C4442" s="139"/>
      <c r="D4442" s="139"/>
      <c r="E4442" s="138"/>
      <c r="F4442" s="132"/>
      <c r="G4442" s="132"/>
      <c r="H4442" s="133"/>
      <c r="I4442" s="133"/>
      <c r="J4442" s="133"/>
      <c r="K4442" s="132"/>
      <c r="L4442" s="133"/>
      <c r="M4442" s="133"/>
      <c r="N4442" s="133"/>
      <c r="O4442" s="133"/>
      <c r="P4442" s="133"/>
      <c r="Q4442" s="133"/>
      <c r="R4442" s="66" t="s">
        <v>75</v>
      </c>
      <c r="S4442" s="135"/>
      <c r="T4442" s="133"/>
      <c r="U4442" s="133"/>
      <c r="V4442" s="136"/>
    </row>
    <row r="4443" spans="1:22" s="50" customFormat="1" ht="48.75" customHeight="1" x14ac:dyDescent="0.15">
      <c r="A4443" s="138"/>
      <c r="B4443" s="138"/>
      <c r="C4443" s="139"/>
      <c r="D4443" s="139"/>
      <c r="E4443" s="138"/>
      <c r="F4443" s="132"/>
      <c r="G4443" s="132"/>
      <c r="H4443" s="133"/>
      <c r="I4443" s="133"/>
      <c r="J4443" s="133"/>
      <c r="K4443" s="132"/>
      <c r="L4443" s="133"/>
      <c r="M4443" s="133"/>
      <c r="N4443" s="133"/>
      <c r="O4443" s="133"/>
      <c r="P4443" s="133"/>
      <c r="Q4443" s="133"/>
      <c r="R4443" s="66" t="s">
        <v>76</v>
      </c>
      <c r="S4443" s="135"/>
      <c r="T4443" s="133"/>
      <c r="U4443" s="133"/>
      <c r="V4443" s="136"/>
    </row>
    <row r="4444" spans="1:22" s="50" customFormat="1" ht="43.5" customHeight="1" x14ac:dyDescent="0.15">
      <c r="A4444" s="138" t="s">
        <v>620</v>
      </c>
      <c r="B4444" s="138" t="s">
        <v>1212</v>
      </c>
      <c r="C4444" s="139">
        <v>1992</v>
      </c>
      <c r="D4444" s="139">
        <v>1992</v>
      </c>
      <c r="E4444" s="138" t="s">
        <v>111</v>
      </c>
      <c r="F4444" s="132">
        <v>12</v>
      </c>
      <c r="G4444" s="132">
        <v>2</v>
      </c>
      <c r="H4444" s="133">
        <v>7889.7</v>
      </c>
      <c r="I4444" s="133">
        <v>7871</v>
      </c>
      <c r="J4444" s="133">
        <v>6041.47</v>
      </c>
      <c r="K4444" s="132">
        <v>294</v>
      </c>
      <c r="L4444" s="133">
        <v>19728886.629999999</v>
      </c>
      <c r="M4444" s="133">
        <v>0</v>
      </c>
      <c r="N4444" s="133">
        <v>0</v>
      </c>
      <c r="O4444" s="133">
        <v>0</v>
      </c>
      <c r="P4444" s="133">
        <v>19728886.629999999</v>
      </c>
      <c r="Q4444" s="133">
        <v>0</v>
      </c>
      <c r="R4444" s="66" t="s">
        <v>102</v>
      </c>
      <c r="S4444" s="134">
        <v>6</v>
      </c>
      <c r="T4444" s="133">
        <v>2506.5300000000002</v>
      </c>
      <c r="U4444" s="133">
        <v>2506.5300000000002</v>
      </c>
      <c r="V4444" s="136">
        <v>47118</v>
      </c>
    </row>
    <row r="4445" spans="1:22" s="50" customFormat="1" ht="52.5" customHeight="1" x14ac:dyDescent="0.15">
      <c r="A4445" s="138"/>
      <c r="B4445" s="138"/>
      <c r="C4445" s="139"/>
      <c r="D4445" s="139"/>
      <c r="E4445" s="138"/>
      <c r="F4445" s="132"/>
      <c r="G4445" s="132"/>
      <c r="H4445" s="133"/>
      <c r="I4445" s="133"/>
      <c r="J4445" s="133"/>
      <c r="K4445" s="132"/>
      <c r="L4445" s="133"/>
      <c r="M4445" s="133"/>
      <c r="N4445" s="133"/>
      <c r="O4445" s="133"/>
      <c r="P4445" s="133"/>
      <c r="Q4445" s="133"/>
      <c r="R4445" s="66" t="s">
        <v>103</v>
      </c>
      <c r="S4445" s="135"/>
      <c r="T4445" s="133"/>
      <c r="U4445" s="133"/>
      <c r="V4445" s="136"/>
    </row>
    <row r="4446" spans="1:22" s="50" customFormat="1" ht="52.5" customHeight="1" x14ac:dyDescent="0.15">
      <c r="A4446" s="138"/>
      <c r="B4446" s="138"/>
      <c r="C4446" s="139"/>
      <c r="D4446" s="139"/>
      <c r="E4446" s="138"/>
      <c r="F4446" s="132"/>
      <c r="G4446" s="132"/>
      <c r="H4446" s="133"/>
      <c r="I4446" s="133"/>
      <c r="J4446" s="133"/>
      <c r="K4446" s="132"/>
      <c r="L4446" s="133"/>
      <c r="M4446" s="133"/>
      <c r="N4446" s="133"/>
      <c r="O4446" s="133"/>
      <c r="P4446" s="133"/>
      <c r="Q4446" s="133"/>
      <c r="R4446" s="66" t="s">
        <v>104</v>
      </c>
      <c r="S4446" s="135"/>
      <c r="T4446" s="133"/>
      <c r="U4446" s="133"/>
      <c r="V4446" s="136"/>
    </row>
    <row r="4447" spans="1:22" s="50" customFormat="1" ht="33.75" customHeight="1" x14ac:dyDescent="0.15">
      <c r="A4447" s="138"/>
      <c r="B4447" s="138"/>
      <c r="C4447" s="139"/>
      <c r="D4447" s="139"/>
      <c r="E4447" s="138"/>
      <c r="F4447" s="132"/>
      <c r="G4447" s="132"/>
      <c r="H4447" s="133"/>
      <c r="I4447" s="133"/>
      <c r="J4447" s="133"/>
      <c r="K4447" s="132"/>
      <c r="L4447" s="133"/>
      <c r="M4447" s="133"/>
      <c r="N4447" s="133"/>
      <c r="O4447" s="133"/>
      <c r="P4447" s="133"/>
      <c r="Q4447" s="133"/>
      <c r="R4447" s="66" t="s">
        <v>74</v>
      </c>
      <c r="S4447" s="135"/>
      <c r="T4447" s="133"/>
      <c r="U4447" s="133"/>
      <c r="V4447" s="136"/>
    </row>
    <row r="4448" spans="1:22" s="50" customFormat="1" ht="37.5" customHeight="1" x14ac:dyDescent="0.15">
      <c r="A4448" s="138"/>
      <c r="B4448" s="138"/>
      <c r="C4448" s="139"/>
      <c r="D4448" s="139"/>
      <c r="E4448" s="138"/>
      <c r="F4448" s="132"/>
      <c r="G4448" s="132"/>
      <c r="H4448" s="133"/>
      <c r="I4448" s="133"/>
      <c r="J4448" s="133"/>
      <c r="K4448" s="132"/>
      <c r="L4448" s="133"/>
      <c r="M4448" s="133"/>
      <c r="N4448" s="133"/>
      <c r="O4448" s="133"/>
      <c r="P4448" s="133"/>
      <c r="Q4448" s="133"/>
      <c r="R4448" s="66" t="s">
        <v>75</v>
      </c>
      <c r="S4448" s="135"/>
      <c r="T4448" s="133"/>
      <c r="U4448" s="133"/>
      <c r="V4448" s="136"/>
    </row>
    <row r="4449" spans="1:22" s="50" customFormat="1" ht="43.5" customHeight="1" x14ac:dyDescent="0.15">
      <c r="A4449" s="138"/>
      <c r="B4449" s="138"/>
      <c r="C4449" s="139"/>
      <c r="D4449" s="139"/>
      <c r="E4449" s="138"/>
      <c r="F4449" s="132"/>
      <c r="G4449" s="132"/>
      <c r="H4449" s="133"/>
      <c r="I4449" s="133"/>
      <c r="J4449" s="133"/>
      <c r="K4449" s="132"/>
      <c r="L4449" s="133"/>
      <c r="M4449" s="133"/>
      <c r="N4449" s="133"/>
      <c r="O4449" s="133"/>
      <c r="P4449" s="133"/>
      <c r="Q4449" s="133"/>
      <c r="R4449" s="66" t="s">
        <v>76</v>
      </c>
      <c r="S4449" s="135"/>
      <c r="T4449" s="133"/>
      <c r="U4449" s="133"/>
      <c r="V4449" s="136"/>
    </row>
    <row r="4450" spans="1:22" s="50" customFormat="1" ht="45" customHeight="1" x14ac:dyDescent="0.15">
      <c r="A4450" s="138" t="s">
        <v>622</v>
      </c>
      <c r="B4450" s="138" t="s">
        <v>1012</v>
      </c>
      <c r="C4450" s="139">
        <v>2000</v>
      </c>
      <c r="D4450" s="139">
        <v>2000</v>
      </c>
      <c r="E4450" s="138" t="s">
        <v>111</v>
      </c>
      <c r="F4450" s="132">
        <v>10</v>
      </c>
      <c r="G4450" s="132">
        <v>1</v>
      </c>
      <c r="H4450" s="133">
        <v>3717.6</v>
      </c>
      <c r="I4450" s="133">
        <v>2957.6</v>
      </c>
      <c r="J4450" s="133">
        <v>2606.41</v>
      </c>
      <c r="K4450" s="132">
        <v>119</v>
      </c>
      <c r="L4450" s="133">
        <v>3926611.83</v>
      </c>
      <c r="M4450" s="133">
        <v>0</v>
      </c>
      <c r="N4450" s="133">
        <v>0</v>
      </c>
      <c r="O4450" s="133">
        <v>0</v>
      </c>
      <c r="P4450" s="133">
        <v>3926611.83</v>
      </c>
      <c r="Q4450" s="133">
        <v>0</v>
      </c>
      <c r="R4450" s="66" t="s">
        <v>102</v>
      </c>
      <c r="S4450" s="134">
        <v>3</v>
      </c>
      <c r="T4450" s="133">
        <v>1327.63</v>
      </c>
      <c r="U4450" s="133">
        <v>1327.63</v>
      </c>
      <c r="V4450" s="136">
        <v>47118</v>
      </c>
    </row>
    <row r="4451" spans="1:22" s="50" customFormat="1" ht="54" customHeight="1" x14ac:dyDescent="0.15">
      <c r="A4451" s="138"/>
      <c r="B4451" s="138"/>
      <c r="C4451" s="139"/>
      <c r="D4451" s="139"/>
      <c r="E4451" s="138"/>
      <c r="F4451" s="132"/>
      <c r="G4451" s="132"/>
      <c r="H4451" s="133"/>
      <c r="I4451" s="133"/>
      <c r="J4451" s="133"/>
      <c r="K4451" s="132"/>
      <c r="L4451" s="133"/>
      <c r="M4451" s="133"/>
      <c r="N4451" s="133"/>
      <c r="O4451" s="133"/>
      <c r="P4451" s="133"/>
      <c r="Q4451" s="133"/>
      <c r="R4451" s="66" t="s">
        <v>103</v>
      </c>
      <c r="S4451" s="135"/>
      <c r="T4451" s="133"/>
      <c r="U4451" s="133"/>
      <c r="V4451" s="136"/>
    </row>
    <row r="4452" spans="1:22" s="50" customFormat="1" ht="64.5" customHeight="1" x14ac:dyDescent="0.15">
      <c r="A4452" s="138"/>
      <c r="B4452" s="138"/>
      <c r="C4452" s="139"/>
      <c r="D4452" s="139"/>
      <c r="E4452" s="138"/>
      <c r="F4452" s="132"/>
      <c r="G4452" s="132"/>
      <c r="H4452" s="133"/>
      <c r="I4452" s="133"/>
      <c r="J4452" s="133"/>
      <c r="K4452" s="132"/>
      <c r="L4452" s="133"/>
      <c r="M4452" s="133"/>
      <c r="N4452" s="133"/>
      <c r="O4452" s="133"/>
      <c r="P4452" s="133"/>
      <c r="Q4452" s="133"/>
      <c r="R4452" s="66" t="s">
        <v>104</v>
      </c>
      <c r="S4452" s="135"/>
      <c r="T4452" s="133"/>
      <c r="U4452" s="133"/>
      <c r="V4452" s="136"/>
    </row>
    <row r="4453" spans="1:22" s="50" customFormat="1" ht="37.5" customHeight="1" x14ac:dyDescent="0.15">
      <c r="A4453" s="138" t="s">
        <v>624</v>
      </c>
      <c r="B4453" s="138" t="s">
        <v>1213</v>
      </c>
      <c r="C4453" s="139">
        <v>1971</v>
      </c>
      <c r="D4453" s="139"/>
      <c r="E4453" s="138" t="s">
        <v>97</v>
      </c>
      <c r="F4453" s="132">
        <v>5</v>
      </c>
      <c r="G4453" s="132">
        <v>6</v>
      </c>
      <c r="H4453" s="133">
        <v>5285.8</v>
      </c>
      <c r="I4453" s="133">
        <v>4908.8</v>
      </c>
      <c r="J4453" s="133">
        <v>3851.59</v>
      </c>
      <c r="K4453" s="132">
        <v>174</v>
      </c>
      <c r="L4453" s="133">
        <v>24965337.920000002</v>
      </c>
      <c r="M4453" s="133">
        <v>0</v>
      </c>
      <c r="N4453" s="133">
        <v>0</v>
      </c>
      <c r="O4453" s="133">
        <v>0</v>
      </c>
      <c r="P4453" s="133">
        <v>24965337.920000002</v>
      </c>
      <c r="Q4453" s="133">
        <v>0</v>
      </c>
      <c r="R4453" s="66" t="s">
        <v>105</v>
      </c>
      <c r="S4453" s="134">
        <v>3</v>
      </c>
      <c r="T4453" s="133">
        <v>5085.83</v>
      </c>
      <c r="U4453" s="133">
        <v>5085.83</v>
      </c>
      <c r="V4453" s="136">
        <v>47118</v>
      </c>
    </row>
    <row r="4454" spans="1:22" s="50" customFormat="1" ht="33.75" customHeight="1" x14ac:dyDescent="0.15">
      <c r="A4454" s="138"/>
      <c r="B4454" s="138"/>
      <c r="C4454" s="139"/>
      <c r="D4454" s="139"/>
      <c r="E4454" s="138"/>
      <c r="F4454" s="132"/>
      <c r="G4454" s="132"/>
      <c r="H4454" s="133"/>
      <c r="I4454" s="133"/>
      <c r="J4454" s="133"/>
      <c r="K4454" s="132"/>
      <c r="L4454" s="133"/>
      <c r="M4454" s="133"/>
      <c r="N4454" s="133"/>
      <c r="O4454" s="133"/>
      <c r="P4454" s="133"/>
      <c r="Q4454" s="133"/>
      <c r="R4454" s="66" t="s">
        <v>106</v>
      </c>
      <c r="S4454" s="135"/>
      <c r="T4454" s="133"/>
      <c r="U4454" s="133"/>
      <c r="V4454" s="136"/>
    </row>
    <row r="4455" spans="1:22" s="50" customFormat="1" ht="51" customHeight="1" x14ac:dyDescent="0.15">
      <c r="A4455" s="138"/>
      <c r="B4455" s="138"/>
      <c r="C4455" s="139"/>
      <c r="D4455" s="139"/>
      <c r="E4455" s="138"/>
      <c r="F4455" s="132"/>
      <c r="G4455" s="132"/>
      <c r="H4455" s="133"/>
      <c r="I4455" s="133"/>
      <c r="J4455" s="133"/>
      <c r="K4455" s="132"/>
      <c r="L4455" s="133"/>
      <c r="M4455" s="133"/>
      <c r="N4455" s="133"/>
      <c r="O4455" s="133"/>
      <c r="P4455" s="133"/>
      <c r="Q4455" s="133"/>
      <c r="R4455" s="66" t="s">
        <v>107</v>
      </c>
      <c r="S4455" s="135"/>
      <c r="T4455" s="133"/>
      <c r="U4455" s="133"/>
      <c r="V4455" s="136"/>
    </row>
    <row r="4456" spans="1:22" s="50" customFormat="1" ht="39" customHeight="1" x14ac:dyDescent="0.15">
      <c r="A4456" s="138" t="s">
        <v>626</v>
      </c>
      <c r="B4456" s="138" t="s">
        <v>176</v>
      </c>
      <c r="C4456" s="139">
        <v>1967</v>
      </c>
      <c r="D4456" s="139"/>
      <c r="E4456" s="138" t="s">
        <v>97</v>
      </c>
      <c r="F4456" s="132">
        <v>5</v>
      </c>
      <c r="G4456" s="132">
        <v>4</v>
      </c>
      <c r="H4456" s="133">
        <v>3655.6</v>
      </c>
      <c r="I4456" s="133">
        <v>3334.1</v>
      </c>
      <c r="J4456" s="133">
        <v>3108.22</v>
      </c>
      <c r="K4456" s="132">
        <v>155</v>
      </c>
      <c r="L4456" s="133">
        <v>17068953.34</v>
      </c>
      <c r="M4456" s="133">
        <v>0</v>
      </c>
      <c r="N4456" s="133">
        <v>0</v>
      </c>
      <c r="O4456" s="133">
        <v>0</v>
      </c>
      <c r="P4456" s="133">
        <v>17068953.34</v>
      </c>
      <c r="Q4456" s="133">
        <v>0</v>
      </c>
      <c r="R4456" s="66" t="s">
        <v>105</v>
      </c>
      <c r="S4456" s="134">
        <v>3</v>
      </c>
      <c r="T4456" s="133">
        <v>5119.51</v>
      </c>
      <c r="U4456" s="133">
        <v>5119.51</v>
      </c>
      <c r="V4456" s="136">
        <v>47118</v>
      </c>
    </row>
    <row r="4457" spans="1:22" s="50" customFormat="1" ht="35.25" customHeight="1" x14ac:dyDescent="0.15">
      <c r="A4457" s="138"/>
      <c r="B4457" s="138"/>
      <c r="C4457" s="139"/>
      <c r="D4457" s="139"/>
      <c r="E4457" s="138"/>
      <c r="F4457" s="132"/>
      <c r="G4457" s="132"/>
      <c r="H4457" s="133"/>
      <c r="I4457" s="133"/>
      <c r="J4457" s="133"/>
      <c r="K4457" s="132"/>
      <c r="L4457" s="133"/>
      <c r="M4457" s="133"/>
      <c r="N4457" s="133"/>
      <c r="O4457" s="133"/>
      <c r="P4457" s="133"/>
      <c r="Q4457" s="133"/>
      <c r="R4457" s="66" t="s">
        <v>106</v>
      </c>
      <c r="S4457" s="135"/>
      <c r="T4457" s="133"/>
      <c r="U4457" s="133"/>
      <c r="V4457" s="136"/>
    </row>
    <row r="4458" spans="1:22" s="50" customFormat="1" ht="47.25" customHeight="1" x14ac:dyDescent="0.15">
      <c r="A4458" s="138"/>
      <c r="B4458" s="138"/>
      <c r="C4458" s="139"/>
      <c r="D4458" s="139"/>
      <c r="E4458" s="138"/>
      <c r="F4458" s="132"/>
      <c r="G4458" s="132"/>
      <c r="H4458" s="133"/>
      <c r="I4458" s="133"/>
      <c r="J4458" s="133"/>
      <c r="K4458" s="132"/>
      <c r="L4458" s="133"/>
      <c r="M4458" s="133"/>
      <c r="N4458" s="133"/>
      <c r="O4458" s="133"/>
      <c r="P4458" s="133"/>
      <c r="Q4458" s="133"/>
      <c r="R4458" s="66" t="s">
        <v>107</v>
      </c>
      <c r="S4458" s="135"/>
      <c r="T4458" s="133"/>
      <c r="U4458" s="133"/>
      <c r="V4458" s="136"/>
    </row>
    <row r="4459" spans="1:22" s="50" customFormat="1" ht="39.75" customHeight="1" x14ac:dyDescent="0.15">
      <c r="A4459" s="138" t="s">
        <v>628</v>
      </c>
      <c r="B4459" s="138" t="s">
        <v>1214</v>
      </c>
      <c r="C4459" s="139">
        <v>1971</v>
      </c>
      <c r="D4459" s="139">
        <v>1971</v>
      </c>
      <c r="E4459" s="138" t="s">
        <v>97</v>
      </c>
      <c r="F4459" s="132">
        <v>5</v>
      </c>
      <c r="G4459" s="132">
        <v>6</v>
      </c>
      <c r="H4459" s="133">
        <v>5325.7</v>
      </c>
      <c r="I4459" s="133">
        <v>4930</v>
      </c>
      <c r="J4459" s="133">
        <v>3859.21</v>
      </c>
      <c r="K4459" s="132">
        <v>174</v>
      </c>
      <c r="L4459" s="133">
        <v>25071646</v>
      </c>
      <c r="M4459" s="133">
        <v>0</v>
      </c>
      <c r="N4459" s="133">
        <v>0</v>
      </c>
      <c r="O4459" s="133">
        <v>0</v>
      </c>
      <c r="P4459" s="133">
        <v>25071646</v>
      </c>
      <c r="Q4459" s="133">
        <v>0</v>
      </c>
      <c r="R4459" s="66" t="s">
        <v>105</v>
      </c>
      <c r="S4459" s="134">
        <v>3</v>
      </c>
      <c r="T4459" s="133">
        <v>5085.53</v>
      </c>
      <c r="U4459" s="133">
        <v>5085.53</v>
      </c>
      <c r="V4459" s="136">
        <v>47118</v>
      </c>
    </row>
    <row r="4460" spans="1:22" s="50" customFormat="1" ht="39.75" customHeight="1" x14ac:dyDescent="0.15">
      <c r="A4460" s="138"/>
      <c r="B4460" s="138"/>
      <c r="C4460" s="139"/>
      <c r="D4460" s="139"/>
      <c r="E4460" s="138"/>
      <c r="F4460" s="132"/>
      <c r="G4460" s="132"/>
      <c r="H4460" s="133"/>
      <c r="I4460" s="133"/>
      <c r="J4460" s="133"/>
      <c r="K4460" s="132"/>
      <c r="L4460" s="133"/>
      <c r="M4460" s="133"/>
      <c r="N4460" s="133"/>
      <c r="O4460" s="133"/>
      <c r="P4460" s="133"/>
      <c r="Q4460" s="133"/>
      <c r="R4460" s="66" t="s">
        <v>106</v>
      </c>
      <c r="S4460" s="135"/>
      <c r="T4460" s="133"/>
      <c r="U4460" s="133"/>
      <c r="V4460" s="136"/>
    </row>
    <row r="4461" spans="1:22" s="50" customFormat="1" ht="45" customHeight="1" x14ac:dyDescent="0.15">
      <c r="A4461" s="138"/>
      <c r="B4461" s="138"/>
      <c r="C4461" s="139"/>
      <c r="D4461" s="139"/>
      <c r="E4461" s="138"/>
      <c r="F4461" s="132"/>
      <c r="G4461" s="132"/>
      <c r="H4461" s="133"/>
      <c r="I4461" s="133"/>
      <c r="J4461" s="133"/>
      <c r="K4461" s="132"/>
      <c r="L4461" s="133"/>
      <c r="M4461" s="133"/>
      <c r="N4461" s="133"/>
      <c r="O4461" s="133"/>
      <c r="P4461" s="133"/>
      <c r="Q4461" s="133"/>
      <c r="R4461" s="66" t="s">
        <v>107</v>
      </c>
      <c r="S4461" s="135"/>
      <c r="T4461" s="133"/>
      <c r="U4461" s="133"/>
      <c r="V4461" s="136"/>
    </row>
    <row r="4462" spans="1:22" s="50" customFormat="1" ht="45" customHeight="1" x14ac:dyDescent="0.15">
      <c r="A4462" s="138" t="s">
        <v>630</v>
      </c>
      <c r="B4462" s="138" t="s">
        <v>177</v>
      </c>
      <c r="C4462" s="139">
        <v>1964</v>
      </c>
      <c r="D4462" s="139"/>
      <c r="E4462" s="138" t="s">
        <v>97</v>
      </c>
      <c r="F4462" s="132">
        <v>5</v>
      </c>
      <c r="G4462" s="132">
        <v>4</v>
      </c>
      <c r="H4462" s="133">
        <v>3851.6</v>
      </c>
      <c r="I4462" s="133">
        <v>3499.7</v>
      </c>
      <c r="J4462" s="133">
        <v>3401.5</v>
      </c>
      <c r="K4462" s="132">
        <v>178</v>
      </c>
      <c r="L4462" s="133">
        <v>17899359.940000001</v>
      </c>
      <c r="M4462" s="133">
        <v>0</v>
      </c>
      <c r="N4462" s="133">
        <v>0</v>
      </c>
      <c r="O4462" s="133">
        <v>0</v>
      </c>
      <c r="P4462" s="133">
        <v>17899359.940000001</v>
      </c>
      <c r="Q4462" s="133">
        <v>0</v>
      </c>
      <c r="R4462" s="66" t="s">
        <v>105</v>
      </c>
      <c r="S4462" s="134">
        <v>3</v>
      </c>
      <c r="T4462" s="133">
        <v>5114.54</v>
      </c>
      <c r="U4462" s="133">
        <v>5114.54</v>
      </c>
      <c r="V4462" s="136">
        <v>47118</v>
      </c>
    </row>
    <row r="4463" spans="1:22" s="50" customFormat="1" ht="37.5" customHeight="1" x14ac:dyDescent="0.15">
      <c r="A4463" s="138"/>
      <c r="B4463" s="138"/>
      <c r="C4463" s="139"/>
      <c r="D4463" s="139"/>
      <c r="E4463" s="138"/>
      <c r="F4463" s="132"/>
      <c r="G4463" s="132"/>
      <c r="H4463" s="133"/>
      <c r="I4463" s="133"/>
      <c r="J4463" s="133"/>
      <c r="K4463" s="132"/>
      <c r="L4463" s="133"/>
      <c r="M4463" s="133"/>
      <c r="N4463" s="133"/>
      <c r="O4463" s="133"/>
      <c r="P4463" s="133"/>
      <c r="Q4463" s="133"/>
      <c r="R4463" s="66" t="s">
        <v>106</v>
      </c>
      <c r="S4463" s="135"/>
      <c r="T4463" s="133"/>
      <c r="U4463" s="133"/>
      <c r="V4463" s="136"/>
    </row>
    <row r="4464" spans="1:22" s="50" customFormat="1" ht="47.25" customHeight="1" x14ac:dyDescent="0.15">
      <c r="A4464" s="138"/>
      <c r="B4464" s="138"/>
      <c r="C4464" s="139"/>
      <c r="D4464" s="139"/>
      <c r="E4464" s="138"/>
      <c r="F4464" s="132"/>
      <c r="G4464" s="132"/>
      <c r="H4464" s="133"/>
      <c r="I4464" s="133"/>
      <c r="J4464" s="133"/>
      <c r="K4464" s="132"/>
      <c r="L4464" s="133"/>
      <c r="M4464" s="133"/>
      <c r="N4464" s="133"/>
      <c r="O4464" s="133"/>
      <c r="P4464" s="133"/>
      <c r="Q4464" s="133"/>
      <c r="R4464" s="66" t="s">
        <v>107</v>
      </c>
      <c r="S4464" s="135"/>
      <c r="T4464" s="133"/>
      <c r="U4464" s="133"/>
      <c r="V4464" s="136"/>
    </row>
    <row r="4465" spans="1:22" s="50" customFormat="1" ht="48.75" customHeight="1" x14ac:dyDescent="0.15">
      <c r="A4465" s="138">
        <v>37</v>
      </c>
      <c r="B4465" s="138" t="s">
        <v>1215</v>
      </c>
      <c r="C4465" s="139">
        <v>1965</v>
      </c>
      <c r="D4465" s="139">
        <v>2013</v>
      </c>
      <c r="E4465" s="138" t="s">
        <v>97</v>
      </c>
      <c r="F4465" s="132">
        <v>5</v>
      </c>
      <c r="G4465" s="132">
        <v>4</v>
      </c>
      <c r="H4465" s="133">
        <v>3967.7</v>
      </c>
      <c r="I4465" s="133">
        <v>3505.4</v>
      </c>
      <c r="J4465" s="133">
        <v>3276.62</v>
      </c>
      <c r="K4465" s="132">
        <v>152</v>
      </c>
      <c r="L4465" s="133">
        <v>21048772.440000001</v>
      </c>
      <c r="M4465" s="133">
        <v>0</v>
      </c>
      <c r="N4465" s="133">
        <v>0</v>
      </c>
      <c r="O4465" s="133">
        <v>0</v>
      </c>
      <c r="P4465" s="133">
        <v>21048772.440000001</v>
      </c>
      <c r="Q4465" s="133">
        <v>0</v>
      </c>
      <c r="R4465" s="66" t="s">
        <v>74</v>
      </c>
      <c r="S4465" s="134">
        <v>3</v>
      </c>
      <c r="T4465" s="133">
        <v>6004.67</v>
      </c>
      <c r="U4465" s="133">
        <v>6004.67</v>
      </c>
      <c r="V4465" s="136">
        <v>47118</v>
      </c>
    </row>
    <row r="4466" spans="1:22" s="50" customFormat="1" ht="48.75" customHeight="1" x14ac:dyDescent="0.15">
      <c r="A4466" s="138"/>
      <c r="B4466" s="138"/>
      <c r="C4466" s="139"/>
      <c r="D4466" s="139"/>
      <c r="E4466" s="138"/>
      <c r="F4466" s="132"/>
      <c r="G4466" s="132"/>
      <c r="H4466" s="133"/>
      <c r="I4466" s="133"/>
      <c r="J4466" s="133"/>
      <c r="K4466" s="132"/>
      <c r="L4466" s="133"/>
      <c r="M4466" s="133"/>
      <c r="N4466" s="133"/>
      <c r="O4466" s="133"/>
      <c r="P4466" s="133"/>
      <c r="Q4466" s="133"/>
      <c r="R4466" s="66" t="s">
        <v>75</v>
      </c>
      <c r="S4466" s="135"/>
      <c r="T4466" s="133"/>
      <c r="U4466" s="133"/>
      <c r="V4466" s="136"/>
    </row>
    <row r="4467" spans="1:22" s="50" customFormat="1" ht="48.75" customHeight="1" x14ac:dyDescent="0.15">
      <c r="A4467" s="138"/>
      <c r="B4467" s="138"/>
      <c r="C4467" s="139"/>
      <c r="D4467" s="139"/>
      <c r="E4467" s="138"/>
      <c r="F4467" s="132"/>
      <c r="G4467" s="132"/>
      <c r="H4467" s="133"/>
      <c r="I4467" s="133"/>
      <c r="J4467" s="133"/>
      <c r="K4467" s="132"/>
      <c r="L4467" s="133"/>
      <c r="M4467" s="133"/>
      <c r="N4467" s="133"/>
      <c r="O4467" s="133"/>
      <c r="P4467" s="133"/>
      <c r="Q4467" s="133"/>
      <c r="R4467" s="66" t="s">
        <v>76</v>
      </c>
      <c r="S4467" s="135"/>
      <c r="T4467" s="133"/>
      <c r="U4467" s="133"/>
      <c r="V4467" s="136"/>
    </row>
    <row r="4468" spans="1:22" s="50" customFormat="1" ht="47.25" customHeight="1" x14ac:dyDescent="0.15">
      <c r="A4468" s="138">
        <v>38</v>
      </c>
      <c r="B4468" s="138" t="s">
        <v>1014</v>
      </c>
      <c r="C4468" s="139">
        <v>1968</v>
      </c>
      <c r="D4468" s="139"/>
      <c r="E4468" s="138" t="s">
        <v>97</v>
      </c>
      <c r="F4468" s="132">
        <v>5</v>
      </c>
      <c r="G4468" s="132">
        <v>6</v>
      </c>
      <c r="H4468" s="133">
        <v>7234.1</v>
      </c>
      <c r="I4468" s="133">
        <v>6784.1</v>
      </c>
      <c r="J4468" s="133">
        <v>3602.92</v>
      </c>
      <c r="K4468" s="132">
        <v>177</v>
      </c>
      <c r="L4468" s="133">
        <v>34369091.009999998</v>
      </c>
      <c r="M4468" s="133">
        <v>0</v>
      </c>
      <c r="N4468" s="133">
        <v>0</v>
      </c>
      <c r="O4468" s="133">
        <v>0</v>
      </c>
      <c r="P4468" s="133">
        <v>34369091.009999998</v>
      </c>
      <c r="Q4468" s="133">
        <v>0</v>
      </c>
      <c r="R4468" s="66" t="s">
        <v>105</v>
      </c>
      <c r="S4468" s="134">
        <v>3</v>
      </c>
      <c r="T4468" s="133">
        <v>5066.12</v>
      </c>
      <c r="U4468" s="133">
        <v>5066.12</v>
      </c>
      <c r="V4468" s="136">
        <v>47118</v>
      </c>
    </row>
    <row r="4469" spans="1:22" s="50" customFormat="1" ht="47.25" customHeight="1" x14ac:dyDescent="0.15">
      <c r="A4469" s="138"/>
      <c r="B4469" s="138"/>
      <c r="C4469" s="139"/>
      <c r="D4469" s="139"/>
      <c r="E4469" s="138"/>
      <c r="F4469" s="132"/>
      <c r="G4469" s="132"/>
      <c r="H4469" s="133"/>
      <c r="I4469" s="133"/>
      <c r="J4469" s="133"/>
      <c r="K4469" s="132"/>
      <c r="L4469" s="133"/>
      <c r="M4469" s="133"/>
      <c r="N4469" s="133"/>
      <c r="O4469" s="133"/>
      <c r="P4469" s="133"/>
      <c r="Q4469" s="133"/>
      <c r="R4469" s="66" t="s">
        <v>106</v>
      </c>
      <c r="S4469" s="135"/>
      <c r="T4469" s="133"/>
      <c r="U4469" s="133"/>
      <c r="V4469" s="136"/>
    </row>
    <row r="4470" spans="1:22" s="50" customFormat="1" ht="47.25" customHeight="1" x14ac:dyDescent="0.15">
      <c r="A4470" s="138"/>
      <c r="B4470" s="138"/>
      <c r="C4470" s="139"/>
      <c r="D4470" s="139"/>
      <c r="E4470" s="138"/>
      <c r="F4470" s="132"/>
      <c r="G4470" s="132"/>
      <c r="H4470" s="133"/>
      <c r="I4470" s="133"/>
      <c r="J4470" s="133"/>
      <c r="K4470" s="132"/>
      <c r="L4470" s="133"/>
      <c r="M4470" s="133"/>
      <c r="N4470" s="133"/>
      <c r="O4470" s="133"/>
      <c r="P4470" s="133"/>
      <c r="Q4470" s="133"/>
      <c r="R4470" s="66" t="s">
        <v>107</v>
      </c>
      <c r="S4470" s="135"/>
      <c r="T4470" s="133"/>
      <c r="U4470" s="133"/>
      <c r="V4470" s="136"/>
    </row>
    <row r="4471" spans="1:22" s="50" customFormat="1" ht="47.25" customHeight="1" x14ac:dyDescent="0.15">
      <c r="A4471" s="138">
        <v>39</v>
      </c>
      <c r="B4471" s="138" t="s">
        <v>1216</v>
      </c>
      <c r="C4471" s="139">
        <v>1967</v>
      </c>
      <c r="D4471" s="139"/>
      <c r="E4471" s="138" t="s">
        <v>97</v>
      </c>
      <c r="F4471" s="132">
        <v>5</v>
      </c>
      <c r="G4471" s="132">
        <v>8</v>
      </c>
      <c r="H4471" s="133">
        <v>6190.2</v>
      </c>
      <c r="I4471" s="133">
        <v>5588</v>
      </c>
      <c r="J4471" s="133">
        <v>5299.92</v>
      </c>
      <c r="K4471" s="132">
        <v>273</v>
      </c>
      <c r="L4471" s="133">
        <v>28371208.489999998</v>
      </c>
      <c r="M4471" s="133">
        <v>0</v>
      </c>
      <c r="N4471" s="133">
        <v>0</v>
      </c>
      <c r="O4471" s="133">
        <v>0</v>
      </c>
      <c r="P4471" s="133">
        <v>28371208.489999998</v>
      </c>
      <c r="Q4471" s="133">
        <v>0</v>
      </c>
      <c r="R4471" s="66" t="s">
        <v>105</v>
      </c>
      <c r="S4471" s="134">
        <v>3</v>
      </c>
      <c r="T4471" s="133">
        <v>5077.17</v>
      </c>
      <c r="U4471" s="133">
        <v>5077.17</v>
      </c>
      <c r="V4471" s="136">
        <v>47118</v>
      </c>
    </row>
    <row r="4472" spans="1:22" s="50" customFormat="1" ht="47.25" customHeight="1" x14ac:dyDescent="0.15">
      <c r="A4472" s="138"/>
      <c r="B4472" s="138"/>
      <c r="C4472" s="139"/>
      <c r="D4472" s="139"/>
      <c r="E4472" s="138"/>
      <c r="F4472" s="132"/>
      <c r="G4472" s="132"/>
      <c r="H4472" s="133"/>
      <c r="I4472" s="133"/>
      <c r="J4472" s="133"/>
      <c r="K4472" s="132"/>
      <c r="L4472" s="133"/>
      <c r="M4472" s="133"/>
      <c r="N4472" s="133"/>
      <c r="O4472" s="133"/>
      <c r="P4472" s="133"/>
      <c r="Q4472" s="133"/>
      <c r="R4472" s="66" t="s">
        <v>106</v>
      </c>
      <c r="S4472" s="135"/>
      <c r="T4472" s="133"/>
      <c r="U4472" s="133"/>
      <c r="V4472" s="136"/>
    </row>
    <row r="4473" spans="1:22" s="50" customFormat="1" ht="47.25" customHeight="1" x14ac:dyDescent="0.15">
      <c r="A4473" s="138"/>
      <c r="B4473" s="138"/>
      <c r="C4473" s="139"/>
      <c r="D4473" s="139"/>
      <c r="E4473" s="138"/>
      <c r="F4473" s="132"/>
      <c r="G4473" s="132"/>
      <c r="H4473" s="133"/>
      <c r="I4473" s="133"/>
      <c r="J4473" s="133"/>
      <c r="K4473" s="132"/>
      <c r="L4473" s="133"/>
      <c r="M4473" s="133"/>
      <c r="N4473" s="133"/>
      <c r="O4473" s="133"/>
      <c r="P4473" s="133"/>
      <c r="Q4473" s="133"/>
      <c r="R4473" s="66" t="s">
        <v>107</v>
      </c>
      <c r="S4473" s="135"/>
      <c r="T4473" s="133"/>
      <c r="U4473" s="133"/>
      <c r="V4473" s="136"/>
    </row>
    <row r="4474" spans="1:22" s="50" customFormat="1" ht="47.25" customHeight="1" x14ac:dyDescent="0.15">
      <c r="A4474" s="138">
        <v>40</v>
      </c>
      <c r="B4474" s="138" t="s">
        <v>1020</v>
      </c>
      <c r="C4474" s="139">
        <v>1968</v>
      </c>
      <c r="D4474" s="139"/>
      <c r="E4474" s="138" t="s">
        <v>97</v>
      </c>
      <c r="F4474" s="132">
        <v>5</v>
      </c>
      <c r="G4474" s="132">
        <v>6</v>
      </c>
      <c r="H4474" s="133">
        <v>5276.7</v>
      </c>
      <c r="I4474" s="133">
        <v>4903.3999999999996</v>
      </c>
      <c r="J4474" s="133">
        <v>3811.18</v>
      </c>
      <c r="K4474" s="132">
        <v>186</v>
      </c>
      <c r="L4474" s="133">
        <v>24938259.440000001</v>
      </c>
      <c r="M4474" s="133">
        <v>0</v>
      </c>
      <c r="N4474" s="133">
        <v>0</v>
      </c>
      <c r="O4474" s="133">
        <v>0</v>
      </c>
      <c r="P4474" s="133">
        <v>24938259.440000001</v>
      </c>
      <c r="Q4474" s="133">
        <v>0</v>
      </c>
      <c r="R4474" s="66" t="s">
        <v>105</v>
      </c>
      <c r="S4474" s="134">
        <v>3</v>
      </c>
      <c r="T4474" s="133">
        <v>5085.91</v>
      </c>
      <c r="U4474" s="133">
        <v>5085.91</v>
      </c>
      <c r="V4474" s="136">
        <v>47118</v>
      </c>
    </row>
    <row r="4475" spans="1:22" s="50" customFormat="1" ht="47.25" customHeight="1" x14ac:dyDescent="0.15">
      <c r="A4475" s="138"/>
      <c r="B4475" s="138"/>
      <c r="C4475" s="139"/>
      <c r="D4475" s="139"/>
      <c r="E4475" s="138"/>
      <c r="F4475" s="132"/>
      <c r="G4475" s="132"/>
      <c r="H4475" s="133"/>
      <c r="I4475" s="133"/>
      <c r="J4475" s="133"/>
      <c r="K4475" s="132"/>
      <c r="L4475" s="133"/>
      <c r="M4475" s="133"/>
      <c r="N4475" s="133"/>
      <c r="O4475" s="133"/>
      <c r="P4475" s="133"/>
      <c r="Q4475" s="133"/>
      <c r="R4475" s="66" t="s">
        <v>106</v>
      </c>
      <c r="S4475" s="135"/>
      <c r="T4475" s="133"/>
      <c r="U4475" s="133"/>
      <c r="V4475" s="136"/>
    </row>
    <row r="4476" spans="1:22" s="50" customFormat="1" ht="47.25" customHeight="1" x14ac:dyDescent="0.15">
      <c r="A4476" s="138"/>
      <c r="B4476" s="138"/>
      <c r="C4476" s="139"/>
      <c r="D4476" s="139"/>
      <c r="E4476" s="138"/>
      <c r="F4476" s="132"/>
      <c r="G4476" s="132"/>
      <c r="H4476" s="133"/>
      <c r="I4476" s="133"/>
      <c r="J4476" s="133"/>
      <c r="K4476" s="132"/>
      <c r="L4476" s="133"/>
      <c r="M4476" s="133"/>
      <c r="N4476" s="133"/>
      <c r="O4476" s="133"/>
      <c r="P4476" s="133"/>
      <c r="Q4476" s="133"/>
      <c r="R4476" s="66" t="s">
        <v>107</v>
      </c>
      <c r="S4476" s="135"/>
      <c r="T4476" s="133"/>
      <c r="U4476" s="133"/>
      <c r="V4476" s="136"/>
    </row>
    <row r="4477" spans="1:22" s="50" customFormat="1" ht="42.75" customHeight="1" x14ac:dyDescent="0.15">
      <c r="A4477" s="138">
        <v>41</v>
      </c>
      <c r="B4477" s="138" t="s">
        <v>1217</v>
      </c>
      <c r="C4477" s="139">
        <v>1967</v>
      </c>
      <c r="D4477" s="139"/>
      <c r="E4477" s="138" t="s">
        <v>111</v>
      </c>
      <c r="F4477" s="132">
        <v>5</v>
      </c>
      <c r="G4477" s="132">
        <v>4</v>
      </c>
      <c r="H4477" s="133">
        <v>3552.7</v>
      </c>
      <c r="I4477" s="133">
        <v>3268.4</v>
      </c>
      <c r="J4477" s="133">
        <v>2430.6</v>
      </c>
      <c r="K4477" s="132">
        <v>108</v>
      </c>
      <c r="L4477" s="133">
        <v>43578421.68</v>
      </c>
      <c r="M4477" s="133">
        <v>0</v>
      </c>
      <c r="N4477" s="133">
        <v>0</v>
      </c>
      <c r="O4477" s="133">
        <v>0</v>
      </c>
      <c r="P4477" s="133">
        <v>43578421.68</v>
      </c>
      <c r="Q4477" s="133">
        <v>0</v>
      </c>
      <c r="R4477" s="66" t="s">
        <v>74</v>
      </c>
      <c r="S4477" s="134">
        <v>6</v>
      </c>
      <c r="T4477" s="133">
        <v>13333.26</v>
      </c>
      <c r="U4477" s="133">
        <v>13333.26</v>
      </c>
      <c r="V4477" s="136">
        <v>47118</v>
      </c>
    </row>
    <row r="4478" spans="1:22" s="50" customFormat="1" ht="42.75" customHeight="1" x14ac:dyDescent="0.15">
      <c r="A4478" s="138"/>
      <c r="B4478" s="138"/>
      <c r="C4478" s="139"/>
      <c r="D4478" s="139"/>
      <c r="E4478" s="138"/>
      <c r="F4478" s="132"/>
      <c r="G4478" s="132"/>
      <c r="H4478" s="133"/>
      <c r="I4478" s="133"/>
      <c r="J4478" s="133"/>
      <c r="K4478" s="132"/>
      <c r="L4478" s="133"/>
      <c r="M4478" s="133"/>
      <c r="N4478" s="133"/>
      <c r="O4478" s="133"/>
      <c r="P4478" s="133"/>
      <c r="Q4478" s="133"/>
      <c r="R4478" s="66" t="s">
        <v>75</v>
      </c>
      <c r="S4478" s="135"/>
      <c r="T4478" s="133"/>
      <c r="U4478" s="133"/>
      <c r="V4478" s="136"/>
    </row>
    <row r="4479" spans="1:22" s="50" customFormat="1" ht="42.75" customHeight="1" x14ac:dyDescent="0.15">
      <c r="A4479" s="138"/>
      <c r="B4479" s="138"/>
      <c r="C4479" s="139"/>
      <c r="D4479" s="139"/>
      <c r="E4479" s="138"/>
      <c r="F4479" s="132"/>
      <c r="G4479" s="132"/>
      <c r="H4479" s="133"/>
      <c r="I4479" s="133"/>
      <c r="J4479" s="133"/>
      <c r="K4479" s="132"/>
      <c r="L4479" s="133"/>
      <c r="M4479" s="133"/>
      <c r="N4479" s="133"/>
      <c r="O4479" s="133"/>
      <c r="P4479" s="133"/>
      <c r="Q4479" s="133"/>
      <c r="R4479" s="66" t="s">
        <v>76</v>
      </c>
      <c r="S4479" s="135"/>
      <c r="T4479" s="133"/>
      <c r="U4479" s="133"/>
      <c r="V4479" s="136"/>
    </row>
    <row r="4480" spans="1:22" s="50" customFormat="1" ht="42.75" customHeight="1" x14ac:dyDescent="0.15">
      <c r="A4480" s="138"/>
      <c r="B4480" s="138"/>
      <c r="C4480" s="139"/>
      <c r="D4480" s="139"/>
      <c r="E4480" s="138"/>
      <c r="F4480" s="132"/>
      <c r="G4480" s="132"/>
      <c r="H4480" s="133"/>
      <c r="I4480" s="133"/>
      <c r="J4480" s="133"/>
      <c r="K4480" s="132"/>
      <c r="L4480" s="133"/>
      <c r="M4480" s="133"/>
      <c r="N4480" s="133"/>
      <c r="O4480" s="133"/>
      <c r="P4480" s="133"/>
      <c r="Q4480" s="133"/>
      <c r="R4480" s="66" t="s">
        <v>105</v>
      </c>
      <c r="S4480" s="135"/>
      <c r="T4480" s="133"/>
      <c r="U4480" s="133"/>
      <c r="V4480" s="136"/>
    </row>
    <row r="4481" spans="1:22" s="50" customFormat="1" ht="42.75" customHeight="1" x14ac:dyDescent="0.15">
      <c r="A4481" s="138"/>
      <c r="B4481" s="138"/>
      <c r="C4481" s="139"/>
      <c r="D4481" s="139"/>
      <c r="E4481" s="138"/>
      <c r="F4481" s="132"/>
      <c r="G4481" s="132"/>
      <c r="H4481" s="133"/>
      <c r="I4481" s="133"/>
      <c r="J4481" s="133"/>
      <c r="K4481" s="132"/>
      <c r="L4481" s="133"/>
      <c r="M4481" s="133"/>
      <c r="N4481" s="133"/>
      <c r="O4481" s="133"/>
      <c r="P4481" s="133"/>
      <c r="Q4481" s="133"/>
      <c r="R4481" s="66" t="s">
        <v>106</v>
      </c>
      <c r="S4481" s="135"/>
      <c r="T4481" s="133"/>
      <c r="U4481" s="133"/>
      <c r="V4481" s="136"/>
    </row>
    <row r="4482" spans="1:22" s="50" customFormat="1" ht="42.75" customHeight="1" x14ac:dyDescent="0.15">
      <c r="A4482" s="138"/>
      <c r="B4482" s="138"/>
      <c r="C4482" s="139"/>
      <c r="D4482" s="139"/>
      <c r="E4482" s="138"/>
      <c r="F4482" s="132"/>
      <c r="G4482" s="132"/>
      <c r="H4482" s="133"/>
      <c r="I4482" s="133"/>
      <c r="J4482" s="133"/>
      <c r="K4482" s="132"/>
      <c r="L4482" s="133"/>
      <c r="M4482" s="133"/>
      <c r="N4482" s="133"/>
      <c r="O4482" s="133"/>
      <c r="P4482" s="133"/>
      <c r="Q4482" s="133"/>
      <c r="R4482" s="66" t="s">
        <v>107</v>
      </c>
      <c r="S4482" s="135"/>
      <c r="T4482" s="133"/>
      <c r="U4482" s="133"/>
      <c r="V4482" s="136"/>
    </row>
    <row r="4483" spans="1:22" s="50" customFormat="1" ht="42.75" customHeight="1" x14ac:dyDescent="0.15">
      <c r="A4483" s="138">
        <v>42</v>
      </c>
      <c r="B4483" s="138" t="s">
        <v>1219</v>
      </c>
      <c r="C4483" s="139">
        <v>1974</v>
      </c>
      <c r="D4483" s="139"/>
      <c r="E4483" s="138" t="s">
        <v>97</v>
      </c>
      <c r="F4483" s="132">
        <v>5</v>
      </c>
      <c r="G4483" s="132">
        <v>4</v>
      </c>
      <c r="H4483" s="133">
        <v>4443.3999999999996</v>
      </c>
      <c r="I4483" s="133">
        <v>3394.8</v>
      </c>
      <c r="J4483" s="133">
        <v>3087.52</v>
      </c>
      <c r="K4483" s="132">
        <v>165</v>
      </c>
      <c r="L4483" s="133">
        <v>8559808.9800000004</v>
      </c>
      <c r="M4483" s="133">
        <v>0</v>
      </c>
      <c r="N4483" s="133">
        <v>0</v>
      </c>
      <c r="O4483" s="133">
        <v>0</v>
      </c>
      <c r="P4483" s="133">
        <v>8559808.9800000004</v>
      </c>
      <c r="Q4483" s="133">
        <v>0</v>
      </c>
      <c r="R4483" s="66" t="s">
        <v>74</v>
      </c>
      <c r="S4483" s="134">
        <v>3</v>
      </c>
      <c r="T4483" s="133">
        <v>2521.4499999999998</v>
      </c>
      <c r="U4483" s="133">
        <v>2521.4499999999998</v>
      </c>
      <c r="V4483" s="136">
        <v>47118</v>
      </c>
    </row>
    <row r="4484" spans="1:22" s="50" customFormat="1" ht="42.75" customHeight="1" x14ac:dyDescent="0.15">
      <c r="A4484" s="138"/>
      <c r="B4484" s="138"/>
      <c r="C4484" s="139"/>
      <c r="D4484" s="139"/>
      <c r="E4484" s="138"/>
      <c r="F4484" s="132"/>
      <c r="G4484" s="132"/>
      <c r="H4484" s="133"/>
      <c r="I4484" s="133"/>
      <c r="J4484" s="133"/>
      <c r="K4484" s="132"/>
      <c r="L4484" s="133"/>
      <c r="M4484" s="133"/>
      <c r="N4484" s="133"/>
      <c r="O4484" s="133"/>
      <c r="P4484" s="133"/>
      <c r="Q4484" s="133"/>
      <c r="R4484" s="66" t="s">
        <v>75</v>
      </c>
      <c r="S4484" s="135"/>
      <c r="T4484" s="133"/>
      <c r="U4484" s="133"/>
      <c r="V4484" s="136"/>
    </row>
    <row r="4485" spans="1:22" s="50" customFormat="1" ht="42.75" customHeight="1" x14ac:dyDescent="0.15">
      <c r="A4485" s="138"/>
      <c r="B4485" s="138"/>
      <c r="C4485" s="139"/>
      <c r="D4485" s="139"/>
      <c r="E4485" s="138"/>
      <c r="F4485" s="132"/>
      <c r="G4485" s="132"/>
      <c r="H4485" s="133"/>
      <c r="I4485" s="133"/>
      <c r="J4485" s="133"/>
      <c r="K4485" s="132"/>
      <c r="L4485" s="133"/>
      <c r="M4485" s="133"/>
      <c r="N4485" s="133"/>
      <c r="O4485" s="133"/>
      <c r="P4485" s="133"/>
      <c r="Q4485" s="133"/>
      <c r="R4485" s="66" t="s">
        <v>76</v>
      </c>
      <c r="S4485" s="135"/>
      <c r="T4485" s="133"/>
      <c r="U4485" s="133"/>
      <c r="V4485" s="136"/>
    </row>
    <row r="4486" spans="1:22" s="50" customFormat="1" ht="42.75" customHeight="1" x14ac:dyDescent="0.15">
      <c r="A4486" s="138">
        <v>43</v>
      </c>
      <c r="B4486" s="138" t="s">
        <v>1220</v>
      </c>
      <c r="C4486" s="139">
        <v>1993</v>
      </c>
      <c r="D4486" s="139"/>
      <c r="E4486" s="138" t="s">
        <v>97</v>
      </c>
      <c r="F4486" s="132">
        <v>5</v>
      </c>
      <c r="G4486" s="132">
        <v>3</v>
      </c>
      <c r="H4486" s="133">
        <v>4352.6000000000004</v>
      </c>
      <c r="I4486" s="133">
        <v>3286.5</v>
      </c>
      <c r="J4486" s="133">
        <v>3043.19</v>
      </c>
      <c r="K4486" s="132">
        <v>153</v>
      </c>
      <c r="L4486" s="133">
        <v>8297901.8600000003</v>
      </c>
      <c r="M4486" s="133">
        <v>0</v>
      </c>
      <c r="N4486" s="133">
        <v>0</v>
      </c>
      <c r="O4486" s="133">
        <v>0</v>
      </c>
      <c r="P4486" s="133">
        <v>8297901.8600000003</v>
      </c>
      <c r="Q4486" s="133">
        <v>0</v>
      </c>
      <c r="R4486" s="66" t="s">
        <v>74</v>
      </c>
      <c r="S4486" s="134">
        <v>3</v>
      </c>
      <c r="T4486" s="133">
        <v>2524.84</v>
      </c>
      <c r="U4486" s="133">
        <v>2524.84</v>
      </c>
      <c r="V4486" s="136">
        <v>47118</v>
      </c>
    </row>
    <row r="4487" spans="1:22" s="50" customFormat="1" ht="42.75" customHeight="1" x14ac:dyDescent="0.15">
      <c r="A4487" s="138"/>
      <c r="B4487" s="138"/>
      <c r="C4487" s="139"/>
      <c r="D4487" s="139"/>
      <c r="E4487" s="138"/>
      <c r="F4487" s="132"/>
      <c r="G4487" s="132"/>
      <c r="H4487" s="133"/>
      <c r="I4487" s="133"/>
      <c r="J4487" s="133"/>
      <c r="K4487" s="132"/>
      <c r="L4487" s="133"/>
      <c r="M4487" s="133"/>
      <c r="N4487" s="133"/>
      <c r="O4487" s="133"/>
      <c r="P4487" s="133"/>
      <c r="Q4487" s="133"/>
      <c r="R4487" s="66" t="s">
        <v>75</v>
      </c>
      <c r="S4487" s="135"/>
      <c r="T4487" s="133"/>
      <c r="U4487" s="133"/>
      <c r="V4487" s="136"/>
    </row>
    <row r="4488" spans="1:22" s="50" customFormat="1" ht="42.75" customHeight="1" x14ac:dyDescent="0.15">
      <c r="A4488" s="138"/>
      <c r="B4488" s="138"/>
      <c r="C4488" s="139"/>
      <c r="D4488" s="139"/>
      <c r="E4488" s="138"/>
      <c r="F4488" s="132"/>
      <c r="G4488" s="132"/>
      <c r="H4488" s="133"/>
      <c r="I4488" s="133"/>
      <c r="J4488" s="133"/>
      <c r="K4488" s="132"/>
      <c r="L4488" s="133"/>
      <c r="M4488" s="133"/>
      <c r="N4488" s="133"/>
      <c r="O4488" s="133"/>
      <c r="P4488" s="133"/>
      <c r="Q4488" s="133"/>
      <c r="R4488" s="66" t="s">
        <v>76</v>
      </c>
      <c r="S4488" s="135"/>
      <c r="T4488" s="133"/>
      <c r="U4488" s="133"/>
      <c r="V4488" s="136"/>
    </row>
    <row r="4489" spans="1:22" s="50" customFormat="1" ht="42.75" customHeight="1" x14ac:dyDescent="0.15">
      <c r="A4489" s="138">
        <v>44</v>
      </c>
      <c r="B4489" s="138" t="s">
        <v>1221</v>
      </c>
      <c r="C4489" s="139">
        <v>1995</v>
      </c>
      <c r="D4489" s="139"/>
      <c r="E4489" s="138" t="s">
        <v>97</v>
      </c>
      <c r="F4489" s="132">
        <v>5</v>
      </c>
      <c r="G4489" s="132">
        <v>4</v>
      </c>
      <c r="H4489" s="133">
        <v>4252.3999999999996</v>
      </c>
      <c r="I4489" s="133">
        <v>3143.9</v>
      </c>
      <c r="J4489" s="133">
        <v>2898.9</v>
      </c>
      <c r="K4489" s="132">
        <v>147</v>
      </c>
      <c r="L4489" s="133">
        <v>7953045.3799999999</v>
      </c>
      <c r="M4489" s="133">
        <v>0</v>
      </c>
      <c r="N4489" s="133">
        <v>0</v>
      </c>
      <c r="O4489" s="133">
        <v>0</v>
      </c>
      <c r="P4489" s="133">
        <v>7953045.3799999999</v>
      </c>
      <c r="Q4489" s="133">
        <v>0</v>
      </c>
      <c r="R4489" s="66" t="s">
        <v>74</v>
      </c>
      <c r="S4489" s="134">
        <v>3</v>
      </c>
      <c r="T4489" s="133">
        <v>2529.6799999999998</v>
      </c>
      <c r="U4489" s="133">
        <v>2529.6799999999998</v>
      </c>
      <c r="V4489" s="136">
        <v>47118</v>
      </c>
    </row>
    <row r="4490" spans="1:22" s="50" customFormat="1" ht="42.75" customHeight="1" x14ac:dyDescent="0.15">
      <c r="A4490" s="138"/>
      <c r="B4490" s="138"/>
      <c r="C4490" s="139"/>
      <c r="D4490" s="139"/>
      <c r="E4490" s="138"/>
      <c r="F4490" s="132"/>
      <c r="G4490" s="132"/>
      <c r="H4490" s="133"/>
      <c r="I4490" s="133"/>
      <c r="J4490" s="133"/>
      <c r="K4490" s="132"/>
      <c r="L4490" s="133"/>
      <c r="M4490" s="133"/>
      <c r="N4490" s="133"/>
      <c r="O4490" s="133"/>
      <c r="P4490" s="133"/>
      <c r="Q4490" s="133"/>
      <c r="R4490" s="66" t="s">
        <v>75</v>
      </c>
      <c r="S4490" s="135"/>
      <c r="T4490" s="133"/>
      <c r="U4490" s="133"/>
      <c r="V4490" s="136"/>
    </row>
    <row r="4491" spans="1:22" s="50" customFormat="1" ht="42.75" customHeight="1" x14ac:dyDescent="0.15">
      <c r="A4491" s="138"/>
      <c r="B4491" s="138"/>
      <c r="C4491" s="139"/>
      <c r="D4491" s="139"/>
      <c r="E4491" s="138"/>
      <c r="F4491" s="132"/>
      <c r="G4491" s="132"/>
      <c r="H4491" s="133"/>
      <c r="I4491" s="133"/>
      <c r="J4491" s="133"/>
      <c r="K4491" s="132"/>
      <c r="L4491" s="133"/>
      <c r="M4491" s="133"/>
      <c r="N4491" s="133"/>
      <c r="O4491" s="133"/>
      <c r="P4491" s="133"/>
      <c r="Q4491" s="133"/>
      <c r="R4491" s="66" t="s">
        <v>76</v>
      </c>
      <c r="S4491" s="135"/>
      <c r="T4491" s="133"/>
      <c r="U4491" s="133"/>
      <c r="V4491" s="136"/>
    </row>
    <row r="4492" spans="1:22" s="50" customFormat="1" ht="42.75" customHeight="1" x14ac:dyDescent="0.15">
      <c r="A4492" s="138">
        <v>45</v>
      </c>
      <c r="B4492" s="138" t="s">
        <v>1222</v>
      </c>
      <c r="C4492" s="139">
        <v>1950</v>
      </c>
      <c r="D4492" s="139">
        <v>1950</v>
      </c>
      <c r="E4492" s="138" t="s">
        <v>111</v>
      </c>
      <c r="F4492" s="132">
        <v>5</v>
      </c>
      <c r="G4492" s="132">
        <v>4</v>
      </c>
      <c r="H4492" s="133">
        <v>4691</v>
      </c>
      <c r="I4492" s="133">
        <v>3930.9</v>
      </c>
      <c r="J4492" s="133">
        <v>3571.31</v>
      </c>
      <c r="K4492" s="132">
        <v>101</v>
      </c>
      <c r="L4492" s="133">
        <v>52269816.359999999</v>
      </c>
      <c r="M4492" s="133">
        <v>0</v>
      </c>
      <c r="N4492" s="133">
        <v>0</v>
      </c>
      <c r="O4492" s="133">
        <v>0</v>
      </c>
      <c r="P4492" s="133">
        <v>52269816.359999999</v>
      </c>
      <c r="Q4492" s="133">
        <v>0</v>
      </c>
      <c r="R4492" s="66" t="s">
        <v>74</v>
      </c>
      <c r="S4492" s="134">
        <v>6</v>
      </c>
      <c r="T4492" s="133">
        <v>13297.16</v>
      </c>
      <c r="U4492" s="133">
        <v>13297.16</v>
      </c>
      <c r="V4492" s="136">
        <v>47118</v>
      </c>
    </row>
    <row r="4493" spans="1:22" s="50" customFormat="1" ht="42.75" customHeight="1" x14ac:dyDescent="0.15">
      <c r="A4493" s="138"/>
      <c r="B4493" s="138"/>
      <c r="C4493" s="139"/>
      <c r="D4493" s="139"/>
      <c r="E4493" s="138"/>
      <c r="F4493" s="132"/>
      <c r="G4493" s="132"/>
      <c r="H4493" s="133"/>
      <c r="I4493" s="133"/>
      <c r="J4493" s="133"/>
      <c r="K4493" s="132"/>
      <c r="L4493" s="133"/>
      <c r="M4493" s="133"/>
      <c r="N4493" s="133"/>
      <c r="O4493" s="133"/>
      <c r="P4493" s="133"/>
      <c r="Q4493" s="133"/>
      <c r="R4493" s="66" t="s">
        <v>75</v>
      </c>
      <c r="S4493" s="135"/>
      <c r="T4493" s="133"/>
      <c r="U4493" s="133"/>
      <c r="V4493" s="136"/>
    </row>
    <row r="4494" spans="1:22" s="50" customFormat="1" ht="42.75" customHeight="1" x14ac:dyDescent="0.15">
      <c r="A4494" s="138"/>
      <c r="B4494" s="138"/>
      <c r="C4494" s="139"/>
      <c r="D4494" s="139"/>
      <c r="E4494" s="138"/>
      <c r="F4494" s="132"/>
      <c r="G4494" s="132"/>
      <c r="H4494" s="133"/>
      <c r="I4494" s="133"/>
      <c r="J4494" s="133"/>
      <c r="K4494" s="132"/>
      <c r="L4494" s="133"/>
      <c r="M4494" s="133"/>
      <c r="N4494" s="133"/>
      <c r="O4494" s="133"/>
      <c r="P4494" s="133"/>
      <c r="Q4494" s="133"/>
      <c r="R4494" s="66" t="s">
        <v>76</v>
      </c>
      <c r="S4494" s="135"/>
      <c r="T4494" s="133"/>
      <c r="U4494" s="133"/>
      <c r="V4494" s="136"/>
    </row>
    <row r="4495" spans="1:22" s="50" customFormat="1" ht="42.75" customHeight="1" x14ac:dyDescent="0.15">
      <c r="A4495" s="138"/>
      <c r="B4495" s="138"/>
      <c r="C4495" s="139"/>
      <c r="D4495" s="139"/>
      <c r="E4495" s="138"/>
      <c r="F4495" s="132"/>
      <c r="G4495" s="132"/>
      <c r="H4495" s="133"/>
      <c r="I4495" s="133"/>
      <c r="J4495" s="133"/>
      <c r="K4495" s="132"/>
      <c r="L4495" s="133"/>
      <c r="M4495" s="133"/>
      <c r="N4495" s="133"/>
      <c r="O4495" s="133"/>
      <c r="P4495" s="133"/>
      <c r="Q4495" s="133"/>
      <c r="R4495" s="66" t="s">
        <v>105</v>
      </c>
      <c r="S4495" s="135"/>
      <c r="T4495" s="133"/>
      <c r="U4495" s="133"/>
      <c r="V4495" s="136"/>
    </row>
    <row r="4496" spans="1:22" s="50" customFormat="1" ht="42.75" customHeight="1" x14ac:dyDescent="0.15">
      <c r="A4496" s="138"/>
      <c r="B4496" s="138"/>
      <c r="C4496" s="139"/>
      <c r="D4496" s="139"/>
      <c r="E4496" s="138"/>
      <c r="F4496" s="132"/>
      <c r="G4496" s="132"/>
      <c r="H4496" s="133"/>
      <c r="I4496" s="133"/>
      <c r="J4496" s="133"/>
      <c r="K4496" s="132"/>
      <c r="L4496" s="133"/>
      <c r="M4496" s="133"/>
      <c r="N4496" s="133"/>
      <c r="O4496" s="133"/>
      <c r="P4496" s="133"/>
      <c r="Q4496" s="133"/>
      <c r="R4496" s="66" t="s">
        <v>106</v>
      </c>
      <c r="S4496" s="135"/>
      <c r="T4496" s="133"/>
      <c r="U4496" s="133"/>
      <c r="V4496" s="136"/>
    </row>
    <row r="4497" spans="1:22" s="50" customFormat="1" ht="42.75" customHeight="1" x14ac:dyDescent="0.15">
      <c r="A4497" s="138"/>
      <c r="B4497" s="138"/>
      <c r="C4497" s="139"/>
      <c r="D4497" s="139"/>
      <c r="E4497" s="138"/>
      <c r="F4497" s="132"/>
      <c r="G4497" s="132"/>
      <c r="H4497" s="133"/>
      <c r="I4497" s="133"/>
      <c r="J4497" s="133"/>
      <c r="K4497" s="132"/>
      <c r="L4497" s="133"/>
      <c r="M4497" s="133"/>
      <c r="N4497" s="133"/>
      <c r="O4497" s="133"/>
      <c r="P4497" s="133"/>
      <c r="Q4497" s="133"/>
      <c r="R4497" s="66" t="s">
        <v>107</v>
      </c>
      <c r="S4497" s="135"/>
      <c r="T4497" s="133"/>
      <c r="U4497" s="133"/>
      <c r="V4497" s="136"/>
    </row>
    <row r="4498" spans="1:22" s="50" customFormat="1" ht="43.5" customHeight="1" x14ac:dyDescent="0.15">
      <c r="A4498" s="138">
        <v>46</v>
      </c>
      <c r="B4498" s="138" t="s">
        <v>1223</v>
      </c>
      <c r="C4498" s="139">
        <v>1961</v>
      </c>
      <c r="D4498" s="139"/>
      <c r="E4498" s="138" t="s">
        <v>97</v>
      </c>
      <c r="F4498" s="132">
        <v>5</v>
      </c>
      <c r="G4498" s="132">
        <v>4</v>
      </c>
      <c r="H4498" s="133">
        <v>4609.1000000000004</v>
      </c>
      <c r="I4498" s="133">
        <v>3538.1</v>
      </c>
      <c r="J4498" s="133">
        <v>3216.22</v>
      </c>
      <c r="K4498" s="132">
        <v>153</v>
      </c>
      <c r="L4498" s="133">
        <v>21597282.739999998</v>
      </c>
      <c r="M4498" s="133">
        <v>0</v>
      </c>
      <c r="N4498" s="133">
        <v>0</v>
      </c>
      <c r="O4498" s="133">
        <v>0</v>
      </c>
      <c r="P4498" s="133">
        <v>21597282.739999998</v>
      </c>
      <c r="Q4498" s="133">
        <v>0</v>
      </c>
      <c r="R4498" s="66" t="s">
        <v>74</v>
      </c>
      <c r="S4498" s="134">
        <v>3</v>
      </c>
      <c r="T4498" s="133">
        <v>6104.2</v>
      </c>
      <c r="U4498" s="133">
        <v>6104.2</v>
      </c>
      <c r="V4498" s="136">
        <v>47118</v>
      </c>
    </row>
    <row r="4499" spans="1:22" s="50" customFormat="1" ht="43.5" customHeight="1" x14ac:dyDescent="0.15">
      <c r="A4499" s="138"/>
      <c r="B4499" s="138"/>
      <c r="C4499" s="139"/>
      <c r="D4499" s="139"/>
      <c r="E4499" s="138"/>
      <c r="F4499" s="132"/>
      <c r="G4499" s="132"/>
      <c r="H4499" s="133"/>
      <c r="I4499" s="133"/>
      <c r="J4499" s="133"/>
      <c r="K4499" s="132"/>
      <c r="L4499" s="133"/>
      <c r="M4499" s="133"/>
      <c r="N4499" s="133"/>
      <c r="O4499" s="133"/>
      <c r="P4499" s="133"/>
      <c r="Q4499" s="133"/>
      <c r="R4499" s="66" t="s">
        <v>75</v>
      </c>
      <c r="S4499" s="135"/>
      <c r="T4499" s="133"/>
      <c r="U4499" s="133"/>
      <c r="V4499" s="136"/>
    </row>
    <row r="4500" spans="1:22" s="50" customFormat="1" ht="43.5" customHeight="1" x14ac:dyDescent="0.15">
      <c r="A4500" s="138"/>
      <c r="B4500" s="138"/>
      <c r="C4500" s="139"/>
      <c r="D4500" s="139"/>
      <c r="E4500" s="138"/>
      <c r="F4500" s="132"/>
      <c r="G4500" s="132"/>
      <c r="H4500" s="133"/>
      <c r="I4500" s="133"/>
      <c r="J4500" s="133"/>
      <c r="K4500" s="132"/>
      <c r="L4500" s="133"/>
      <c r="M4500" s="133"/>
      <c r="N4500" s="133"/>
      <c r="O4500" s="133"/>
      <c r="P4500" s="133"/>
      <c r="Q4500" s="133"/>
      <c r="R4500" s="66" t="s">
        <v>76</v>
      </c>
      <c r="S4500" s="135"/>
      <c r="T4500" s="133"/>
      <c r="U4500" s="133"/>
      <c r="V4500" s="136"/>
    </row>
    <row r="4501" spans="1:22" s="50" customFormat="1" ht="48" customHeight="1" x14ac:dyDescent="0.15">
      <c r="A4501" s="138">
        <v>47</v>
      </c>
      <c r="B4501" s="138" t="s">
        <v>1224</v>
      </c>
      <c r="C4501" s="139">
        <v>1961</v>
      </c>
      <c r="D4501" s="139"/>
      <c r="E4501" s="138" t="s">
        <v>111</v>
      </c>
      <c r="F4501" s="132">
        <v>5</v>
      </c>
      <c r="G4501" s="132">
        <v>2</v>
      </c>
      <c r="H4501" s="133">
        <v>2112</v>
      </c>
      <c r="I4501" s="133">
        <v>1608.5</v>
      </c>
      <c r="J4501" s="133">
        <v>1566.5</v>
      </c>
      <c r="K4501" s="132">
        <v>55</v>
      </c>
      <c r="L4501" s="133">
        <v>11792556.73</v>
      </c>
      <c r="M4501" s="133">
        <v>0</v>
      </c>
      <c r="N4501" s="133">
        <v>0</v>
      </c>
      <c r="O4501" s="133">
        <v>0</v>
      </c>
      <c r="P4501" s="133">
        <v>11792556.73</v>
      </c>
      <c r="Q4501" s="133">
        <v>0</v>
      </c>
      <c r="R4501" s="66" t="s">
        <v>105</v>
      </c>
      <c r="S4501" s="134">
        <v>3</v>
      </c>
      <c r="T4501" s="133">
        <v>7331.4</v>
      </c>
      <c r="U4501" s="133">
        <v>7331.4</v>
      </c>
      <c r="V4501" s="136">
        <v>47118</v>
      </c>
    </row>
    <row r="4502" spans="1:22" s="50" customFormat="1" ht="48" customHeight="1" x14ac:dyDescent="0.15">
      <c r="A4502" s="138"/>
      <c r="B4502" s="138"/>
      <c r="C4502" s="139"/>
      <c r="D4502" s="139"/>
      <c r="E4502" s="138"/>
      <c r="F4502" s="132"/>
      <c r="G4502" s="132"/>
      <c r="H4502" s="133"/>
      <c r="I4502" s="133"/>
      <c r="J4502" s="133"/>
      <c r="K4502" s="132"/>
      <c r="L4502" s="133"/>
      <c r="M4502" s="133"/>
      <c r="N4502" s="133"/>
      <c r="O4502" s="133"/>
      <c r="P4502" s="133"/>
      <c r="Q4502" s="133"/>
      <c r="R4502" s="66" t="s">
        <v>106</v>
      </c>
      <c r="S4502" s="135"/>
      <c r="T4502" s="133"/>
      <c r="U4502" s="133"/>
      <c r="V4502" s="136"/>
    </row>
    <row r="4503" spans="1:22" s="50" customFormat="1" ht="48" customHeight="1" x14ac:dyDescent="0.15">
      <c r="A4503" s="138"/>
      <c r="B4503" s="138"/>
      <c r="C4503" s="139"/>
      <c r="D4503" s="139"/>
      <c r="E4503" s="138"/>
      <c r="F4503" s="132"/>
      <c r="G4503" s="132"/>
      <c r="H4503" s="133"/>
      <c r="I4503" s="133"/>
      <c r="J4503" s="133"/>
      <c r="K4503" s="132"/>
      <c r="L4503" s="133"/>
      <c r="M4503" s="133"/>
      <c r="N4503" s="133"/>
      <c r="O4503" s="133"/>
      <c r="P4503" s="133"/>
      <c r="Q4503" s="133"/>
      <c r="R4503" s="66" t="s">
        <v>107</v>
      </c>
      <c r="S4503" s="135"/>
      <c r="T4503" s="133"/>
      <c r="U4503" s="133"/>
      <c r="V4503" s="136"/>
    </row>
    <row r="4504" spans="1:22" s="50" customFormat="1" ht="48" customHeight="1" x14ac:dyDescent="0.15">
      <c r="A4504" s="138">
        <v>48</v>
      </c>
      <c r="B4504" s="138" t="s">
        <v>1225</v>
      </c>
      <c r="C4504" s="139">
        <v>1972</v>
      </c>
      <c r="D4504" s="139">
        <v>1972</v>
      </c>
      <c r="E4504" s="138" t="s">
        <v>111</v>
      </c>
      <c r="F4504" s="132">
        <v>5</v>
      </c>
      <c r="G4504" s="132">
        <v>3</v>
      </c>
      <c r="H4504" s="133">
        <v>3594.8</v>
      </c>
      <c r="I4504" s="133">
        <v>3052.9</v>
      </c>
      <c r="J4504" s="133">
        <v>2489.1999999999998</v>
      </c>
      <c r="K4504" s="132">
        <v>183</v>
      </c>
      <c r="L4504" s="133">
        <v>7732975.6799999997</v>
      </c>
      <c r="M4504" s="133">
        <v>0</v>
      </c>
      <c r="N4504" s="133">
        <v>0</v>
      </c>
      <c r="O4504" s="133">
        <v>0</v>
      </c>
      <c r="P4504" s="133">
        <v>7732975.6799999997</v>
      </c>
      <c r="Q4504" s="133">
        <v>0</v>
      </c>
      <c r="R4504" s="66" t="s">
        <v>74</v>
      </c>
      <c r="S4504" s="134">
        <v>3</v>
      </c>
      <c r="T4504" s="133">
        <v>2532.9899999999998</v>
      </c>
      <c r="U4504" s="133">
        <v>2532.9899999999998</v>
      </c>
      <c r="V4504" s="136">
        <v>47118</v>
      </c>
    </row>
    <row r="4505" spans="1:22" s="50" customFormat="1" ht="48" customHeight="1" x14ac:dyDescent="0.15">
      <c r="A4505" s="138"/>
      <c r="B4505" s="138"/>
      <c r="C4505" s="139"/>
      <c r="D4505" s="139"/>
      <c r="E4505" s="138"/>
      <c r="F4505" s="132"/>
      <c r="G4505" s="132"/>
      <c r="H4505" s="133"/>
      <c r="I4505" s="133"/>
      <c r="J4505" s="133"/>
      <c r="K4505" s="132"/>
      <c r="L4505" s="133"/>
      <c r="M4505" s="133"/>
      <c r="N4505" s="133"/>
      <c r="O4505" s="133"/>
      <c r="P4505" s="133"/>
      <c r="Q4505" s="133"/>
      <c r="R4505" s="66" t="s">
        <v>75</v>
      </c>
      <c r="S4505" s="135"/>
      <c r="T4505" s="133"/>
      <c r="U4505" s="133"/>
      <c r="V4505" s="136"/>
    </row>
    <row r="4506" spans="1:22" s="50" customFormat="1" ht="48" customHeight="1" x14ac:dyDescent="0.15">
      <c r="A4506" s="138"/>
      <c r="B4506" s="138"/>
      <c r="C4506" s="139"/>
      <c r="D4506" s="139"/>
      <c r="E4506" s="138"/>
      <c r="F4506" s="132"/>
      <c r="G4506" s="132"/>
      <c r="H4506" s="133"/>
      <c r="I4506" s="133"/>
      <c r="J4506" s="133"/>
      <c r="K4506" s="132"/>
      <c r="L4506" s="133"/>
      <c r="M4506" s="133"/>
      <c r="N4506" s="133"/>
      <c r="O4506" s="133"/>
      <c r="P4506" s="133"/>
      <c r="Q4506" s="133"/>
      <c r="R4506" s="66" t="s">
        <v>76</v>
      </c>
      <c r="S4506" s="135"/>
      <c r="T4506" s="133"/>
      <c r="U4506" s="133"/>
      <c r="V4506" s="136"/>
    </row>
    <row r="4507" spans="1:22" s="50" customFormat="1" ht="30.75" customHeight="1" x14ac:dyDescent="0.15">
      <c r="A4507" s="138">
        <v>49</v>
      </c>
      <c r="B4507" s="138" t="s">
        <v>1226</v>
      </c>
      <c r="C4507" s="139">
        <v>1981</v>
      </c>
      <c r="D4507" s="139"/>
      <c r="E4507" s="138" t="s">
        <v>111</v>
      </c>
      <c r="F4507" s="132">
        <v>5</v>
      </c>
      <c r="G4507" s="132">
        <v>8</v>
      </c>
      <c r="H4507" s="133">
        <v>5986.2</v>
      </c>
      <c r="I4507" s="133">
        <v>5538</v>
      </c>
      <c r="J4507" s="133">
        <v>4769.82</v>
      </c>
      <c r="K4507" s="132">
        <v>239</v>
      </c>
      <c r="L4507" s="133">
        <v>13742813.17</v>
      </c>
      <c r="M4507" s="133">
        <v>0</v>
      </c>
      <c r="N4507" s="133">
        <v>0</v>
      </c>
      <c r="O4507" s="133">
        <v>0</v>
      </c>
      <c r="P4507" s="133">
        <v>13742813.17</v>
      </c>
      <c r="Q4507" s="133">
        <v>0</v>
      </c>
      <c r="R4507" s="66" t="s">
        <v>74</v>
      </c>
      <c r="S4507" s="134">
        <v>3</v>
      </c>
      <c r="T4507" s="133">
        <v>2481.5500000000002</v>
      </c>
      <c r="U4507" s="133">
        <v>2481.5500000000002</v>
      </c>
      <c r="V4507" s="136">
        <v>47118</v>
      </c>
    </row>
    <row r="4508" spans="1:22" s="50" customFormat="1" ht="42" customHeight="1" x14ac:dyDescent="0.15">
      <c r="A4508" s="138"/>
      <c r="B4508" s="138"/>
      <c r="C4508" s="139"/>
      <c r="D4508" s="139"/>
      <c r="E4508" s="138"/>
      <c r="F4508" s="132"/>
      <c r="G4508" s="132"/>
      <c r="H4508" s="133"/>
      <c r="I4508" s="133"/>
      <c r="J4508" s="133"/>
      <c r="K4508" s="132"/>
      <c r="L4508" s="133"/>
      <c r="M4508" s="133"/>
      <c r="N4508" s="133"/>
      <c r="O4508" s="133"/>
      <c r="P4508" s="133"/>
      <c r="Q4508" s="133"/>
      <c r="R4508" s="66" t="s">
        <v>75</v>
      </c>
      <c r="S4508" s="135"/>
      <c r="T4508" s="133"/>
      <c r="U4508" s="133"/>
      <c r="V4508" s="136"/>
    </row>
    <row r="4509" spans="1:22" s="50" customFormat="1" ht="40.5" customHeight="1" x14ac:dyDescent="0.15">
      <c r="A4509" s="138"/>
      <c r="B4509" s="138"/>
      <c r="C4509" s="139"/>
      <c r="D4509" s="139"/>
      <c r="E4509" s="138"/>
      <c r="F4509" s="132"/>
      <c r="G4509" s="132"/>
      <c r="H4509" s="133"/>
      <c r="I4509" s="133"/>
      <c r="J4509" s="133"/>
      <c r="K4509" s="132"/>
      <c r="L4509" s="133"/>
      <c r="M4509" s="133"/>
      <c r="N4509" s="133"/>
      <c r="O4509" s="133"/>
      <c r="P4509" s="133"/>
      <c r="Q4509" s="133"/>
      <c r="R4509" s="66" t="s">
        <v>76</v>
      </c>
      <c r="S4509" s="135"/>
      <c r="T4509" s="133"/>
      <c r="U4509" s="133"/>
      <c r="V4509" s="136"/>
    </row>
    <row r="4510" spans="1:22" s="50" customFormat="1" ht="31.5" customHeight="1" x14ac:dyDescent="0.15">
      <c r="A4510" s="138">
        <v>50</v>
      </c>
      <c r="B4510" s="138" t="s">
        <v>1227</v>
      </c>
      <c r="C4510" s="139">
        <v>1973</v>
      </c>
      <c r="D4510" s="139"/>
      <c r="E4510" s="138" t="s">
        <v>111</v>
      </c>
      <c r="F4510" s="132">
        <v>3</v>
      </c>
      <c r="G4510" s="132">
        <v>2</v>
      </c>
      <c r="H4510" s="133">
        <v>912.7</v>
      </c>
      <c r="I4510" s="133">
        <v>782.1</v>
      </c>
      <c r="J4510" s="133">
        <v>712.41</v>
      </c>
      <c r="K4510" s="132">
        <v>45</v>
      </c>
      <c r="L4510" s="133">
        <v>6540860.8899999997</v>
      </c>
      <c r="M4510" s="133">
        <v>0</v>
      </c>
      <c r="N4510" s="133">
        <v>0</v>
      </c>
      <c r="O4510" s="133">
        <v>0</v>
      </c>
      <c r="P4510" s="133">
        <v>6540860.8899999997</v>
      </c>
      <c r="Q4510" s="133">
        <v>0</v>
      </c>
      <c r="R4510" s="66" t="s">
        <v>74</v>
      </c>
      <c r="S4510" s="134">
        <v>2</v>
      </c>
      <c r="T4510" s="133">
        <v>8363.2000000000007</v>
      </c>
      <c r="U4510" s="133">
        <v>8363.2000000000007</v>
      </c>
      <c r="V4510" s="136">
        <v>47118</v>
      </c>
    </row>
    <row r="4511" spans="1:22" s="50" customFormat="1" ht="48" customHeight="1" x14ac:dyDescent="0.15">
      <c r="A4511" s="138"/>
      <c r="B4511" s="138"/>
      <c r="C4511" s="139"/>
      <c r="D4511" s="139"/>
      <c r="E4511" s="138"/>
      <c r="F4511" s="132"/>
      <c r="G4511" s="132"/>
      <c r="H4511" s="133"/>
      <c r="I4511" s="133"/>
      <c r="J4511" s="133"/>
      <c r="K4511" s="132"/>
      <c r="L4511" s="133"/>
      <c r="M4511" s="133"/>
      <c r="N4511" s="133"/>
      <c r="O4511" s="133"/>
      <c r="P4511" s="133"/>
      <c r="Q4511" s="133"/>
      <c r="R4511" s="66" t="s">
        <v>76</v>
      </c>
      <c r="S4511" s="135"/>
      <c r="T4511" s="133"/>
      <c r="U4511" s="133"/>
      <c r="V4511" s="136"/>
    </row>
    <row r="4512" spans="1:22" s="50" customFormat="1" ht="27" customHeight="1" x14ac:dyDescent="0.15">
      <c r="A4512" s="138">
        <v>51</v>
      </c>
      <c r="B4512" s="138" t="s">
        <v>1228</v>
      </c>
      <c r="C4512" s="139">
        <v>1949</v>
      </c>
      <c r="D4512" s="139"/>
      <c r="E4512" s="138" t="s">
        <v>111</v>
      </c>
      <c r="F4512" s="132">
        <v>4</v>
      </c>
      <c r="G4512" s="132">
        <v>3</v>
      </c>
      <c r="H4512" s="133">
        <v>2447.46</v>
      </c>
      <c r="I4512" s="133">
        <v>2099.56</v>
      </c>
      <c r="J4512" s="133">
        <v>2043.6</v>
      </c>
      <c r="K4512" s="132">
        <v>60</v>
      </c>
      <c r="L4512" s="133">
        <v>28280810.379999999</v>
      </c>
      <c r="M4512" s="133">
        <v>0</v>
      </c>
      <c r="N4512" s="133">
        <v>0</v>
      </c>
      <c r="O4512" s="133">
        <v>0</v>
      </c>
      <c r="P4512" s="133">
        <v>28280810.379999999</v>
      </c>
      <c r="Q4512" s="133">
        <v>0</v>
      </c>
      <c r="R4512" s="66" t="s">
        <v>105</v>
      </c>
      <c r="S4512" s="134">
        <v>3</v>
      </c>
      <c r="T4512" s="133">
        <v>13469.87</v>
      </c>
      <c r="U4512" s="133">
        <v>13469.87</v>
      </c>
      <c r="V4512" s="136">
        <v>47118</v>
      </c>
    </row>
    <row r="4513" spans="1:22" s="50" customFormat="1" ht="48" customHeight="1" x14ac:dyDescent="0.15">
      <c r="A4513" s="138"/>
      <c r="B4513" s="138"/>
      <c r="C4513" s="139"/>
      <c r="D4513" s="139"/>
      <c r="E4513" s="138"/>
      <c r="F4513" s="132"/>
      <c r="G4513" s="132"/>
      <c r="H4513" s="133"/>
      <c r="I4513" s="133"/>
      <c r="J4513" s="133"/>
      <c r="K4513" s="132"/>
      <c r="L4513" s="133"/>
      <c r="M4513" s="133"/>
      <c r="N4513" s="133"/>
      <c r="O4513" s="133"/>
      <c r="P4513" s="133"/>
      <c r="Q4513" s="133"/>
      <c r="R4513" s="66" t="s">
        <v>106</v>
      </c>
      <c r="S4513" s="135"/>
      <c r="T4513" s="133"/>
      <c r="U4513" s="133"/>
      <c r="V4513" s="136"/>
    </row>
    <row r="4514" spans="1:22" s="50" customFormat="1" ht="48" customHeight="1" x14ac:dyDescent="0.15">
      <c r="A4514" s="138"/>
      <c r="B4514" s="138"/>
      <c r="C4514" s="139"/>
      <c r="D4514" s="139"/>
      <c r="E4514" s="138"/>
      <c r="F4514" s="132"/>
      <c r="G4514" s="132"/>
      <c r="H4514" s="133"/>
      <c r="I4514" s="133"/>
      <c r="J4514" s="133"/>
      <c r="K4514" s="132"/>
      <c r="L4514" s="133"/>
      <c r="M4514" s="133"/>
      <c r="N4514" s="133"/>
      <c r="O4514" s="133"/>
      <c r="P4514" s="133"/>
      <c r="Q4514" s="133"/>
      <c r="R4514" s="66" t="s">
        <v>107</v>
      </c>
      <c r="S4514" s="135"/>
      <c r="T4514" s="133"/>
      <c r="U4514" s="133"/>
      <c r="V4514" s="136"/>
    </row>
    <row r="4515" spans="1:22" s="50" customFormat="1" ht="34.5" customHeight="1" x14ac:dyDescent="0.15">
      <c r="A4515" s="138">
        <v>52</v>
      </c>
      <c r="B4515" s="138" t="s">
        <v>1021</v>
      </c>
      <c r="C4515" s="139">
        <v>1949</v>
      </c>
      <c r="D4515" s="139"/>
      <c r="E4515" s="138" t="s">
        <v>111</v>
      </c>
      <c r="F4515" s="132">
        <v>4</v>
      </c>
      <c r="G4515" s="132">
        <v>3</v>
      </c>
      <c r="H4515" s="133">
        <v>2484.3000000000002</v>
      </c>
      <c r="I4515" s="133">
        <v>2171.1999999999998</v>
      </c>
      <c r="J4515" s="133">
        <v>1759.2</v>
      </c>
      <c r="K4515" s="132">
        <v>52</v>
      </c>
      <c r="L4515" s="133">
        <v>29233849.719999999</v>
      </c>
      <c r="M4515" s="133">
        <v>0</v>
      </c>
      <c r="N4515" s="133">
        <v>0</v>
      </c>
      <c r="O4515" s="133">
        <v>0</v>
      </c>
      <c r="P4515" s="133">
        <v>29233849.719999999</v>
      </c>
      <c r="Q4515" s="133">
        <v>0</v>
      </c>
      <c r="R4515" s="66" t="s">
        <v>105</v>
      </c>
      <c r="S4515" s="134">
        <v>3</v>
      </c>
      <c r="T4515" s="133">
        <v>13464.37</v>
      </c>
      <c r="U4515" s="133">
        <v>13464.37</v>
      </c>
      <c r="V4515" s="136">
        <v>47118</v>
      </c>
    </row>
    <row r="4516" spans="1:22" s="50" customFormat="1" ht="36.75" customHeight="1" x14ac:dyDescent="0.15">
      <c r="A4516" s="138"/>
      <c r="B4516" s="138"/>
      <c r="C4516" s="139"/>
      <c r="D4516" s="139"/>
      <c r="E4516" s="138"/>
      <c r="F4516" s="132"/>
      <c r="G4516" s="132"/>
      <c r="H4516" s="133"/>
      <c r="I4516" s="133"/>
      <c r="J4516" s="133"/>
      <c r="K4516" s="132"/>
      <c r="L4516" s="133"/>
      <c r="M4516" s="133"/>
      <c r="N4516" s="133"/>
      <c r="O4516" s="133"/>
      <c r="P4516" s="133"/>
      <c r="Q4516" s="133"/>
      <c r="R4516" s="66" t="s">
        <v>106</v>
      </c>
      <c r="S4516" s="135"/>
      <c r="T4516" s="133"/>
      <c r="U4516" s="133"/>
      <c r="V4516" s="136"/>
    </row>
    <row r="4517" spans="1:22" s="50" customFormat="1" ht="48" customHeight="1" x14ac:dyDescent="0.15">
      <c r="A4517" s="138"/>
      <c r="B4517" s="138"/>
      <c r="C4517" s="139"/>
      <c r="D4517" s="139"/>
      <c r="E4517" s="138"/>
      <c r="F4517" s="132"/>
      <c r="G4517" s="132"/>
      <c r="H4517" s="133"/>
      <c r="I4517" s="133"/>
      <c r="J4517" s="133"/>
      <c r="K4517" s="132"/>
      <c r="L4517" s="133"/>
      <c r="M4517" s="133"/>
      <c r="N4517" s="133"/>
      <c r="O4517" s="133"/>
      <c r="P4517" s="133"/>
      <c r="Q4517" s="133"/>
      <c r="R4517" s="66" t="s">
        <v>107</v>
      </c>
      <c r="S4517" s="135"/>
      <c r="T4517" s="133"/>
      <c r="U4517" s="133"/>
      <c r="V4517" s="136"/>
    </row>
    <row r="4518" spans="1:22" s="50" customFormat="1" ht="31.5" customHeight="1" x14ac:dyDescent="0.15">
      <c r="A4518" s="138">
        <v>53</v>
      </c>
      <c r="B4518" s="138" t="s">
        <v>1229</v>
      </c>
      <c r="C4518" s="139">
        <v>1947</v>
      </c>
      <c r="D4518" s="139"/>
      <c r="E4518" s="138" t="s">
        <v>111</v>
      </c>
      <c r="F4518" s="132">
        <v>3</v>
      </c>
      <c r="G4518" s="132">
        <v>3</v>
      </c>
      <c r="H4518" s="133">
        <v>2052.1</v>
      </c>
      <c r="I4518" s="133">
        <v>1783</v>
      </c>
      <c r="J4518" s="133">
        <v>1585</v>
      </c>
      <c r="K4518" s="132">
        <v>85</v>
      </c>
      <c r="L4518" s="133">
        <v>15261590.539999999</v>
      </c>
      <c r="M4518" s="133">
        <v>0</v>
      </c>
      <c r="N4518" s="133">
        <v>0</v>
      </c>
      <c r="O4518" s="133">
        <v>0</v>
      </c>
      <c r="P4518" s="133">
        <v>15261590.539999999</v>
      </c>
      <c r="Q4518" s="133">
        <v>0</v>
      </c>
      <c r="R4518" s="66" t="s">
        <v>74</v>
      </c>
      <c r="S4518" s="134">
        <v>3</v>
      </c>
      <c r="T4518" s="133">
        <v>8559.5</v>
      </c>
      <c r="U4518" s="133">
        <v>8559.5</v>
      </c>
      <c r="V4518" s="136">
        <v>47118</v>
      </c>
    </row>
    <row r="4519" spans="1:22" s="50" customFormat="1" ht="31.5" customHeight="1" x14ac:dyDescent="0.15">
      <c r="A4519" s="138"/>
      <c r="B4519" s="138"/>
      <c r="C4519" s="139"/>
      <c r="D4519" s="139"/>
      <c r="E4519" s="138"/>
      <c r="F4519" s="132"/>
      <c r="G4519" s="132"/>
      <c r="H4519" s="133"/>
      <c r="I4519" s="133"/>
      <c r="J4519" s="133"/>
      <c r="K4519" s="132"/>
      <c r="L4519" s="133"/>
      <c r="M4519" s="133"/>
      <c r="N4519" s="133"/>
      <c r="O4519" s="133"/>
      <c r="P4519" s="133"/>
      <c r="Q4519" s="133"/>
      <c r="R4519" s="66" t="s">
        <v>75</v>
      </c>
      <c r="S4519" s="135"/>
      <c r="T4519" s="133"/>
      <c r="U4519" s="133"/>
      <c r="V4519" s="136"/>
    </row>
    <row r="4520" spans="1:22" s="50" customFormat="1" ht="36.75" customHeight="1" x14ac:dyDescent="0.15">
      <c r="A4520" s="138"/>
      <c r="B4520" s="138"/>
      <c r="C4520" s="139"/>
      <c r="D4520" s="139"/>
      <c r="E4520" s="138"/>
      <c r="F4520" s="132"/>
      <c r="G4520" s="132"/>
      <c r="H4520" s="133"/>
      <c r="I4520" s="133"/>
      <c r="J4520" s="133"/>
      <c r="K4520" s="132"/>
      <c r="L4520" s="133"/>
      <c r="M4520" s="133"/>
      <c r="N4520" s="133"/>
      <c r="O4520" s="133"/>
      <c r="P4520" s="133"/>
      <c r="Q4520" s="133"/>
      <c r="R4520" s="66" t="s">
        <v>76</v>
      </c>
      <c r="S4520" s="135"/>
      <c r="T4520" s="133"/>
      <c r="U4520" s="133"/>
      <c r="V4520" s="136"/>
    </row>
    <row r="4521" spans="1:22" s="50" customFormat="1" ht="34.5" customHeight="1" x14ac:dyDescent="0.15">
      <c r="A4521" s="138">
        <v>54</v>
      </c>
      <c r="B4521" s="138" t="s">
        <v>888</v>
      </c>
      <c r="C4521" s="139">
        <v>1948</v>
      </c>
      <c r="D4521" s="139"/>
      <c r="E4521" s="138" t="s">
        <v>111</v>
      </c>
      <c r="F4521" s="132">
        <v>4</v>
      </c>
      <c r="G4521" s="132">
        <v>3</v>
      </c>
      <c r="H4521" s="133">
        <v>2582.1999999999998</v>
      </c>
      <c r="I4521" s="133">
        <v>2311.6999999999998</v>
      </c>
      <c r="J4521" s="133">
        <v>2230.8200000000002</v>
      </c>
      <c r="K4521" s="132">
        <v>81</v>
      </c>
      <c r="L4521" s="133">
        <v>3823507.75</v>
      </c>
      <c r="M4521" s="133">
        <v>0</v>
      </c>
      <c r="N4521" s="133">
        <v>0</v>
      </c>
      <c r="O4521" s="133">
        <v>0</v>
      </c>
      <c r="P4521" s="133">
        <v>3823507.75</v>
      </c>
      <c r="Q4521" s="133">
        <v>0</v>
      </c>
      <c r="R4521" s="66" t="s">
        <v>74</v>
      </c>
      <c r="S4521" s="134">
        <v>3</v>
      </c>
      <c r="T4521" s="133">
        <v>1653.98</v>
      </c>
      <c r="U4521" s="133">
        <v>1653.98</v>
      </c>
      <c r="V4521" s="136">
        <v>47118</v>
      </c>
    </row>
    <row r="4522" spans="1:22" s="50" customFormat="1" ht="48" customHeight="1" x14ac:dyDescent="0.15">
      <c r="A4522" s="138"/>
      <c r="B4522" s="138"/>
      <c r="C4522" s="139"/>
      <c r="D4522" s="139"/>
      <c r="E4522" s="138"/>
      <c r="F4522" s="132"/>
      <c r="G4522" s="132"/>
      <c r="H4522" s="133"/>
      <c r="I4522" s="133"/>
      <c r="J4522" s="133"/>
      <c r="K4522" s="132"/>
      <c r="L4522" s="133"/>
      <c r="M4522" s="133"/>
      <c r="N4522" s="133"/>
      <c r="O4522" s="133"/>
      <c r="P4522" s="133"/>
      <c r="Q4522" s="133"/>
      <c r="R4522" s="66" t="s">
        <v>75</v>
      </c>
      <c r="S4522" s="135"/>
      <c r="T4522" s="133"/>
      <c r="U4522" s="133"/>
      <c r="V4522" s="136"/>
    </row>
    <row r="4523" spans="1:22" s="50" customFormat="1" ht="48" customHeight="1" x14ac:dyDescent="0.15">
      <c r="A4523" s="138"/>
      <c r="B4523" s="138"/>
      <c r="C4523" s="139"/>
      <c r="D4523" s="139"/>
      <c r="E4523" s="138"/>
      <c r="F4523" s="132"/>
      <c r="G4523" s="132"/>
      <c r="H4523" s="133"/>
      <c r="I4523" s="133"/>
      <c r="J4523" s="133"/>
      <c r="K4523" s="132"/>
      <c r="L4523" s="133"/>
      <c r="M4523" s="133"/>
      <c r="N4523" s="133"/>
      <c r="O4523" s="133"/>
      <c r="P4523" s="133"/>
      <c r="Q4523" s="133"/>
      <c r="R4523" s="66" t="s">
        <v>76</v>
      </c>
      <c r="S4523" s="135"/>
      <c r="T4523" s="133"/>
      <c r="U4523" s="133"/>
      <c r="V4523" s="136"/>
    </row>
    <row r="4524" spans="1:22" s="50" customFormat="1" ht="36.75" customHeight="1" x14ac:dyDescent="0.15">
      <c r="A4524" s="138">
        <v>55</v>
      </c>
      <c r="B4524" s="138" t="s">
        <v>1230</v>
      </c>
      <c r="C4524" s="139">
        <v>1947</v>
      </c>
      <c r="D4524" s="139"/>
      <c r="E4524" s="138" t="s">
        <v>111</v>
      </c>
      <c r="F4524" s="132">
        <v>3</v>
      </c>
      <c r="G4524" s="132">
        <v>3</v>
      </c>
      <c r="H4524" s="133">
        <v>2062</v>
      </c>
      <c r="I4524" s="133">
        <v>1789.2</v>
      </c>
      <c r="J4524" s="133">
        <v>1672.12</v>
      </c>
      <c r="K4524" s="132">
        <v>90</v>
      </c>
      <c r="L4524" s="133">
        <v>15313442.4</v>
      </c>
      <c r="M4524" s="133">
        <v>0</v>
      </c>
      <c r="N4524" s="133">
        <v>0</v>
      </c>
      <c r="O4524" s="133">
        <v>0</v>
      </c>
      <c r="P4524" s="133">
        <v>15313442.4</v>
      </c>
      <c r="Q4524" s="133">
        <v>0</v>
      </c>
      <c r="R4524" s="66" t="s">
        <v>74</v>
      </c>
      <c r="S4524" s="134">
        <v>3</v>
      </c>
      <c r="T4524" s="133">
        <v>8558.82</v>
      </c>
      <c r="U4524" s="133">
        <v>8558.82</v>
      </c>
      <c r="V4524" s="136">
        <v>47118</v>
      </c>
    </row>
    <row r="4525" spans="1:22" s="50" customFormat="1" ht="36.75" customHeight="1" x14ac:dyDescent="0.15">
      <c r="A4525" s="138"/>
      <c r="B4525" s="138"/>
      <c r="C4525" s="139"/>
      <c r="D4525" s="139"/>
      <c r="E4525" s="138"/>
      <c r="F4525" s="132"/>
      <c r="G4525" s="132"/>
      <c r="H4525" s="133"/>
      <c r="I4525" s="133"/>
      <c r="J4525" s="133"/>
      <c r="K4525" s="132"/>
      <c r="L4525" s="133"/>
      <c r="M4525" s="133"/>
      <c r="N4525" s="133"/>
      <c r="O4525" s="133"/>
      <c r="P4525" s="133"/>
      <c r="Q4525" s="133"/>
      <c r="R4525" s="66" t="s">
        <v>75</v>
      </c>
      <c r="S4525" s="135"/>
      <c r="T4525" s="133"/>
      <c r="U4525" s="133"/>
      <c r="V4525" s="136"/>
    </row>
    <row r="4526" spans="1:22" s="50" customFormat="1" ht="48" customHeight="1" x14ac:dyDescent="0.15">
      <c r="A4526" s="138"/>
      <c r="B4526" s="138"/>
      <c r="C4526" s="139"/>
      <c r="D4526" s="139"/>
      <c r="E4526" s="138"/>
      <c r="F4526" s="132"/>
      <c r="G4526" s="132"/>
      <c r="H4526" s="133"/>
      <c r="I4526" s="133"/>
      <c r="J4526" s="133"/>
      <c r="K4526" s="132"/>
      <c r="L4526" s="133"/>
      <c r="M4526" s="133"/>
      <c r="N4526" s="133"/>
      <c r="O4526" s="133"/>
      <c r="P4526" s="133"/>
      <c r="Q4526" s="133"/>
      <c r="R4526" s="66" t="s">
        <v>76</v>
      </c>
      <c r="S4526" s="135"/>
      <c r="T4526" s="133"/>
      <c r="U4526" s="133"/>
      <c r="V4526" s="136"/>
    </row>
    <row r="4527" spans="1:22" s="50" customFormat="1" ht="48" customHeight="1" x14ac:dyDescent="0.15">
      <c r="A4527" s="138">
        <v>56</v>
      </c>
      <c r="B4527" s="138" t="s">
        <v>474</v>
      </c>
      <c r="C4527" s="139">
        <v>1948</v>
      </c>
      <c r="D4527" s="139"/>
      <c r="E4527" s="138" t="s">
        <v>111</v>
      </c>
      <c r="F4527" s="132">
        <v>4</v>
      </c>
      <c r="G4527" s="132">
        <v>3</v>
      </c>
      <c r="H4527" s="133">
        <v>2655.1</v>
      </c>
      <c r="I4527" s="133">
        <v>2349.8000000000002</v>
      </c>
      <c r="J4527" s="133">
        <v>2271.81</v>
      </c>
      <c r="K4527" s="132">
        <v>89</v>
      </c>
      <c r="L4527" s="133">
        <v>31259796.460000001</v>
      </c>
      <c r="M4527" s="133">
        <v>0</v>
      </c>
      <c r="N4527" s="133">
        <v>0</v>
      </c>
      <c r="O4527" s="133">
        <v>0</v>
      </c>
      <c r="P4527" s="133">
        <v>31259796.460000001</v>
      </c>
      <c r="Q4527" s="133">
        <v>0</v>
      </c>
      <c r="R4527" s="66" t="s">
        <v>105</v>
      </c>
      <c r="S4527" s="134">
        <v>2</v>
      </c>
      <c r="T4527" s="133">
        <v>13303.17</v>
      </c>
      <c r="U4527" s="133">
        <v>13303.17</v>
      </c>
      <c r="V4527" s="136">
        <v>47118</v>
      </c>
    </row>
    <row r="4528" spans="1:22" s="50" customFormat="1" ht="48" customHeight="1" x14ac:dyDescent="0.15">
      <c r="A4528" s="138"/>
      <c r="B4528" s="138"/>
      <c r="C4528" s="139"/>
      <c r="D4528" s="139"/>
      <c r="E4528" s="138"/>
      <c r="F4528" s="132"/>
      <c r="G4528" s="132"/>
      <c r="H4528" s="133"/>
      <c r="I4528" s="133"/>
      <c r="J4528" s="133"/>
      <c r="K4528" s="132"/>
      <c r="L4528" s="133"/>
      <c r="M4528" s="133"/>
      <c r="N4528" s="133"/>
      <c r="O4528" s="133"/>
      <c r="P4528" s="133"/>
      <c r="Q4528" s="133"/>
      <c r="R4528" s="66" t="s">
        <v>107</v>
      </c>
      <c r="S4528" s="135"/>
      <c r="T4528" s="133"/>
      <c r="U4528" s="133"/>
      <c r="V4528" s="136"/>
    </row>
    <row r="4529" spans="1:22" s="50" customFormat="1" ht="31.5" customHeight="1" x14ac:dyDescent="0.15">
      <c r="A4529" s="138">
        <v>57</v>
      </c>
      <c r="B4529" s="138" t="s">
        <v>1231</v>
      </c>
      <c r="C4529" s="139">
        <v>1964</v>
      </c>
      <c r="D4529" s="139">
        <v>2014</v>
      </c>
      <c r="E4529" s="138" t="s">
        <v>111</v>
      </c>
      <c r="F4529" s="132">
        <v>5</v>
      </c>
      <c r="G4529" s="132">
        <v>3</v>
      </c>
      <c r="H4529" s="133">
        <v>2734.2</v>
      </c>
      <c r="I4529" s="133">
        <v>2510.4</v>
      </c>
      <c r="J4529" s="133">
        <v>2253.0100000000002</v>
      </c>
      <c r="K4529" s="132">
        <v>106</v>
      </c>
      <c r="L4529" s="133">
        <v>15425656.02</v>
      </c>
      <c r="M4529" s="133">
        <v>0</v>
      </c>
      <c r="N4529" s="133">
        <v>0</v>
      </c>
      <c r="O4529" s="133">
        <v>0</v>
      </c>
      <c r="P4529" s="133">
        <v>15425656.02</v>
      </c>
      <c r="Q4529" s="133">
        <v>0</v>
      </c>
      <c r="R4529" s="66" t="s">
        <v>74</v>
      </c>
      <c r="S4529" s="134">
        <v>3</v>
      </c>
      <c r="T4529" s="133">
        <v>6144.7</v>
      </c>
      <c r="U4529" s="133">
        <v>6144.7</v>
      </c>
      <c r="V4529" s="136">
        <v>47118</v>
      </c>
    </row>
    <row r="4530" spans="1:22" s="50" customFormat="1" ht="30.75" customHeight="1" x14ac:dyDescent="0.15">
      <c r="A4530" s="138"/>
      <c r="B4530" s="138"/>
      <c r="C4530" s="139"/>
      <c r="D4530" s="139"/>
      <c r="E4530" s="138"/>
      <c r="F4530" s="132"/>
      <c r="G4530" s="132"/>
      <c r="H4530" s="133"/>
      <c r="I4530" s="133"/>
      <c r="J4530" s="133"/>
      <c r="K4530" s="132"/>
      <c r="L4530" s="133"/>
      <c r="M4530" s="133"/>
      <c r="N4530" s="133"/>
      <c r="O4530" s="133"/>
      <c r="P4530" s="133"/>
      <c r="Q4530" s="133"/>
      <c r="R4530" s="66" t="s">
        <v>75</v>
      </c>
      <c r="S4530" s="135"/>
      <c r="T4530" s="133"/>
      <c r="U4530" s="133"/>
      <c r="V4530" s="136"/>
    </row>
    <row r="4531" spans="1:22" s="50" customFormat="1" ht="38.25" customHeight="1" x14ac:dyDescent="0.15">
      <c r="A4531" s="138"/>
      <c r="B4531" s="138"/>
      <c r="C4531" s="139"/>
      <c r="D4531" s="139"/>
      <c r="E4531" s="138"/>
      <c r="F4531" s="132"/>
      <c r="G4531" s="132"/>
      <c r="H4531" s="133"/>
      <c r="I4531" s="133"/>
      <c r="J4531" s="133"/>
      <c r="K4531" s="132"/>
      <c r="L4531" s="133"/>
      <c r="M4531" s="133"/>
      <c r="N4531" s="133"/>
      <c r="O4531" s="133"/>
      <c r="P4531" s="133"/>
      <c r="Q4531" s="133"/>
      <c r="R4531" s="66" t="s">
        <v>76</v>
      </c>
      <c r="S4531" s="135"/>
      <c r="T4531" s="133"/>
      <c r="U4531" s="133"/>
      <c r="V4531" s="136"/>
    </row>
    <row r="4532" spans="1:22" s="50" customFormat="1" ht="40.5" customHeight="1" x14ac:dyDescent="0.15">
      <c r="A4532" s="138">
        <v>58</v>
      </c>
      <c r="B4532" s="138" t="s">
        <v>889</v>
      </c>
      <c r="C4532" s="139">
        <v>1965</v>
      </c>
      <c r="D4532" s="139"/>
      <c r="E4532" s="138" t="s">
        <v>111</v>
      </c>
      <c r="F4532" s="132">
        <v>5</v>
      </c>
      <c r="G4532" s="132">
        <v>4</v>
      </c>
      <c r="H4532" s="133">
        <v>3429.7</v>
      </c>
      <c r="I4532" s="133">
        <v>3155.9</v>
      </c>
      <c r="J4532" s="133">
        <v>2525.5500000000002</v>
      </c>
      <c r="K4532" s="132">
        <v>154</v>
      </c>
      <c r="L4532" s="133">
        <v>21808333.530000001</v>
      </c>
      <c r="M4532" s="133">
        <v>0</v>
      </c>
      <c r="N4532" s="133">
        <v>0</v>
      </c>
      <c r="O4532" s="133">
        <v>0</v>
      </c>
      <c r="P4532" s="133">
        <v>21808333.530000001</v>
      </c>
      <c r="Q4532" s="133">
        <v>0</v>
      </c>
      <c r="R4532" s="66" t="s">
        <v>62</v>
      </c>
      <c r="S4532" s="134">
        <v>12</v>
      </c>
      <c r="T4532" s="133">
        <v>6910.34</v>
      </c>
      <c r="U4532" s="133">
        <v>6910.34</v>
      </c>
      <c r="V4532" s="136">
        <v>47118</v>
      </c>
    </row>
    <row r="4533" spans="1:22" s="50" customFormat="1" ht="49.5" customHeight="1" x14ac:dyDescent="0.15">
      <c r="A4533" s="138"/>
      <c r="B4533" s="138"/>
      <c r="C4533" s="139"/>
      <c r="D4533" s="139"/>
      <c r="E4533" s="138"/>
      <c r="F4533" s="132"/>
      <c r="G4533" s="132"/>
      <c r="H4533" s="133"/>
      <c r="I4533" s="133"/>
      <c r="J4533" s="133"/>
      <c r="K4533" s="132"/>
      <c r="L4533" s="133"/>
      <c r="M4533" s="133"/>
      <c r="N4533" s="133"/>
      <c r="O4533" s="133"/>
      <c r="P4533" s="133"/>
      <c r="Q4533" s="133"/>
      <c r="R4533" s="66" t="s">
        <v>63</v>
      </c>
      <c r="S4533" s="135"/>
      <c r="T4533" s="133"/>
      <c r="U4533" s="133"/>
      <c r="V4533" s="136"/>
    </row>
    <row r="4534" spans="1:22" s="50" customFormat="1" ht="54" customHeight="1" x14ac:dyDescent="0.15">
      <c r="A4534" s="138"/>
      <c r="B4534" s="138"/>
      <c r="C4534" s="139"/>
      <c r="D4534" s="139"/>
      <c r="E4534" s="138"/>
      <c r="F4534" s="132"/>
      <c r="G4534" s="132"/>
      <c r="H4534" s="133"/>
      <c r="I4534" s="133"/>
      <c r="J4534" s="133"/>
      <c r="K4534" s="132"/>
      <c r="L4534" s="133"/>
      <c r="M4534" s="133"/>
      <c r="N4534" s="133"/>
      <c r="O4534" s="133"/>
      <c r="P4534" s="133"/>
      <c r="Q4534" s="133"/>
      <c r="R4534" s="66" t="s">
        <v>64</v>
      </c>
      <c r="S4534" s="135"/>
      <c r="T4534" s="133"/>
      <c r="U4534" s="133"/>
      <c r="V4534" s="136"/>
    </row>
    <row r="4535" spans="1:22" s="50" customFormat="1" ht="36" customHeight="1" x14ac:dyDescent="0.15">
      <c r="A4535" s="138"/>
      <c r="B4535" s="138"/>
      <c r="C4535" s="139"/>
      <c r="D4535" s="139"/>
      <c r="E4535" s="138"/>
      <c r="F4535" s="132"/>
      <c r="G4535" s="132"/>
      <c r="H4535" s="133"/>
      <c r="I4535" s="133"/>
      <c r="J4535" s="133"/>
      <c r="K4535" s="132"/>
      <c r="L4535" s="133"/>
      <c r="M4535" s="133"/>
      <c r="N4535" s="133"/>
      <c r="O4535" s="133"/>
      <c r="P4535" s="133"/>
      <c r="Q4535" s="133"/>
      <c r="R4535" s="66" t="s">
        <v>65</v>
      </c>
      <c r="S4535" s="135"/>
      <c r="T4535" s="133"/>
      <c r="U4535" s="133"/>
      <c r="V4535" s="136"/>
    </row>
    <row r="4536" spans="1:22" s="50" customFormat="1" ht="54" customHeight="1" x14ac:dyDescent="0.15">
      <c r="A4536" s="138"/>
      <c r="B4536" s="138"/>
      <c r="C4536" s="139"/>
      <c r="D4536" s="139"/>
      <c r="E4536" s="138"/>
      <c r="F4536" s="132"/>
      <c r="G4536" s="132"/>
      <c r="H4536" s="133"/>
      <c r="I4536" s="133"/>
      <c r="J4536" s="133"/>
      <c r="K4536" s="132"/>
      <c r="L4536" s="133"/>
      <c r="M4536" s="133"/>
      <c r="N4536" s="133"/>
      <c r="O4536" s="133"/>
      <c r="P4536" s="133"/>
      <c r="Q4536" s="133"/>
      <c r="R4536" s="66" t="s">
        <v>66</v>
      </c>
      <c r="S4536" s="135"/>
      <c r="T4536" s="133"/>
      <c r="U4536" s="133"/>
      <c r="V4536" s="136"/>
    </row>
    <row r="4537" spans="1:22" s="50" customFormat="1" ht="60" customHeight="1" x14ac:dyDescent="0.15">
      <c r="A4537" s="138"/>
      <c r="B4537" s="138"/>
      <c r="C4537" s="139"/>
      <c r="D4537" s="139"/>
      <c r="E4537" s="138"/>
      <c r="F4537" s="132"/>
      <c r="G4537" s="132"/>
      <c r="H4537" s="133"/>
      <c r="I4537" s="133"/>
      <c r="J4537" s="133"/>
      <c r="K4537" s="132"/>
      <c r="L4537" s="133"/>
      <c r="M4537" s="133"/>
      <c r="N4537" s="133"/>
      <c r="O4537" s="133"/>
      <c r="P4537" s="133"/>
      <c r="Q4537" s="133"/>
      <c r="R4537" s="66" t="s">
        <v>67</v>
      </c>
      <c r="S4537" s="135"/>
      <c r="T4537" s="133"/>
      <c r="U4537" s="133"/>
      <c r="V4537" s="136"/>
    </row>
    <row r="4538" spans="1:22" s="50" customFormat="1" ht="42.75" customHeight="1" x14ac:dyDescent="0.15">
      <c r="A4538" s="138"/>
      <c r="B4538" s="138"/>
      <c r="C4538" s="139"/>
      <c r="D4538" s="139"/>
      <c r="E4538" s="138"/>
      <c r="F4538" s="132"/>
      <c r="G4538" s="132"/>
      <c r="H4538" s="133"/>
      <c r="I4538" s="133"/>
      <c r="J4538" s="133"/>
      <c r="K4538" s="132"/>
      <c r="L4538" s="133"/>
      <c r="M4538" s="133"/>
      <c r="N4538" s="133"/>
      <c r="O4538" s="133"/>
      <c r="P4538" s="133"/>
      <c r="Q4538" s="133"/>
      <c r="R4538" s="66" t="s">
        <v>68</v>
      </c>
      <c r="S4538" s="135"/>
      <c r="T4538" s="133"/>
      <c r="U4538" s="133"/>
      <c r="V4538" s="136"/>
    </row>
    <row r="4539" spans="1:22" s="50" customFormat="1" ht="50.25" customHeight="1" x14ac:dyDescent="0.15">
      <c r="A4539" s="138"/>
      <c r="B4539" s="138"/>
      <c r="C4539" s="139"/>
      <c r="D4539" s="139"/>
      <c r="E4539" s="138"/>
      <c r="F4539" s="132"/>
      <c r="G4539" s="132"/>
      <c r="H4539" s="133"/>
      <c r="I4539" s="133"/>
      <c r="J4539" s="133"/>
      <c r="K4539" s="132"/>
      <c r="L4539" s="133"/>
      <c r="M4539" s="133"/>
      <c r="N4539" s="133"/>
      <c r="O4539" s="133"/>
      <c r="P4539" s="133"/>
      <c r="Q4539" s="133"/>
      <c r="R4539" s="66" t="s">
        <v>69</v>
      </c>
      <c r="S4539" s="135"/>
      <c r="T4539" s="133"/>
      <c r="U4539" s="133"/>
      <c r="V4539" s="136"/>
    </row>
    <row r="4540" spans="1:22" s="50" customFormat="1" ht="54" customHeight="1" x14ac:dyDescent="0.15">
      <c r="A4540" s="138"/>
      <c r="B4540" s="138"/>
      <c r="C4540" s="139"/>
      <c r="D4540" s="139"/>
      <c r="E4540" s="138"/>
      <c r="F4540" s="132"/>
      <c r="G4540" s="132"/>
      <c r="H4540" s="133"/>
      <c r="I4540" s="133"/>
      <c r="J4540" s="133"/>
      <c r="K4540" s="132"/>
      <c r="L4540" s="133"/>
      <c r="M4540" s="133"/>
      <c r="N4540" s="133"/>
      <c r="O4540" s="133"/>
      <c r="P4540" s="133"/>
      <c r="Q4540" s="133"/>
      <c r="R4540" s="66" t="s">
        <v>70</v>
      </c>
      <c r="S4540" s="135"/>
      <c r="T4540" s="133"/>
      <c r="U4540" s="133"/>
      <c r="V4540" s="136"/>
    </row>
    <row r="4541" spans="1:22" s="50" customFormat="1" ht="44.25" customHeight="1" x14ac:dyDescent="0.15">
      <c r="A4541" s="138"/>
      <c r="B4541" s="138"/>
      <c r="C4541" s="139"/>
      <c r="D4541" s="139"/>
      <c r="E4541" s="138"/>
      <c r="F4541" s="132"/>
      <c r="G4541" s="132"/>
      <c r="H4541" s="133"/>
      <c r="I4541" s="133"/>
      <c r="J4541" s="133"/>
      <c r="K4541" s="132"/>
      <c r="L4541" s="133"/>
      <c r="M4541" s="133"/>
      <c r="N4541" s="133"/>
      <c r="O4541" s="133"/>
      <c r="P4541" s="133"/>
      <c r="Q4541" s="133"/>
      <c r="R4541" s="66" t="s">
        <v>71</v>
      </c>
      <c r="S4541" s="135"/>
      <c r="T4541" s="133"/>
      <c r="U4541" s="133"/>
      <c r="V4541" s="136"/>
    </row>
    <row r="4542" spans="1:22" s="50" customFormat="1" ht="51.75" customHeight="1" x14ac:dyDescent="0.15">
      <c r="A4542" s="138"/>
      <c r="B4542" s="138"/>
      <c r="C4542" s="139"/>
      <c r="D4542" s="139"/>
      <c r="E4542" s="138"/>
      <c r="F4542" s="132"/>
      <c r="G4542" s="132"/>
      <c r="H4542" s="133"/>
      <c r="I4542" s="133"/>
      <c r="J4542" s="133"/>
      <c r="K4542" s="132"/>
      <c r="L4542" s="133"/>
      <c r="M4542" s="133"/>
      <c r="N4542" s="133"/>
      <c r="O4542" s="133"/>
      <c r="P4542" s="133"/>
      <c r="Q4542" s="133"/>
      <c r="R4542" s="66" t="s">
        <v>72</v>
      </c>
      <c r="S4542" s="135"/>
      <c r="T4542" s="133"/>
      <c r="U4542" s="133"/>
      <c r="V4542" s="136"/>
    </row>
    <row r="4543" spans="1:22" s="50" customFormat="1" ht="54" customHeight="1" x14ac:dyDescent="0.15">
      <c r="A4543" s="138"/>
      <c r="B4543" s="138"/>
      <c r="C4543" s="139"/>
      <c r="D4543" s="139"/>
      <c r="E4543" s="138"/>
      <c r="F4543" s="132"/>
      <c r="G4543" s="132"/>
      <c r="H4543" s="133"/>
      <c r="I4543" s="133"/>
      <c r="J4543" s="133"/>
      <c r="K4543" s="132"/>
      <c r="L4543" s="133"/>
      <c r="M4543" s="133"/>
      <c r="N4543" s="133"/>
      <c r="O4543" s="133"/>
      <c r="P4543" s="133"/>
      <c r="Q4543" s="133"/>
      <c r="R4543" s="66" t="s">
        <v>73</v>
      </c>
      <c r="S4543" s="135"/>
      <c r="T4543" s="133"/>
      <c r="U4543" s="133"/>
      <c r="V4543" s="136"/>
    </row>
    <row r="4544" spans="1:22" s="50" customFormat="1" ht="48" customHeight="1" x14ac:dyDescent="0.15">
      <c r="A4544" s="138">
        <v>59</v>
      </c>
      <c r="B4544" s="138" t="s">
        <v>1233</v>
      </c>
      <c r="C4544" s="139">
        <v>1962</v>
      </c>
      <c r="D4544" s="139"/>
      <c r="E4544" s="138" t="s">
        <v>111</v>
      </c>
      <c r="F4544" s="132">
        <v>5</v>
      </c>
      <c r="G4544" s="132">
        <v>3</v>
      </c>
      <c r="H4544" s="133">
        <v>3328.4</v>
      </c>
      <c r="I4544" s="133">
        <v>2531.8000000000002</v>
      </c>
      <c r="J4544" s="133">
        <v>2531.52</v>
      </c>
      <c r="K4544" s="132">
        <v>113</v>
      </c>
      <c r="L4544" s="133">
        <v>15554169.029999999</v>
      </c>
      <c r="M4544" s="133">
        <v>0</v>
      </c>
      <c r="N4544" s="133">
        <v>0</v>
      </c>
      <c r="O4544" s="133">
        <v>0</v>
      </c>
      <c r="P4544" s="133">
        <v>15554169.029999999</v>
      </c>
      <c r="Q4544" s="133">
        <v>0</v>
      </c>
      <c r="R4544" s="66" t="s">
        <v>74</v>
      </c>
      <c r="S4544" s="134">
        <v>3</v>
      </c>
      <c r="T4544" s="133">
        <v>6143.52</v>
      </c>
      <c r="U4544" s="133">
        <v>6143.52</v>
      </c>
      <c r="V4544" s="136">
        <v>47118</v>
      </c>
    </row>
    <row r="4545" spans="1:22" s="50" customFormat="1" ht="48" customHeight="1" x14ac:dyDescent="0.15">
      <c r="A4545" s="138"/>
      <c r="B4545" s="138"/>
      <c r="C4545" s="139"/>
      <c r="D4545" s="139"/>
      <c r="E4545" s="138"/>
      <c r="F4545" s="132"/>
      <c r="G4545" s="132"/>
      <c r="H4545" s="133"/>
      <c r="I4545" s="133"/>
      <c r="J4545" s="133"/>
      <c r="K4545" s="132"/>
      <c r="L4545" s="133"/>
      <c r="M4545" s="133"/>
      <c r="N4545" s="133"/>
      <c r="O4545" s="133"/>
      <c r="P4545" s="133"/>
      <c r="Q4545" s="133"/>
      <c r="R4545" s="66" t="s">
        <v>75</v>
      </c>
      <c r="S4545" s="135"/>
      <c r="T4545" s="133"/>
      <c r="U4545" s="133"/>
      <c r="V4545" s="136"/>
    </row>
    <row r="4546" spans="1:22" s="50" customFormat="1" ht="48" customHeight="1" x14ac:dyDescent="0.15">
      <c r="A4546" s="138"/>
      <c r="B4546" s="138"/>
      <c r="C4546" s="139"/>
      <c r="D4546" s="139"/>
      <c r="E4546" s="138"/>
      <c r="F4546" s="132"/>
      <c r="G4546" s="132"/>
      <c r="H4546" s="133"/>
      <c r="I4546" s="133"/>
      <c r="J4546" s="133"/>
      <c r="K4546" s="132"/>
      <c r="L4546" s="133"/>
      <c r="M4546" s="133"/>
      <c r="N4546" s="133"/>
      <c r="O4546" s="133"/>
      <c r="P4546" s="133"/>
      <c r="Q4546" s="133"/>
      <c r="R4546" s="66" t="s">
        <v>76</v>
      </c>
      <c r="S4546" s="135"/>
      <c r="T4546" s="133"/>
      <c r="U4546" s="133"/>
      <c r="V4546" s="136"/>
    </row>
    <row r="4547" spans="1:22" s="50" customFormat="1" ht="48" customHeight="1" x14ac:dyDescent="0.15">
      <c r="A4547" s="138">
        <v>60</v>
      </c>
      <c r="B4547" s="138" t="s">
        <v>1234</v>
      </c>
      <c r="C4547" s="139">
        <v>1960</v>
      </c>
      <c r="D4547" s="139"/>
      <c r="E4547" s="138" t="s">
        <v>97</v>
      </c>
      <c r="F4547" s="132">
        <v>5</v>
      </c>
      <c r="G4547" s="132">
        <v>4</v>
      </c>
      <c r="H4547" s="133">
        <v>4612.1000000000004</v>
      </c>
      <c r="I4547" s="133">
        <v>3501</v>
      </c>
      <c r="J4547" s="133">
        <v>3203.49</v>
      </c>
      <c r="K4547" s="145">
        <v>155</v>
      </c>
      <c r="L4547" s="146">
        <v>21374486.829999998</v>
      </c>
      <c r="M4547" s="146">
        <v>0</v>
      </c>
      <c r="N4547" s="146">
        <v>0</v>
      </c>
      <c r="O4547" s="146">
        <v>0</v>
      </c>
      <c r="P4547" s="146">
        <v>21374486.829999998</v>
      </c>
      <c r="Q4547" s="146">
        <v>0</v>
      </c>
      <c r="R4547" s="66" t="s">
        <v>74</v>
      </c>
      <c r="S4547" s="134">
        <v>3</v>
      </c>
      <c r="T4547" s="133">
        <v>6105.25</v>
      </c>
      <c r="U4547" s="133">
        <v>6105.25</v>
      </c>
      <c r="V4547" s="136">
        <v>47118</v>
      </c>
    </row>
    <row r="4548" spans="1:22" s="50" customFormat="1" ht="48" customHeight="1" x14ac:dyDescent="0.15">
      <c r="A4548" s="138"/>
      <c r="B4548" s="138"/>
      <c r="C4548" s="139"/>
      <c r="D4548" s="139"/>
      <c r="E4548" s="138"/>
      <c r="F4548" s="132"/>
      <c r="G4548" s="132"/>
      <c r="H4548" s="133"/>
      <c r="I4548" s="133"/>
      <c r="J4548" s="133"/>
      <c r="K4548" s="145"/>
      <c r="L4548" s="146"/>
      <c r="M4548" s="146"/>
      <c r="N4548" s="146"/>
      <c r="O4548" s="146"/>
      <c r="P4548" s="146"/>
      <c r="Q4548" s="146"/>
      <c r="R4548" s="66" t="s">
        <v>75</v>
      </c>
      <c r="S4548" s="135"/>
      <c r="T4548" s="133"/>
      <c r="U4548" s="133"/>
      <c r="V4548" s="136"/>
    </row>
    <row r="4549" spans="1:22" s="50" customFormat="1" ht="48" customHeight="1" x14ac:dyDescent="0.15">
      <c r="A4549" s="138"/>
      <c r="B4549" s="138"/>
      <c r="C4549" s="139"/>
      <c r="D4549" s="139"/>
      <c r="E4549" s="138"/>
      <c r="F4549" s="132"/>
      <c r="G4549" s="132"/>
      <c r="H4549" s="133"/>
      <c r="I4549" s="133"/>
      <c r="J4549" s="133"/>
      <c r="K4549" s="145"/>
      <c r="L4549" s="146"/>
      <c r="M4549" s="146"/>
      <c r="N4549" s="146"/>
      <c r="O4549" s="146"/>
      <c r="P4549" s="146"/>
      <c r="Q4549" s="146"/>
      <c r="R4549" s="66" t="s">
        <v>76</v>
      </c>
      <c r="S4549" s="135"/>
      <c r="T4549" s="133"/>
      <c r="U4549" s="133"/>
      <c r="V4549" s="136"/>
    </row>
    <row r="4550" spans="1:22" s="50" customFormat="1" ht="48" customHeight="1" x14ac:dyDescent="0.15">
      <c r="A4550" s="138">
        <v>61</v>
      </c>
      <c r="B4550" s="138" t="s">
        <v>1027</v>
      </c>
      <c r="C4550" s="139">
        <v>1966</v>
      </c>
      <c r="D4550" s="139"/>
      <c r="E4550" s="138" t="s">
        <v>97</v>
      </c>
      <c r="F4550" s="132">
        <v>5</v>
      </c>
      <c r="G4550" s="132">
        <v>8</v>
      </c>
      <c r="H4550" s="133">
        <v>6165.2</v>
      </c>
      <c r="I4550" s="133">
        <v>5574.7</v>
      </c>
      <c r="J4550" s="133">
        <v>5149.5200000000004</v>
      </c>
      <c r="K4550" s="132">
        <v>296</v>
      </c>
      <c r="L4550" s="133">
        <v>16071212.17</v>
      </c>
      <c r="M4550" s="133">
        <v>0</v>
      </c>
      <c r="N4550" s="133">
        <v>0</v>
      </c>
      <c r="O4550" s="133">
        <v>0</v>
      </c>
      <c r="P4550" s="133">
        <v>16071212.17</v>
      </c>
      <c r="Q4550" s="133">
        <v>0</v>
      </c>
      <c r="R4550" s="66" t="s">
        <v>105</v>
      </c>
      <c r="S4550" s="134">
        <v>3</v>
      </c>
      <c r="T4550" s="133">
        <v>2882.88</v>
      </c>
      <c r="U4550" s="133">
        <v>2882.88</v>
      </c>
      <c r="V4550" s="136">
        <v>47118</v>
      </c>
    </row>
    <row r="4551" spans="1:22" s="50" customFormat="1" ht="48" customHeight="1" x14ac:dyDescent="0.15">
      <c r="A4551" s="138"/>
      <c r="B4551" s="138"/>
      <c r="C4551" s="139"/>
      <c r="D4551" s="139"/>
      <c r="E4551" s="138"/>
      <c r="F4551" s="132"/>
      <c r="G4551" s="132"/>
      <c r="H4551" s="133"/>
      <c r="I4551" s="133"/>
      <c r="J4551" s="133"/>
      <c r="K4551" s="132"/>
      <c r="L4551" s="133"/>
      <c r="M4551" s="133"/>
      <c r="N4551" s="133"/>
      <c r="O4551" s="133"/>
      <c r="P4551" s="133"/>
      <c r="Q4551" s="133"/>
      <c r="R4551" s="66" t="s">
        <v>106</v>
      </c>
      <c r="S4551" s="135"/>
      <c r="T4551" s="133"/>
      <c r="U4551" s="133"/>
      <c r="V4551" s="136"/>
    </row>
    <row r="4552" spans="1:22" s="50" customFormat="1" ht="48" customHeight="1" x14ac:dyDescent="0.15">
      <c r="A4552" s="138"/>
      <c r="B4552" s="138"/>
      <c r="C4552" s="139"/>
      <c r="D4552" s="139"/>
      <c r="E4552" s="138"/>
      <c r="F4552" s="132"/>
      <c r="G4552" s="132"/>
      <c r="H4552" s="133"/>
      <c r="I4552" s="133"/>
      <c r="J4552" s="133"/>
      <c r="K4552" s="132"/>
      <c r="L4552" s="133"/>
      <c r="M4552" s="133"/>
      <c r="N4552" s="133"/>
      <c r="O4552" s="133"/>
      <c r="P4552" s="133"/>
      <c r="Q4552" s="133"/>
      <c r="R4552" s="66" t="s">
        <v>107</v>
      </c>
      <c r="S4552" s="135"/>
      <c r="T4552" s="133"/>
      <c r="U4552" s="133"/>
      <c r="V4552" s="136"/>
    </row>
    <row r="4553" spans="1:22" s="50" customFormat="1" ht="48" customHeight="1" x14ac:dyDescent="0.15">
      <c r="A4553" s="138">
        <v>62</v>
      </c>
      <c r="B4553" s="138" t="s">
        <v>1028</v>
      </c>
      <c r="C4553" s="139">
        <v>1966</v>
      </c>
      <c r="D4553" s="139"/>
      <c r="E4553" s="138" t="s">
        <v>97</v>
      </c>
      <c r="F4553" s="132">
        <v>5</v>
      </c>
      <c r="G4553" s="132">
        <v>8</v>
      </c>
      <c r="H4553" s="133">
        <v>6149.2</v>
      </c>
      <c r="I4553" s="133">
        <v>5548.3</v>
      </c>
      <c r="J4553" s="133">
        <v>5314.95</v>
      </c>
      <c r="K4553" s="132">
        <v>285</v>
      </c>
      <c r="L4553" s="133">
        <v>15231245.470000001</v>
      </c>
      <c r="M4553" s="133">
        <v>0</v>
      </c>
      <c r="N4553" s="133">
        <v>0</v>
      </c>
      <c r="O4553" s="133">
        <v>0</v>
      </c>
      <c r="P4553" s="133">
        <v>15231245.470000001</v>
      </c>
      <c r="Q4553" s="133">
        <v>0</v>
      </c>
      <c r="R4553" s="66" t="s">
        <v>105</v>
      </c>
      <c r="S4553" s="134">
        <v>3</v>
      </c>
      <c r="T4553" s="133">
        <v>2745.21</v>
      </c>
      <c r="U4553" s="133">
        <v>2745.21</v>
      </c>
      <c r="V4553" s="136">
        <v>47118</v>
      </c>
    </row>
    <row r="4554" spans="1:22" s="50" customFormat="1" ht="48" customHeight="1" x14ac:dyDescent="0.15">
      <c r="A4554" s="138"/>
      <c r="B4554" s="138"/>
      <c r="C4554" s="139"/>
      <c r="D4554" s="139"/>
      <c r="E4554" s="138"/>
      <c r="F4554" s="132"/>
      <c r="G4554" s="132"/>
      <c r="H4554" s="133"/>
      <c r="I4554" s="133"/>
      <c r="J4554" s="133"/>
      <c r="K4554" s="132"/>
      <c r="L4554" s="133"/>
      <c r="M4554" s="133"/>
      <c r="N4554" s="133"/>
      <c r="O4554" s="133"/>
      <c r="P4554" s="133"/>
      <c r="Q4554" s="133"/>
      <c r="R4554" s="66" t="s">
        <v>106</v>
      </c>
      <c r="S4554" s="135"/>
      <c r="T4554" s="133"/>
      <c r="U4554" s="133"/>
      <c r="V4554" s="136"/>
    </row>
    <row r="4555" spans="1:22" s="50" customFormat="1" ht="48" customHeight="1" x14ac:dyDescent="0.15">
      <c r="A4555" s="138"/>
      <c r="B4555" s="138"/>
      <c r="C4555" s="139"/>
      <c r="D4555" s="139"/>
      <c r="E4555" s="138"/>
      <c r="F4555" s="132"/>
      <c r="G4555" s="132"/>
      <c r="H4555" s="133"/>
      <c r="I4555" s="133"/>
      <c r="J4555" s="133"/>
      <c r="K4555" s="132"/>
      <c r="L4555" s="133"/>
      <c r="M4555" s="133"/>
      <c r="N4555" s="133"/>
      <c r="O4555" s="133"/>
      <c r="P4555" s="133"/>
      <c r="Q4555" s="133"/>
      <c r="R4555" s="66" t="s">
        <v>107</v>
      </c>
      <c r="S4555" s="135"/>
      <c r="T4555" s="133"/>
      <c r="U4555" s="133"/>
      <c r="V4555" s="136"/>
    </row>
    <row r="4556" spans="1:22" s="50" customFormat="1" ht="48" customHeight="1" x14ac:dyDescent="0.15">
      <c r="A4556" s="138">
        <v>63</v>
      </c>
      <c r="B4556" s="138" t="s">
        <v>890</v>
      </c>
      <c r="C4556" s="139">
        <v>1980</v>
      </c>
      <c r="D4556" s="139"/>
      <c r="E4556" s="138" t="s">
        <v>111</v>
      </c>
      <c r="F4556" s="132">
        <v>5</v>
      </c>
      <c r="G4556" s="132">
        <v>10</v>
      </c>
      <c r="H4556" s="133">
        <v>7383</v>
      </c>
      <c r="I4556" s="133">
        <v>6537.9</v>
      </c>
      <c r="J4556" s="133">
        <v>5616.44</v>
      </c>
      <c r="K4556" s="132">
        <v>240</v>
      </c>
      <c r="L4556" s="133">
        <f>M4556+N4556+O4556+P4556+Q4556</f>
        <v>16208417.119999999</v>
      </c>
      <c r="M4556" s="133">
        <v>0</v>
      </c>
      <c r="N4556" s="133">
        <v>0</v>
      </c>
      <c r="O4556" s="133">
        <v>0</v>
      </c>
      <c r="P4556" s="133">
        <v>16208417.119999999</v>
      </c>
      <c r="Q4556" s="133">
        <v>0</v>
      </c>
      <c r="R4556" s="66" t="s">
        <v>74</v>
      </c>
      <c r="S4556" s="134">
        <v>3</v>
      </c>
      <c r="T4556" s="133">
        <f>L4556/I4556</f>
        <v>2479.1472980620688</v>
      </c>
      <c r="U4556" s="133">
        <f>T4556</f>
        <v>2479.1472980620688</v>
      </c>
      <c r="V4556" s="136">
        <v>47118</v>
      </c>
    </row>
    <row r="4557" spans="1:22" s="50" customFormat="1" ht="48" customHeight="1" x14ac:dyDescent="0.15">
      <c r="A4557" s="138"/>
      <c r="B4557" s="138"/>
      <c r="C4557" s="139"/>
      <c r="D4557" s="139"/>
      <c r="E4557" s="138"/>
      <c r="F4557" s="132"/>
      <c r="G4557" s="132"/>
      <c r="H4557" s="133"/>
      <c r="I4557" s="133"/>
      <c r="J4557" s="133"/>
      <c r="K4557" s="132"/>
      <c r="L4557" s="133"/>
      <c r="M4557" s="133"/>
      <c r="N4557" s="133"/>
      <c r="O4557" s="133"/>
      <c r="P4557" s="133"/>
      <c r="Q4557" s="133"/>
      <c r="R4557" s="66" t="s">
        <v>75</v>
      </c>
      <c r="S4557" s="135"/>
      <c r="T4557" s="133"/>
      <c r="U4557" s="133"/>
      <c r="V4557" s="136"/>
    </row>
    <row r="4558" spans="1:22" s="50" customFormat="1" ht="48" customHeight="1" x14ac:dyDescent="0.15">
      <c r="A4558" s="138"/>
      <c r="B4558" s="138"/>
      <c r="C4558" s="139"/>
      <c r="D4558" s="139"/>
      <c r="E4558" s="138"/>
      <c r="F4558" s="132"/>
      <c r="G4558" s="132"/>
      <c r="H4558" s="133"/>
      <c r="I4558" s="133"/>
      <c r="J4558" s="133"/>
      <c r="K4558" s="132"/>
      <c r="L4558" s="133"/>
      <c r="M4558" s="133"/>
      <c r="N4558" s="133"/>
      <c r="O4558" s="133"/>
      <c r="P4558" s="133"/>
      <c r="Q4558" s="133"/>
      <c r="R4558" s="66" t="s">
        <v>76</v>
      </c>
      <c r="S4558" s="135"/>
      <c r="T4558" s="133"/>
      <c r="U4558" s="133"/>
      <c r="V4558" s="136"/>
    </row>
    <row r="4559" spans="1:22" s="50" customFormat="1" ht="48" customHeight="1" x14ac:dyDescent="0.15">
      <c r="A4559" s="138">
        <v>64</v>
      </c>
      <c r="B4559" s="138" t="s">
        <v>1029</v>
      </c>
      <c r="C4559" s="139">
        <v>1963</v>
      </c>
      <c r="D4559" s="139"/>
      <c r="E4559" s="138" t="s">
        <v>111</v>
      </c>
      <c r="F4559" s="132">
        <v>5</v>
      </c>
      <c r="G4559" s="132">
        <v>3</v>
      </c>
      <c r="H4559" s="133">
        <v>3147.2</v>
      </c>
      <c r="I4559" s="133">
        <v>2974.6</v>
      </c>
      <c r="J4559" s="133">
        <v>1674.14</v>
      </c>
      <c r="K4559" s="132">
        <v>179</v>
      </c>
      <c r="L4559" s="133">
        <v>18213307.210000001</v>
      </c>
      <c r="M4559" s="133">
        <v>0</v>
      </c>
      <c r="N4559" s="133">
        <v>0</v>
      </c>
      <c r="O4559" s="133">
        <v>0</v>
      </c>
      <c r="P4559" s="133">
        <v>18213307.210000001</v>
      </c>
      <c r="Q4559" s="133">
        <v>0</v>
      </c>
      <c r="R4559" s="66" t="s">
        <v>74</v>
      </c>
      <c r="S4559" s="134">
        <v>3</v>
      </c>
      <c r="T4559" s="133">
        <v>6122.94</v>
      </c>
      <c r="U4559" s="133">
        <v>6122.94</v>
      </c>
      <c r="V4559" s="136">
        <v>47118</v>
      </c>
    </row>
    <row r="4560" spans="1:22" s="50" customFormat="1" ht="48" customHeight="1" x14ac:dyDescent="0.15">
      <c r="A4560" s="138"/>
      <c r="B4560" s="138"/>
      <c r="C4560" s="139"/>
      <c r="D4560" s="139"/>
      <c r="E4560" s="138"/>
      <c r="F4560" s="132"/>
      <c r="G4560" s="132"/>
      <c r="H4560" s="133"/>
      <c r="I4560" s="133"/>
      <c r="J4560" s="133"/>
      <c r="K4560" s="132"/>
      <c r="L4560" s="133"/>
      <c r="M4560" s="133"/>
      <c r="N4560" s="133"/>
      <c r="O4560" s="133"/>
      <c r="P4560" s="133"/>
      <c r="Q4560" s="133"/>
      <c r="R4560" s="66" t="s">
        <v>75</v>
      </c>
      <c r="S4560" s="135"/>
      <c r="T4560" s="133"/>
      <c r="U4560" s="133"/>
      <c r="V4560" s="136"/>
    </row>
    <row r="4561" spans="1:22" s="50" customFormat="1" ht="48" customHeight="1" x14ac:dyDescent="0.15">
      <c r="A4561" s="138"/>
      <c r="B4561" s="138"/>
      <c r="C4561" s="139"/>
      <c r="D4561" s="139"/>
      <c r="E4561" s="138"/>
      <c r="F4561" s="132"/>
      <c r="G4561" s="132"/>
      <c r="H4561" s="133"/>
      <c r="I4561" s="133"/>
      <c r="J4561" s="133"/>
      <c r="K4561" s="132"/>
      <c r="L4561" s="133"/>
      <c r="M4561" s="133"/>
      <c r="N4561" s="133"/>
      <c r="O4561" s="133"/>
      <c r="P4561" s="133"/>
      <c r="Q4561" s="133"/>
      <c r="R4561" s="66" t="s">
        <v>76</v>
      </c>
      <c r="S4561" s="135"/>
      <c r="T4561" s="133"/>
      <c r="U4561" s="133"/>
      <c r="V4561" s="136"/>
    </row>
    <row r="4562" spans="1:22" s="50" customFormat="1" ht="48" customHeight="1" x14ac:dyDescent="0.15">
      <c r="A4562" s="138">
        <v>65</v>
      </c>
      <c r="B4562" s="138" t="s">
        <v>1236</v>
      </c>
      <c r="C4562" s="139">
        <v>1962</v>
      </c>
      <c r="D4562" s="139"/>
      <c r="E4562" s="138" t="s">
        <v>97</v>
      </c>
      <c r="F4562" s="132">
        <v>5</v>
      </c>
      <c r="G4562" s="132">
        <v>4</v>
      </c>
      <c r="H4562" s="133">
        <v>4603.28</v>
      </c>
      <c r="I4562" s="133">
        <v>3539.88</v>
      </c>
      <c r="J4562" s="133">
        <v>3256.87</v>
      </c>
      <c r="K4562" s="132">
        <v>158</v>
      </c>
      <c r="L4562" s="133">
        <v>21607972.129999999</v>
      </c>
      <c r="M4562" s="133">
        <v>0</v>
      </c>
      <c r="N4562" s="133">
        <v>0</v>
      </c>
      <c r="O4562" s="133">
        <v>0</v>
      </c>
      <c r="P4562" s="133">
        <v>21607972.129999999</v>
      </c>
      <c r="Q4562" s="133">
        <v>0</v>
      </c>
      <c r="R4562" s="66" t="s">
        <v>74</v>
      </c>
      <c r="S4562" s="134">
        <v>3</v>
      </c>
      <c r="T4562" s="133">
        <v>6104.15</v>
      </c>
      <c r="U4562" s="133">
        <v>6104.15</v>
      </c>
      <c r="V4562" s="136">
        <v>47118</v>
      </c>
    </row>
    <row r="4563" spans="1:22" s="50" customFormat="1" ht="48" customHeight="1" x14ac:dyDescent="0.15">
      <c r="A4563" s="138"/>
      <c r="B4563" s="138"/>
      <c r="C4563" s="139"/>
      <c r="D4563" s="139"/>
      <c r="E4563" s="138"/>
      <c r="F4563" s="132"/>
      <c r="G4563" s="132"/>
      <c r="H4563" s="133"/>
      <c r="I4563" s="133"/>
      <c r="J4563" s="133"/>
      <c r="K4563" s="132"/>
      <c r="L4563" s="133"/>
      <c r="M4563" s="133"/>
      <c r="N4563" s="133"/>
      <c r="O4563" s="133"/>
      <c r="P4563" s="133"/>
      <c r="Q4563" s="133"/>
      <c r="R4563" s="66" t="s">
        <v>75</v>
      </c>
      <c r="S4563" s="135"/>
      <c r="T4563" s="133"/>
      <c r="U4563" s="133"/>
      <c r="V4563" s="136"/>
    </row>
    <row r="4564" spans="1:22" s="50" customFormat="1" ht="48" customHeight="1" x14ac:dyDescent="0.15">
      <c r="A4564" s="138"/>
      <c r="B4564" s="138"/>
      <c r="C4564" s="139"/>
      <c r="D4564" s="139"/>
      <c r="E4564" s="138"/>
      <c r="F4564" s="132"/>
      <c r="G4564" s="132"/>
      <c r="H4564" s="133"/>
      <c r="I4564" s="133"/>
      <c r="J4564" s="133"/>
      <c r="K4564" s="132"/>
      <c r="L4564" s="133"/>
      <c r="M4564" s="133"/>
      <c r="N4564" s="133"/>
      <c r="O4564" s="133"/>
      <c r="P4564" s="133"/>
      <c r="Q4564" s="133"/>
      <c r="R4564" s="66" t="s">
        <v>76</v>
      </c>
      <c r="S4564" s="135"/>
      <c r="T4564" s="133"/>
      <c r="U4564" s="133"/>
      <c r="V4564" s="136"/>
    </row>
    <row r="4565" spans="1:22" s="50" customFormat="1" ht="48" customHeight="1" x14ac:dyDescent="0.15">
      <c r="A4565" s="138">
        <v>66</v>
      </c>
      <c r="B4565" s="138" t="s">
        <v>891</v>
      </c>
      <c r="C4565" s="139">
        <v>1983</v>
      </c>
      <c r="D4565" s="139"/>
      <c r="E4565" s="138" t="s">
        <v>97</v>
      </c>
      <c r="F4565" s="132">
        <v>5</v>
      </c>
      <c r="G4565" s="132">
        <v>8</v>
      </c>
      <c r="H4565" s="133">
        <v>7702</v>
      </c>
      <c r="I4565" s="133">
        <v>6642.7</v>
      </c>
      <c r="J4565" s="133">
        <v>6402.81</v>
      </c>
      <c r="K4565" s="132">
        <v>289</v>
      </c>
      <c r="L4565" s="133">
        <f>M4565+N4565+O4565+P4565+Q4565</f>
        <v>16426147.17</v>
      </c>
      <c r="M4565" s="133">
        <v>0</v>
      </c>
      <c r="N4565" s="133">
        <v>0</v>
      </c>
      <c r="O4565" s="133">
        <v>0</v>
      </c>
      <c r="P4565" s="133">
        <v>16426147.17</v>
      </c>
      <c r="Q4565" s="133">
        <v>0</v>
      </c>
      <c r="R4565" s="66" t="s">
        <v>74</v>
      </c>
      <c r="S4565" s="134">
        <v>3</v>
      </c>
      <c r="T4565" s="133">
        <f>L4565/I4565</f>
        <v>2472.8118340433862</v>
      </c>
      <c r="U4565" s="133">
        <f>T4565</f>
        <v>2472.8118340433862</v>
      </c>
      <c r="V4565" s="136">
        <v>47118</v>
      </c>
    </row>
    <row r="4566" spans="1:22" s="50" customFormat="1" ht="48" customHeight="1" x14ac:dyDescent="0.15">
      <c r="A4566" s="138"/>
      <c r="B4566" s="138"/>
      <c r="C4566" s="139"/>
      <c r="D4566" s="139"/>
      <c r="E4566" s="138"/>
      <c r="F4566" s="132"/>
      <c r="G4566" s="132"/>
      <c r="H4566" s="133"/>
      <c r="I4566" s="133"/>
      <c r="J4566" s="133"/>
      <c r="K4566" s="132"/>
      <c r="L4566" s="133"/>
      <c r="M4566" s="133"/>
      <c r="N4566" s="133"/>
      <c r="O4566" s="133"/>
      <c r="P4566" s="133"/>
      <c r="Q4566" s="133"/>
      <c r="R4566" s="66" t="s">
        <v>75</v>
      </c>
      <c r="S4566" s="135"/>
      <c r="T4566" s="133"/>
      <c r="U4566" s="133"/>
      <c r="V4566" s="136"/>
    </row>
    <row r="4567" spans="1:22" s="50" customFormat="1" ht="48" customHeight="1" x14ac:dyDescent="0.15">
      <c r="A4567" s="138"/>
      <c r="B4567" s="138"/>
      <c r="C4567" s="139"/>
      <c r="D4567" s="139"/>
      <c r="E4567" s="138"/>
      <c r="F4567" s="132"/>
      <c r="G4567" s="132"/>
      <c r="H4567" s="133"/>
      <c r="I4567" s="133"/>
      <c r="J4567" s="133"/>
      <c r="K4567" s="132"/>
      <c r="L4567" s="133"/>
      <c r="M4567" s="133"/>
      <c r="N4567" s="133"/>
      <c r="O4567" s="133"/>
      <c r="P4567" s="133"/>
      <c r="Q4567" s="133"/>
      <c r="R4567" s="66" t="s">
        <v>76</v>
      </c>
      <c r="S4567" s="135"/>
      <c r="T4567" s="133"/>
      <c r="U4567" s="133"/>
      <c r="V4567" s="136"/>
    </row>
    <row r="4568" spans="1:22" s="50" customFormat="1" ht="48" customHeight="1" x14ac:dyDescent="0.15">
      <c r="A4568" s="138">
        <v>67</v>
      </c>
      <c r="B4568" s="138" t="s">
        <v>892</v>
      </c>
      <c r="C4568" s="139">
        <v>1988</v>
      </c>
      <c r="D4568" s="139">
        <v>1988</v>
      </c>
      <c r="E4568" s="138" t="s">
        <v>97</v>
      </c>
      <c r="F4568" s="132">
        <v>9</v>
      </c>
      <c r="G4568" s="132">
        <v>5</v>
      </c>
      <c r="H4568" s="133">
        <v>10888</v>
      </c>
      <c r="I4568" s="133">
        <v>9251.9</v>
      </c>
      <c r="J4568" s="133">
        <v>8980.7000000000007</v>
      </c>
      <c r="K4568" s="132">
        <v>405</v>
      </c>
      <c r="L4568" s="133">
        <v>11194690.92</v>
      </c>
      <c r="M4568" s="133">
        <v>0</v>
      </c>
      <c r="N4568" s="133">
        <v>0</v>
      </c>
      <c r="O4568" s="133">
        <v>0</v>
      </c>
      <c r="P4568" s="133">
        <v>11194690.92</v>
      </c>
      <c r="Q4568" s="133">
        <v>0</v>
      </c>
      <c r="R4568" s="66" t="s">
        <v>74</v>
      </c>
      <c r="S4568" s="134">
        <v>3</v>
      </c>
      <c r="T4568" s="133">
        <v>1209.99</v>
      </c>
      <c r="U4568" s="133">
        <v>1209.99</v>
      </c>
      <c r="V4568" s="136">
        <v>47118</v>
      </c>
    </row>
    <row r="4569" spans="1:22" s="50" customFormat="1" ht="48" customHeight="1" x14ac:dyDescent="0.15">
      <c r="A4569" s="138"/>
      <c r="B4569" s="138"/>
      <c r="C4569" s="139"/>
      <c r="D4569" s="139"/>
      <c r="E4569" s="138"/>
      <c r="F4569" s="132"/>
      <c r="G4569" s="132"/>
      <c r="H4569" s="133"/>
      <c r="I4569" s="133"/>
      <c r="J4569" s="133"/>
      <c r="K4569" s="132"/>
      <c r="L4569" s="133"/>
      <c r="M4569" s="133"/>
      <c r="N4569" s="133"/>
      <c r="O4569" s="133"/>
      <c r="P4569" s="133"/>
      <c r="Q4569" s="133"/>
      <c r="R4569" s="66" t="s">
        <v>75</v>
      </c>
      <c r="S4569" s="135"/>
      <c r="T4569" s="133"/>
      <c r="U4569" s="133"/>
      <c r="V4569" s="136"/>
    </row>
    <row r="4570" spans="1:22" s="50" customFormat="1" ht="48" customHeight="1" x14ac:dyDescent="0.15">
      <c r="A4570" s="138"/>
      <c r="B4570" s="138"/>
      <c r="C4570" s="139"/>
      <c r="D4570" s="139"/>
      <c r="E4570" s="138"/>
      <c r="F4570" s="132"/>
      <c r="G4570" s="132"/>
      <c r="H4570" s="133"/>
      <c r="I4570" s="133"/>
      <c r="J4570" s="133"/>
      <c r="K4570" s="132"/>
      <c r="L4570" s="133"/>
      <c r="M4570" s="133"/>
      <c r="N4570" s="133"/>
      <c r="O4570" s="133"/>
      <c r="P4570" s="133"/>
      <c r="Q4570" s="133"/>
      <c r="R4570" s="66" t="s">
        <v>76</v>
      </c>
      <c r="S4570" s="135"/>
      <c r="T4570" s="133"/>
      <c r="U4570" s="133"/>
      <c r="V4570" s="136"/>
    </row>
    <row r="4571" spans="1:22" s="50" customFormat="1" ht="48" customHeight="1" x14ac:dyDescent="0.15">
      <c r="A4571" s="138">
        <v>68</v>
      </c>
      <c r="B4571" s="138" t="s">
        <v>1237</v>
      </c>
      <c r="C4571" s="139">
        <v>1961</v>
      </c>
      <c r="D4571" s="139">
        <v>1961</v>
      </c>
      <c r="E4571" s="138" t="s">
        <v>111</v>
      </c>
      <c r="F4571" s="132">
        <v>5</v>
      </c>
      <c r="G4571" s="132">
        <v>4</v>
      </c>
      <c r="H4571" s="133">
        <v>3504.2</v>
      </c>
      <c r="I4571" s="133">
        <v>3218.9</v>
      </c>
      <c r="J4571" s="133">
        <v>2880.31</v>
      </c>
      <c r="K4571" s="132">
        <v>136</v>
      </c>
      <c r="L4571" s="133">
        <v>19330397.219999999</v>
      </c>
      <c r="M4571" s="133">
        <v>0</v>
      </c>
      <c r="N4571" s="133">
        <v>0</v>
      </c>
      <c r="O4571" s="133">
        <v>0</v>
      </c>
      <c r="P4571" s="133">
        <v>19330397.219999999</v>
      </c>
      <c r="Q4571" s="133">
        <v>0</v>
      </c>
      <c r="R4571" s="66" t="s">
        <v>74</v>
      </c>
      <c r="S4571" s="134">
        <v>2</v>
      </c>
      <c r="T4571" s="133">
        <v>6005.28</v>
      </c>
      <c r="U4571" s="133">
        <v>6005.28</v>
      </c>
      <c r="V4571" s="136">
        <v>47118</v>
      </c>
    </row>
    <row r="4572" spans="1:22" s="50" customFormat="1" ht="48" customHeight="1" x14ac:dyDescent="0.15">
      <c r="A4572" s="138"/>
      <c r="B4572" s="138"/>
      <c r="C4572" s="139"/>
      <c r="D4572" s="139"/>
      <c r="E4572" s="138"/>
      <c r="F4572" s="132"/>
      <c r="G4572" s="132"/>
      <c r="H4572" s="133"/>
      <c r="I4572" s="133"/>
      <c r="J4572" s="133"/>
      <c r="K4572" s="132"/>
      <c r="L4572" s="133"/>
      <c r="M4572" s="133"/>
      <c r="N4572" s="133"/>
      <c r="O4572" s="133"/>
      <c r="P4572" s="133"/>
      <c r="Q4572" s="133"/>
      <c r="R4572" s="66" t="s">
        <v>76</v>
      </c>
      <c r="S4572" s="135"/>
      <c r="T4572" s="133"/>
      <c r="U4572" s="133"/>
      <c r="V4572" s="136"/>
    </row>
    <row r="4573" spans="1:22" s="50" customFormat="1" ht="48" customHeight="1" x14ac:dyDescent="0.15">
      <c r="A4573" s="138">
        <v>69</v>
      </c>
      <c r="B4573" s="138" t="s">
        <v>1238</v>
      </c>
      <c r="C4573" s="139">
        <v>1989</v>
      </c>
      <c r="D4573" s="139"/>
      <c r="E4573" s="138" t="s">
        <v>97</v>
      </c>
      <c r="F4573" s="132">
        <v>5</v>
      </c>
      <c r="G4573" s="132">
        <v>5</v>
      </c>
      <c r="H4573" s="133">
        <v>4039.1</v>
      </c>
      <c r="I4573" s="133">
        <v>3550.8</v>
      </c>
      <c r="J4573" s="133">
        <v>3439.72</v>
      </c>
      <c r="K4573" s="132">
        <v>166</v>
      </c>
      <c r="L4573" s="133">
        <v>8937071.3200000003</v>
      </c>
      <c r="M4573" s="133">
        <v>0</v>
      </c>
      <c r="N4573" s="133">
        <v>0</v>
      </c>
      <c r="O4573" s="133">
        <v>0</v>
      </c>
      <c r="P4573" s="133">
        <v>8937071.3200000003</v>
      </c>
      <c r="Q4573" s="133">
        <v>0</v>
      </c>
      <c r="R4573" s="66" t="s">
        <v>74</v>
      </c>
      <c r="S4573" s="134">
        <v>3</v>
      </c>
      <c r="T4573" s="133">
        <v>2516.92</v>
      </c>
      <c r="U4573" s="133">
        <v>2516.92</v>
      </c>
      <c r="V4573" s="136">
        <v>47118</v>
      </c>
    </row>
    <row r="4574" spans="1:22" s="50" customFormat="1" ht="48" customHeight="1" x14ac:dyDescent="0.15">
      <c r="A4574" s="138"/>
      <c r="B4574" s="138"/>
      <c r="C4574" s="139"/>
      <c r="D4574" s="139"/>
      <c r="E4574" s="138"/>
      <c r="F4574" s="132"/>
      <c r="G4574" s="132"/>
      <c r="H4574" s="133"/>
      <c r="I4574" s="133"/>
      <c r="J4574" s="133"/>
      <c r="K4574" s="132"/>
      <c r="L4574" s="133"/>
      <c r="M4574" s="133"/>
      <c r="N4574" s="133"/>
      <c r="O4574" s="133"/>
      <c r="P4574" s="133"/>
      <c r="Q4574" s="133"/>
      <c r="R4574" s="66" t="s">
        <v>75</v>
      </c>
      <c r="S4574" s="135"/>
      <c r="T4574" s="133"/>
      <c r="U4574" s="133"/>
      <c r="V4574" s="136"/>
    </row>
    <row r="4575" spans="1:22" s="50" customFormat="1" ht="48" customHeight="1" x14ac:dyDescent="0.15">
      <c r="A4575" s="138"/>
      <c r="B4575" s="138"/>
      <c r="C4575" s="139"/>
      <c r="D4575" s="139"/>
      <c r="E4575" s="138"/>
      <c r="F4575" s="132"/>
      <c r="G4575" s="132"/>
      <c r="H4575" s="133"/>
      <c r="I4575" s="133"/>
      <c r="J4575" s="133"/>
      <c r="K4575" s="132"/>
      <c r="L4575" s="133"/>
      <c r="M4575" s="133"/>
      <c r="N4575" s="133"/>
      <c r="O4575" s="133"/>
      <c r="P4575" s="133"/>
      <c r="Q4575" s="133"/>
      <c r="R4575" s="66" t="s">
        <v>76</v>
      </c>
      <c r="S4575" s="135"/>
      <c r="T4575" s="133"/>
      <c r="U4575" s="133"/>
      <c r="V4575" s="136"/>
    </row>
    <row r="4576" spans="1:22" s="50" customFormat="1" ht="36.75" customHeight="1" x14ac:dyDescent="0.15">
      <c r="A4576" s="138">
        <v>70</v>
      </c>
      <c r="B4576" s="138" t="s">
        <v>1239</v>
      </c>
      <c r="C4576" s="139">
        <v>1975</v>
      </c>
      <c r="D4576" s="139">
        <v>1975</v>
      </c>
      <c r="E4576" s="138" t="s">
        <v>97</v>
      </c>
      <c r="F4576" s="132">
        <v>5</v>
      </c>
      <c r="G4576" s="132">
        <v>5</v>
      </c>
      <c r="H4576" s="133">
        <v>4020</v>
      </c>
      <c r="I4576" s="133">
        <v>3440.5</v>
      </c>
      <c r="J4576" s="133">
        <v>3440.5</v>
      </c>
      <c r="K4576" s="132">
        <v>167</v>
      </c>
      <c r="L4576" s="133">
        <v>8670327.5099999998</v>
      </c>
      <c r="M4576" s="133">
        <v>0</v>
      </c>
      <c r="N4576" s="133">
        <v>0</v>
      </c>
      <c r="O4576" s="133">
        <v>0</v>
      </c>
      <c r="P4576" s="133">
        <v>8670327.5099999998</v>
      </c>
      <c r="Q4576" s="133">
        <v>0</v>
      </c>
      <c r="R4576" s="66" t="s">
        <v>74</v>
      </c>
      <c r="S4576" s="134">
        <v>3</v>
      </c>
      <c r="T4576" s="133">
        <v>2520.08</v>
      </c>
      <c r="U4576" s="133">
        <v>2520.08</v>
      </c>
      <c r="V4576" s="136">
        <v>47118</v>
      </c>
    </row>
    <row r="4577" spans="1:22" s="50" customFormat="1" ht="48" customHeight="1" x14ac:dyDescent="0.15">
      <c r="A4577" s="138"/>
      <c r="B4577" s="138"/>
      <c r="C4577" s="139"/>
      <c r="D4577" s="139"/>
      <c r="E4577" s="138"/>
      <c r="F4577" s="132"/>
      <c r="G4577" s="132"/>
      <c r="H4577" s="133"/>
      <c r="I4577" s="133"/>
      <c r="J4577" s="133"/>
      <c r="K4577" s="132"/>
      <c r="L4577" s="133"/>
      <c r="M4577" s="133"/>
      <c r="N4577" s="133"/>
      <c r="O4577" s="133"/>
      <c r="P4577" s="133"/>
      <c r="Q4577" s="133"/>
      <c r="R4577" s="66" t="s">
        <v>75</v>
      </c>
      <c r="S4577" s="135"/>
      <c r="T4577" s="133"/>
      <c r="U4577" s="133"/>
      <c r="V4577" s="136"/>
    </row>
    <row r="4578" spans="1:22" s="50" customFormat="1" ht="48" customHeight="1" x14ac:dyDescent="0.15">
      <c r="A4578" s="138"/>
      <c r="B4578" s="138"/>
      <c r="C4578" s="139"/>
      <c r="D4578" s="139"/>
      <c r="E4578" s="138"/>
      <c r="F4578" s="132"/>
      <c r="G4578" s="132"/>
      <c r="H4578" s="133"/>
      <c r="I4578" s="133"/>
      <c r="J4578" s="133"/>
      <c r="K4578" s="132"/>
      <c r="L4578" s="133"/>
      <c r="M4578" s="133"/>
      <c r="N4578" s="133"/>
      <c r="O4578" s="133"/>
      <c r="P4578" s="133"/>
      <c r="Q4578" s="133"/>
      <c r="R4578" s="66" t="s">
        <v>76</v>
      </c>
      <c r="S4578" s="135"/>
      <c r="T4578" s="133"/>
      <c r="U4578" s="133"/>
      <c r="V4578" s="136"/>
    </row>
    <row r="4579" spans="1:22" s="50" customFormat="1" ht="32.25" customHeight="1" x14ac:dyDescent="0.15">
      <c r="A4579" s="138">
        <v>71</v>
      </c>
      <c r="B4579" s="138" t="s">
        <v>1240</v>
      </c>
      <c r="C4579" s="139">
        <v>1947</v>
      </c>
      <c r="D4579" s="139"/>
      <c r="E4579" s="138" t="s">
        <v>111</v>
      </c>
      <c r="F4579" s="132">
        <v>3</v>
      </c>
      <c r="G4579" s="132">
        <v>2</v>
      </c>
      <c r="H4579" s="133">
        <v>1592.1</v>
      </c>
      <c r="I4579" s="133">
        <v>1403.8</v>
      </c>
      <c r="J4579" s="133">
        <v>1349.71</v>
      </c>
      <c r="K4579" s="132">
        <v>55</v>
      </c>
      <c r="L4579" s="133">
        <v>12090264.050000001</v>
      </c>
      <c r="M4579" s="133">
        <v>0</v>
      </c>
      <c r="N4579" s="133">
        <v>0</v>
      </c>
      <c r="O4579" s="133">
        <v>0</v>
      </c>
      <c r="P4579" s="133">
        <v>12090264.050000001</v>
      </c>
      <c r="Q4579" s="133">
        <v>0</v>
      </c>
      <c r="R4579" s="66" t="s">
        <v>74</v>
      </c>
      <c r="S4579" s="134">
        <v>3</v>
      </c>
      <c r="T4579" s="133">
        <v>8612.5300000000007</v>
      </c>
      <c r="U4579" s="133">
        <v>8612.5300000000007</v>
      </c>
      <c r="V4579" s="136">
        <v>47118</v>
      </c>
    </row>
    <row r="4580" spans="1:22" s="50" customFormat="1" ht="43.5" customHeight="1" x14ac:dyDescent="0.15">
      <c r="A4580" s="138"/>
      <c r="B4580" s="138"/>
      <c r="C4580" s="139"/>
      <c r="D4580" s="139"/>
      <c r="E4580" s="138"/>
      <c r="F4580" s="132"/>
      <c r="G4580" s="132"/>
      <c r="H4580" s="133"/>
      <c r="I4580" s="133"/>
      <c r="J4580" s="133"/>
      <c r="K4580" s="132"/>
      <c r="L4580" s="133"/>
      <c r="M4580" s="133"/>
      <c r="N4580" s="133"/>
      <c r="O4580" s="133"/>
      <c r="P4580" s="133"/>
      <c r="Q4580" s="133"/>
      <c r="R4580" s="66" t="s">
        <v>75</v>
      </c>
      <c r="S4580" s="135"/>
      <c r="T4580" s="133"/>
      <c r="U4580" s="133"/>
      <c r="V4580" s="136"/>
    </row>
    <row r="4581" spans="1:22" s="50" customFormat="1" ht="43.5" customHeight="1" x14ac:dyDescent="0.15">
      <c r="A4581" s="138"/>
      <c r="B4581" s="138"/>
      <c r="C4581" s="139"/>
      <c r="D4581" s="139"/>
      <c r="E4581" s="138"/>
      <c r="F4581" s="132"/>
      <c r="G4581" s="132"/>
      <c r="H4581" s="133"/>
      <c r="I4581" s="133"/>
      <c r="J4581" s="133"/>
      <c r="K4581" s="132"/>
      <c r="L4581" s="133"/>
      <c r="M4581" s="133"/>
      <c r="N4581" s="133"/>
      <c r="O4581" s="133"/>
      <c r="P4581" s="133"/>
      <c r="Q4581" s="133"/>
      <c r="R4581" s="66" t="s">
        <v>76</v>
      </c>
      <c r="S4581" s="135"/>
      <c r="T4581" s="133"/>
      <c r="U4581" s="133"/>
      <c r="V4581" s="136"/>
    </row>
    <row r="4582" spans="1:22" s="50" customFormat="1" ht="28.5" customHeight="1" x14ac:dyDescent="0.15">
      <c r="A4582" s="138">
        <v>72</v>
      </c>
      <c r="B4582" s="138" t="s">
        <v>1241</v>
      </c>
      <c r="C4582" s="139">
        <v>1969</v>
      </c>
      <c r="D4582" s="139"/>
      <c r="E4582" s="138" t="s">
        <v>97</v>
      </c>
      <c r="F4582" s="132">
        <v>5</v>
      </c>
      <c r="G4582" s="132">
        <v>5</v>
      </c>
      <c r="H4582" s="133">
        <v>5235.8</v>
      </c>
      <c r="I4582" s="133">
        <v>4761.2</v>
      </c>
      <c r="J4582" s="133">
        <v>4390.6400000000003</v>
      </c>
      <c r="K4582" s="132">
        <v>236</v>
      </c>
      <c r="L4582" s="133">
        <v>11864240.18</v>
      </c>
      <c r="M4582" s="133">
        <v>0</v>
      </c>
      <c r="N4582" s="133">
        <v>0</v>
      </c>
      <c r="O4582" s="133">
        <v>0</v>
      </c>
      <c r="P4582" s="133">
        <v>11864240.18</v>
      </c>
      <c r="Q4582" s="133">
        <v>0</v>
      </c>
      <c r="R4582" s="66" t="s">
        <v>74</v>
      </c>
      <c r="S4582" s="134">
        <v>3</v>
      </c>
      <c r="T4582" s="133">
        <v>2491.86</v>
      </c>
      <c r="U4582" s="133">
        <v>2491.86</v>
      </c>
      <c r="V4582" s="136">
        <v>47118</v>
      </c>
    </row>
    <row r="4583" spans="1:22" s="50" customFormat="1" ht="43.5" customHeight="1" x14ac:dyDescent="0.15">
      <c r="A4583" s="138"/>
      <c r="B4583" s="138"/>
      <c r="C4583" s="139"/>
      <c r="D4583" s="139"/>
      <c r="E4583" s="138"/>
      <c r="F4583" s="132"/>
      <c r="G4583" s="132"/>
      <c r="H4583" s="133"/>
      <c r="I4583" s="133"/>
      <c r="J4583" s="133"/>
      <c r="K4583" s="132"/>
      <c r="L4583" s="133"/>
      <c r="M4583" s="133"/>
      <c r="N4583" s="133"/>
      <c r="O4583" s="133"/>
      <c r="P4583" s="133"/>
      <c r="Q4583" s="133"/>
      <c r="R4583" s="66" t="s">
        <v>75</v>
      </c>
      <c r="S4583" s="135"/>
      <c r="T4583" s="133"/>
      <c r="U4583" s="133"/>
      <c r="V4583" s="136"/>
    </row>
    <row r="4584" spans="1:22" s="50" customFormat="1" ht="32.25" customHeight="1" x14ac:dyDescent="0.15">
      <c r="A4584" s="138"/>
      <c r="B4584" s="138"/>
      <c r="C4584" s="139"/>
      <c r="D4584" s="139"/>
      <c r="E4584" s="138"/>
      <c r="F4584" s="132"/>
      <c r="G4584" s="132"/>
      <c r="H4584" s="133"/>
      <c r="I4584" s="133"/>
      <c r="J4584" s="133"/>
      <c r="K4584" s="132"/>
      <c r="L4584" s="133"/>
      <c r="M4584" s="133"/>
      <c r="N4584" s="133"/>
      <c r="O4584" s="133"/>
      <c r="P4584" s="133"/>
      <c r="Q4584" s="133"/>
      <c r="R4584" s="66" t="s">
        <v>76</v>
      </c>
      <c r="S4584" s="135"/>
      <c r="T4584" s="133"/>
      <c r="U4584" s="133"/>
      <c r="V4584" s="136"/>
    </row>
    <row r="4585" spans="1:22" s="50" customFormat="1" ht="60.75" customHeight="1" x14ac:dyDescent="0.15">
      <c r="A4585" s="111">
        <v>73</v>
      </c>
      <c r="B4585" s="111" t="s">
        <v>194</v>
      </c>
      <c r="C4585" s="112">
        <v>1987</v>
      </c>
      <c r="D4585" s="112">
        <v>1987</v>
      </c>
      <c r="E4585" s="111" t="s">
        <v>111</v>
      </c>
      <c r="F4585" s="113">
        <v>9</v>
      </c>
      <c r="G4585" s="113">
        <v>5</v>
      </c>
      <c r="H4585" s="109">
        <v>13781</v>
      </c>
      <c r="I4585" s="109">
        <v>10552.9</v>
      </c>
      <c r="J4585" s="109">
        <v>9194.0300000000007</v>
      </c>
      <c r="K4585" s="113">
        <v>415</v>
      </c>
      <c r="L4585" s="109">
        <f>M4585+N4585+O4585+P4585+Q4585</f>
        <v>500000</v>
      </c>
      <c r="M4585" s="109">
        <v>0</v>
      </c>
      <c r="N4585" s="109">
        <v>0</v>
      </c>
      <c r="O4585" s="109">
        <v>0</v>
      </c>
      <c r="P4585" s="109">
        <v>500000</v>
      </c>
      <c r="Q4585" s="109">
        <v>0</v>
      </c>
      <c r="R4585" s="66" t="s">
        <v>1506</v>
      </c>
      <c r="S4585" s="114">
        <v>1</v>
      </c>
      <c r="T4585" s="109">
        <f>L4585/I4585</f>
        <v>47.380340948933473</v>
      </c>
      <c r="U4585" s="109">
        <f>T4585</f>
        <v>47.380340948933473</v>
      </c>
      <c r="V4585" s="110">
        <v>47118</v>
      </c>
    </row>
    <row r="4586" spans="1:22" s="50" customFormat="1" ht="43.5" customHeight="1" x14ac:dyDescent="0.15">
      <c r="A4586" s="138">
        <v>74</v>
      </c>
      <c r="B4586" s="138" t="s">
        <v>1242</v>
      </c>
      <c r="C4586" s="139">
        <v>1963</v>
      </c>
      <c r="D4586" s="139"/>
      <c r="E4586" s="138" t="s">
        <v>97</v>
      </c>
      <c r="F4586" s="132">
        <v>5</v>
      </c>
      <c r="G4586" s="132">
        <v>3</v>
      </c>
      <c r="H4586" s="133">
        <v>3334.89</v>
      </c>
      <c r="I4586" s="133">
        <v>2564.4899999999998</v>
      </c>
      <c r="J4586" s="133">
        <v>2443.9</v>
      </c>
      <c r="K4586" s="132">
        <v>121</v>
      </c>
      <c r="L4586" s="133">
        <v>15750481.65</v>
      </c>
      <c r="M4586" s="133">
        <v>0</v>
      </c>
      <c r="N4586" s="133">
        <v>0</v>
      </c>
      <c r="O4586" s="133">
        <v>0</v>
      </c>
      <c r="P4586" s="133">
        <v>15750481.65</v>
      </c>
      <c r="Q4586" s="133">
        <v>0</v>
      </c>
      <c r="R4586" s="66" t="s">
        <v>74</v>
      </c>
      <c r="S4586" s="134">
        <v>3</v>
      </c>
      <c r="T4586" s="133">
        <v>6141.76</v>
      </c>
      <c r="U4586" s="133">
        <v>6141.76</v>
      </c>
      <c r="V4586" s="136">
        <v>47118</v>
      </c>
    </row>
    <row r="4587" spans="1:22" s="50" customFormat="1" ht="43.5" customHeight="1" x14ac:dyDescent="0.15">
      <c r="A4587" s="138"/>
      <c r="B4587" s="138"/>
      <c r="C4587" s="139"/>
      <c r="D4587" s="139"/>
      <c r="E4587" s="138"/>
      <c r="F4587" s="132"/>
      <c r="G4587" s="132"/>
      <c r="H4587" s="133"/>
      <c r="I4587" s="133"/>
      <c r="J4587" s="133"/>
      <c r="K4587" s="132"/>
      <c r="L4587" s="133"/>
      <c r="M4587" s="133"/>
      <c r="N4587" s="133"/>
      <c r="O4587" s="133"/>
      <c r="P4587" s="133"/>
      <c r="Q4587" s="133"/>
      <c r="R4587" s="66" t="s">
        <v>75</v>
      </c>
      <c r="S4587" s="135"/>
      <c r="T4587" s="133"/>
      <c r="U4587" s="133"/>
      <c r="V4587" s="136"/>
    </row>
    <row r="4588" spans="1:22" s="50" customFormat="1" ht="43.5" customHeight="1" x14ac:dyDescent="0.15">
      <c r="A4588" s="138"/>
      <c r="B4588" s="138"/>
      <c r="C4588" s="139"/>
      <c r="D4588" s="139"/>
      <c r="E4588" s="138"/>
      <c r="F4588" s="132"/>
      <c r="G4588" s="132"/>
      <c r="H4588" s="133"/>
      <c r="I4588" s="133"/>
      <c r="J4588" s="133"/>
      <c r="K4588" s="132"/>
      <c r="L4588" s="133"/>
      <c r="M4588" s="133"/>
      <c r="N4588" s="133"/>
      <c r="O4588" s="133"/>
      <c r="P4588" s="133"/>
      <c r="Q4588" s="133"/>
      <c r="R4588" s="66" t="s">
        <v>76</v>
      </c>
      <c r="S4588" s="135"/>
      <c r="T4588" s="133"/>
      <c r="U4588" s="133"/>
      <c r="V4588" s="136"/>
    </row>
    <row r="4589" spans="1:22" s="50" customFormat="1" ht="43.5" customHeight="1" x14ac:dyDescent="0.15">
      <c r="A4589" s="138">
        <v>75</v>
      </c>
      <c r="B4589" s="138" t="s">
        <v>1243</v>
      </c>
      <c r="C4589" s="139">
        <v>1963</v>
      </c>
      <c r="D4589" s="139"/>
      <c r="E4589" s="138" t="s">
        <v>97</v>
      </c>
      <c r="F4589" s="132">
        <v>5</v>
      </c>
      <c r="G4589" s="132">
        <v>3</v>
      </c>
      <c r="H4589" s="133">
        <v>3372.2</v>
      </c>
      <c r="I4589" s="133">
        <v>2564.5</v>
      </c>
      <c r="J4589" s="133">
        <v>2474.5</v>
      </c>
      <c r="K4589" s="132">
        <v>116</v>
      </c>
      <c r="L4589" s="133">
        <v>15750541.699999999</v>
      </c>
      <c r="M4589" s="133">
        <v>0</v>
      </c>
      <c r="N4589" s="133">
        <v>0</v>
      </c>
      <c r="O4589" s="133">
        <v>0</v>
      </c>
      <c r="P4589" s="133">
        <v>15750541.699999999</v>
      </c>
      <c r="Q4589" s="133">
        <v>0</v>
      </c>
      <c r="R4589" s="66" t="s">
        <v>74</v>
      </c>
      <c r="S4589" s="134">
        <v>3</v>
      </c>
      <c r="T4589" s="133">
        <v>6141.76</v>
      </c>
      <c r="U4589" s="133">
        <v>6141.76</v>
      </c>
      <c r="V4589" s="136">
        <v>47118</v>
      </c>
    </row>
    <row r="4590" spans="1:22" s="50" customFormat="1" ht="43.5" customHeight="1" x14ac:dyDescent="0.15">
      <c r="A4590" s="138"/>
      <c r="B4590" s="138"/>
      <c r="C4590" s="139"/>
      <c r="D4590" s="139"/>
      <c r="E4590" s="138"/>
      <c r="F4590" s="132"/>
      <c r="G4590" s="132"/>
      <c r="H4590" s="133"/>
      <c r="I4590" s="133"/>
      <c r="J4590" s="133"/>
      <c r="K4590" s="132"/>
      <c r="L4590" s="133"/>
      <c r="M4590" s="133"/>
      <c r="N4590" s="133"/>
      <c r="O4590" s="133"/>
      <c r="P4590" s="133"/>
      <c r="Q4590" s="133"/>
      <c r="R4590" s="66" t="s">
        <v>75</v>
      </c>
      <c r="S4590" s="135"/>
      <c r="T4590" s="133"/>
      <c r="U4590" s="133"/>
      <c r="V4590" s="136"/>
    </row>
    <row r="4591" spans="1:22" s="50" customFormat="1" ht="49.5" customHeight="1" x14ac:dyDescent="0.15">
      <c r="A4591" s="138"/>
      <c r="B4591" s="138"/>
      <c r="C4591" s="139"/>
      <c r="D4591" s="139"/>
      <c r="E4591" s="138"/>
      <c r="F4591" s="132"/>
      <c r="G4591" s="132"/>
      <c r="H4591" s="133"/>
      <c r="I4591" s="133"/>
      <c r="J4591" s="133"/>
      <c r="K4591" s="132"/>
      <c r="L4591" s="133"/>
      <c r="M4591" s="133"/>
      <c r="N4591" s="133"/>
      <c r="O4591" s="133"/>
      <c r="P4591" s="133"/>
      <c r="Q4591" s="133"/>
      <c r="R4591" s="66" t="s">
        <v>76</v>
      </c>
      <c r="S4591" s="135"/>
      <c r="T4591" s="133"/>
      <c r="U4591" s="133"/>
      <c r="V4591" s="136"/>
    </row>
    <row r="4592" spans="1:22" s="50" customFormat="1" ht="36.75" customHeight="1" x14ac:dyDescent="0.15">
      <c r="A4592" s="138">
        <v>76</v>
      </c>
      <c r="B4592" s="138" t="s">
        <v>1244</v>
      </c>
      <c r="C4592" s="139">
        <v>1991</v>
      </c>
      <c r="D4592" s="139"/>
      <c r="E4592" s="138" t="s">
        <v>97</v>
      </c>
      <c r="F4592" s="132">
        <v>5</v>
      </c>
      <c r="G4592" s="132">
        <v>6</v>
      </c>
      <c r="H4592" s="133">
        <v>5873</v>
      </c>
      <c r="I4592" s="133">
        <v>5080.8999999999996</v>
      </c>
      <c r="J4592" s="133">
        <v>4690.96</v>
      </c>
      <c r="K4592" s="132">
        <v>270</v>
      </c>
      <c r="L4592" s="133">
        <v>2589194.9700000002</v>
      </c>
      <c r="M4592" s="133">
        <v>0</v>
      </c>
      <c r="N4592" s="133">
        <v>0</v>
      </c>
      <c r="O4592" s="133">
        <v>0</v>
      </c>
      <c r="P4592" s="133">
        <v>2589194.9700000002</v>
      </c>
      <c r="Q4592" s="133">
        <v>0</v>
      </c>
      <c r="R4592" s="66" t="s">
        <v>62</v>
      </c>
      <c r="S4592" s="134">
        <v>2</v>
      </c>
      <c r="T4592" s="133">
        <v>509.59</v>
      </c>
      <c r="U4592" s="133">
        <v>509.59</v>
      </c>
      <c r="V4592" s="136">
        <v>47118</v>
      </c>
    </row>
    <row r="4593" spans="1:22" s="50" customFormat="1" ht="51.75" customHeight="1" x14ac:dyDescent="0.15">
      <c r="A4593" s="138"/>
      <c r="B4593" s="138"/>
      <c r="C4593" s="139"/>
      <c r="D4593" s="139"/>
      <c r="E4593" s="138"/>
      <c r="F4593" s="132"/>
      <c r="G4593" s="132"/>
      <c r="H4593" s="133"/>
      <c r="I4593" s="133"/>
      <c r="J4593" s="133"/>
      <c r="K4593" s="132"/>
      <c r="L4593" s="133"/>
      <c r="M4593" s="133"/>
      <c r="N4593" s="133"/>
      <c r="O4593" s="133"/>
      <c r="P4593" s="133"/>
      <c r="Q4593" s="133"/>
      <c r="R4593" s="66" t="s">
        <v>64</v>
      </c>
      <c r="S4593" s="135"/>
      <c r="T4593" s="133"/>
      <c r="U4593" s="133"/>
      <c r="V4593" s="136"/>
    </row>
    <row r="4594" spans="1:22" s="50" customFormat="1" ht="43.5" customHeight="1" x14ac:dyDescent="0.15">
      <c r="A4594" s="138">
        <v>77</v>
      </c>
      <c r="B4594" s="138" t="s">
        <v>1245</v>
      </c>
      <c r="C4594" s="139">
        <v>1961</v>
      </c>
      <c r="D4594" s="139">
        <v>1961</v>
      </c>
      <c r="E4594" s="138" t="s">
        <v>111</v>
      </c>
      <c r="F4594" s="132">
        <v>5</v>
      </c>
      <c r="G4594" s="132">
        <v>3</v>
      </c>
      <c r="H4594" s="133">
        <v>3206.4</v>
      </c>
      <c r="I4594" s="133">
        <v>2988.7</v>
      </c>
      <c r="J4594" s="133">
        <v>2559.59</v>
      </c>
      <c r="K4594" s="132">
        <v>155</v>
      </c>
      <c r="L4594" s="133">
        <v>18297981.66</v>
      </c>
      <c r="M4594" s="133">
        <v>0</v>
      </c>
      <c r="N4594" s="133">
        <v>0</v>
      </c>
      <c r="O4594" s="133">
        <v>0</v>
      </c>
      <c r="P4594" s="133">
        <v>18297981.66</v>
      </c>
      <c r="Q4594" s="133">
        <v>0</v>
      </c>
      <c r="R4594" s="66" t="s">
        <v>74</v>
      </c>
      <c r="S4594" s="134">
        <v>3</v>
      </c>
      <c r="T4594" s="133">
        <v>6122.39</v>
      </c>
      <c r="U4594" s="133">
        <v>6122.39</v>
      </c>
      <c r="V4594" s="136">
        <v>47118</v>
      </c>
    </row>
    <row r="4595" spans="1:22" s="50" customFormat="1" ht="43.5" customHeight="1" x14ac:dyDescent="0.15">
      <c r="A4595" s="138"/>
      <c r="B4595" s="138"/>
      <c r="C4595" s="139"/>
      <c r="D4595" s="139"/>
      <c r="E4595" s="138"/>
      <c r="F4595" s="132"/>
      <c r="G4595" s="132"/>
      <c r="H4595" s="133"/>
      <c r="I4595" s="133"/>
      <c r="J4595" s="133"/>
      <c r="K4595" s="132"/>
      <c r="L4595" s="133"/>
      <c r="M4595" s="133"/>
      <c r="N4595" s="133"/>
      <c r="O4595" s="133"/>
      <c r="P4595" s="133"/>
      <c r="Q4595" s="133"/>
      <c r="R4595" s="66" t="s">
        <v>75</v>
      </c>
      <c r="S4595" s="135"/>
      <c r="T4595" s="133"/>
      <c r="U4595" s="133"/>
      <c r="V4595" s="136"/>
    </row>
    <row r="4596" spans="1:22" s="50" customFormat="1" ht="43.5" customHeight="1" x14ac:dyDescent="0.15">
      <c r="A4596" s="138"/>
      <c r="B4596" s="138"/>
      <c r="C4596" s="139"/>
      <c r="D4596" s="139"/>
      <c r="E4596" s="138"/>
      <c r="F4596" s="132"/>
      <c r="G4596" s="132"/>
      <c r="H4596" s="133"/>
      <c r="I4596" s="133"/>
      <c r="J4596" s="133"/>
      <c r="K4596" s="132"/>
      <c r="L4596" s="133"/>
      <c r="M4596" s="133"/>
      <c r="N4596" s="133"/>
      <c r="O4596" s="133"/>
      <c r="P4596" s="133"/>
      <c r="Q4596" s="133"/>
      <c r="R4596" s="66" t="s">
        <v>76</v>
      </c>
      <c r="S4596" s="135"/>
      <c r="T4596" s="133"/>
      <c r="U4596" s="133"/>
      <c r="V4596" s="136"/>
    </row>
    <row r="4597" spans="1:22" s="50" customFormat="1" ht="43.5" customHeight="1" x14ac:dyDescent="0.15">
      <c r="A4597" s="138">
        <v>78</v>
      </c>
      <c r="B4597" s="138" t="s">
        <v>1246</v>
      </c>
      <c r="C4597" s="139">
        <v>1969</v>
      </c>
      <c r="D4597" s="139">
        <v>1969</v>
      </c>
      <c r="E4597" s="138" t="s">
        <v>97</v>
      </c>
      <c r="F4597" s="132">
        <v>5</v>
      </c>
      <c r="G4597" s="132">
        <v>6</v>
      </c>
      <c r="H4597" s="133">
        <v>5385.6</v>
      </c>
      <c r="I4597" s="133">
        <v>4917.1000000000004</v>
      </c>
      <c r="J4597" s="133">
        <v>3627.71</v>
      </c>
      <c r="K4597" s="132">
        <v>191</v>
      </c>
      <c r="L4597" s="133">
        <v>12241260.68</v>
      </c>
      <c r="M4597" s="133">
        <v>0</v>
      </c>
      <c r="N4597" s="133">
        <v>0</v>
      </c>
      <c r="O4597" s="133">
        <v>0</v>
      </c>
      <c r="P4597" s="133">
        <v>12241260.68</v>
      </c>
      <c r="Q4597" s="133">
        <v>0</v>
      </c>
      <c r="R4597" s="66" t="s">
        <v>74</v>
      </c>
      <c r="S4597" s="134">
        <v>3</v>
      </c>
      <c r="T4597" s="133">
        <v>2489.5300000000002</v>
      </c>
      <c r="U4597" s="133">
        <v>2489.5300000000002</v>
      </c>
      <c r="V4597" s="136">
        <v>47118</v>
      </c>
    </row>
    <row r="4598" spans="1:22" s="50" customFormat="1" ht="43.5" customHeight="1" x14ac:dyDescent="0.15">
      <c r="A4598" s="138"/>
      <c r="B4598" s="138"/>
      <c r="C4598" s="139"/>
      <c r="D4598" s="139"/>
      <c r="E4598" s="138"/>
      <c r="F4598" s="132"/>
      <c r="G4598" s="132"/>
      <c r="H4598" s="133"/>
      <c r="I4598" s="133"/>
      <c r="J4598" s="133"/>
      <c r="K4598" s="132"/>
      <c r="L4598" s="133"/>
      <c r="M4598" s="133"/>
      <c r="N4598" s="133"/>
      <c r="O4598" s="133"/>
      <c r="P4598" s="133"/>
      <c r="Q4598" s="133"/>
      <c r="R4598" s="66" t="s">
        <v>75</v>
      </c>
      <c r="S4598" s="135"/>
      <c r="T4598" s="133"/>
      <c r="U4598" s="133"/>
      <c r="V4598" s="136"/>
    </row>
    <row r="4599" spans="1:22" s="50" customFormat="1" ht="43.5" customHeight="1" x14ac:dyDescent="0.15">
      <c r="A4599" s="138"/>
      <c r="B4599" s="138"/>
      <c r="C4599" s="139"/>
      <c r="D4599" s="139"/>
      <c r="E4599" s="138"/>
      <c r="F4599" s="132"/>
      <c r="G4599" s="132"/>
      <c r="H4599" s="133"/>
      <c r="I4599" s="133"/>
      <c r="J4599" s="133"/>
      <c r="K4599" s="132"/>
      <c r="L4599" s="133"/>
      <c r="M4599" s="133"/>
      <c r="N4599" s="133"/>
      <c r="O4599" s="133"/>
      <c r="P4599" s="133"/>
      <c r="Q4599" s="133"/>
      <c r="R4599" s="66" t="s">
        <v>76</v>
      </c>
      <c r="S4599" s="135"/>
      <c r="T4599" s="133"/>
      <c r="U4599" s="133"/>
      <c r="V4599" s="136"/>
    </row>
    <row r="4600" spans="1:22" s="50" customFormat="1" ht="43.5" customHeight="1" x14ac:dyDescent="0.15">
      <c r="A4600" s="138">
        <v>79</v>
      </c>
      <c r="B4600" s="138" t="s">
        <v>1247</v>
      </c>
      <c r="C4600" s="139">
        <v>1961</v>
      </c>
      <c r="D4600" s="139">
        <v>1961</v>
      </c>
      <c r="E4600" s="138" t="s">
        <v>111</v>
      </c>
      <c r="F4600" s="132">
        <v>5</v>
      </c>
      <c r="G4600" s="132">
        <v>3</v>
      </c>
      <c r="H4600" s="133">
        <v>3225.3</v>
      </c>
      <c r="I4600" s="133">
        <v>3005.7</v>
      </c>
      <c r="J4600" s="133">
        <v>2380.56</v>
      </c>
      <c r="K4600" s="132">
        <v>166</v>
      </c>
      <c r="L4600" s="133">
        <v>18400071.43</v>
      </c>
      <c r="M4600" s="133">
        <v>0</v>
      </c>
      <c r="N4600" s="133">
        <v>0</v>
      </c>
      <c r="O4600" s="133">
        <v>0</v>
      </c>
      <c r="P4600" s="133">
        <v>18400071.43</v>
      </c>
      <c r="Q4600" s="133">
        <v>0</v>
      </c>
      <c r="R4600" s="66" t="s">
        <v>74</v>
      </c>
      <c r="S4600" s="134">
        <v>3</v>
      </c>
      <c r="T4600" s="133">
        <v>6121.73</v>
      </c>
      <c r="U4600" s="133">
        <v>6121.73</v>
      </c>
      <c r="V4600" s="136">
        <v>47118</v>
      </c>
    </row>
    <row r="4601" spans="1:22" s="50" customFormat="1" ht="37.5" customHeight="1" x14ac:dyDescent="0.15">
      <c r="A4601" s="138"/>
      <c r="B4601" s="138"/>
      <c r="C4601" s="139"/>
      <c r="D4601" s="139"/>
      <c r="E4601" s="138"/>
      <c r="F4601" s="132"/>
      <c r="G4601" s="132"/>
      <c r="H4601" s="133"/>
      <c r="I4601" s="133"/>
      <c r="J4601" s="133"/>
      <c r="K4601" s="132"/>
      <c r="L4601" s="133"/>
      <c r="M4601" s="133"/>
      <c r="N4601" s="133"/>
      <c r="O4601" s="133"/>
      <c r="P4601" s="133"/>
      <c r="Q4601" s="133"/>
      <c r="R4601" s="66" t="s">
        <v>75</v>
      </c>
      <c r="S4601" s="135"/>
      <c r="T4601" s="133"/>
      <c r="U4601" s="133"/>
      <c r="V4601" s="136"/>
    </row>
    <row r="4602" spans="1:22" s="50" customFormat="1" ht="49.5" customHeight="1" x14ac:dyDescent="0.15">
      <c r="A4602" s="138"/>
      <c r="B4602" s="138"/>
      <c r="C4602" s="139"/>
      <c r="D4602" s="139"/>
      <c r="E4602" s="138"/>
      <c r="F4602" s="132"/>
      <c r="G4602" s="132"/>
      <c r="H4602" s="133"/>
      <c r="I4602" s="133"/>
      <c r="J4602" s="133"/>
      <c r="K4602" s="132"/>
      <c r="L4602" s="133"/>
      <c r="M4602" s="133"/>
      <c r="N4602" s="133"/>
      <c r="O4602" s="133"/>
      <c r="P4602" s="133"/>
      <c r="Q4602" s="133"/>
      <c r="R4602" s="66" t="s">
        <v>76</v>
      </c>
      <c r="S4602" s="135"/>
      <c r="T4602" s="133"/>
      <c r="U4602" s="133"/>
      <c r="V4602" s="136"/>
    </row>
    <row r="4603" spans="1:22" s="50" customFormat="1" ht="43.5" customHeight="1" x14ac:dyDescent="0.15">
      <c r="A4603" s="138">
        <v>80</v>
      </c>
      <c r="B4603" s="138" t="s">
        <v>1248</v>
      </c>
      <c r="C4603" s="139">
        <v>1961</v>
      </c>
      <c r="D4603" s="139">
        <v>1961</v>
      </c>
      <c r="E4603" s="138" t="s">
        <v>97</v>
      </c>
      <c r="F4603" s="132">
        <v>5</v>
      </c>
      <c r="G4603" s="132">
        <v>5</v>
      </c>
      <c r="H4603" s="133">
        <v>3852.7</v>
      </c>
      <c r="I4603" s="133">
        <v>3508.7</v>
      </c>
      <c r="J4603" s="133">
        <v>3287.11</v>
      </c>
      <c r="K4603" s="132">
        <v>167</v>
      </c>
      <c r="L4603" s="133">
        <v>21420727.489999998</v>
      </c>
      <c r="M4603" s="133">
        <v>0</v>
      </c>
      <c r="N4603" s="133">
        <v>0</v>
      </c>
      <c r="O4603" s="133">
        <v>0</v>
      </c>
      <c r="P4603" s="133">
        <v>21420727.489999998</v>
      </c>
      <c r="Q4603" s="133">
        <v>0</v>
      </c>
      <c r="R4603" s="66" t="s">
        <v>74</v>
      </c>
      <c r="S4603" s="134">
        <v>3</v>
      </c>
      <c r="T4603" s="133">
        <v>6105.03</v>
      </c>
      <c r="U4603" s="133">
        <v>6105.03</v>
      </c>
      <c r="V4603" s="136">
        <v>47118</v>
      </c>
    </row>
    <row r="4604" spans="1:22" s="50" customFormat="1" ht="43.5" customHeight="1" x14ac:dyDescent="0.15">
      <c r="A4604" s="138"/>
      <c r="B4604" s="138"/>
      <c r="C4604" s="139"/>
      <c r="D4604" s="139"/>
      <c r="E4604" s="138"/>
      <c r="F4604" s="132"/>
      <c r="G4604" s="132"/>
      <c r="H4604" s="133"/>
      <c r="I4604" s="133"/>
      <c r="J4604" s="133"/>
      <c r="K4604" s="132"/>
      <c r="L4604" s="133"/>
      <c r="M4604" s="133"/>
      <c r="N4604" s="133"/>
      <c r="O4604" s="133"/>
      <c r="P4604" s="133"/>
      <c r="Q4604" s="133"/>
      <c r="R4604" s="66" t="s">
        <v>75</v>
      </c>
      <c r="S4604" s="135"/>
      <c r="T4604" s="133"/>
      <c r="U4604" s="133"/>
      <c r="V4604" s="136"/>
    </row>
    <row r="4605" spans="1:22" s="50" customFormat="1" ht="43.5" customHeight="1" x14ac:dyDescent="0.15">
      <c r="A4605" s="138"/>
      <c r="B4605" s="138"/>
      <c r="C4605" s="139"/>
      <c r="D4605" s="139"/>
      <c r="E4605" s="138"/>
      <c r="F4605" s="132"/>
      <c r="G4605" s="132"/>
      <c r="H4605" s="133"/>
      <c r="I4605" s="133"/>
      <c r="J4605" s="133"/>
      <c r="K4605" s="132"/>
      <c r="L4605" s="133"/>
      <c r="M4605" s="133"/>
      <c r="N4605" s="133"/>
      <c r="O4605" s="133"/>
      <c r="P4605" s="133"/>
      <c r="Q4605" s="133"/>
      <c r="R4605" s="66" t="s">
        <v>76</v>
      </c>
      <c r="S4605" s="135"/>
      <c r="T4605" s="133"/>
      <c r="U4605" s="133"/>
      <c r="V4605" s="136"/>
    </row>
    <row r="4606" spans="1:22" s="50" customFormat="1" ht="43.5" customHeight="1" x14ac:dyDescent="0.15">
      <c r="A4606" s="138">
        <v>81</v>
      </c>
      <c r="B4606" s="138" t="s">
        <v>1249</v>
      </c>
      <c r="C4606" s="139">
        <v>1960</v>
      </c>
      <c r="D4606" s="139"/>
      <c r="E4606" s="138" t="s">
        <v>111</v>
      </c>
      <c r="F4606" s="132">
        <v>4</v>
      </c>
      <c r="G4606" s="132">
        <v>4</v>
      </c>
      <c r="H4606" s="133">
        <v>2136.5</v>
      </c>
      <c r="I4606" s="133">
        <v>2006.2</v>
      </c>
      <c r="J4606" s="133">
        <v>1483.72</v>
      </c>
      <c r="K4606" s="132">
        <v>82</v>
      </c>
      <c r="L4606" s="133">
        <v>12894495.25</v>
      </c>
      <c r="M4606" s="133">
        <v>0</v>
      </c>
      <c r="N4606" s="133">
        <v>0</v>
      </c>
      <c r="O4606" s="133">
        <v>0</v>
      </c>
      <c r="P4606" s="133">
        <v>12894495.25</v>
      </c>
      <c r="Q4606" s="133">
        <v>0</v>
      </c>
      <c r="R4606" s="66" t="s">
        <v>74</v>
      </c>
      <c r="S4606" s="134">
        <v>2</v>
      </c>
      <c r="T4606" s="133">
        <v>6427.32</v>
      </c>
      <c r="U4606" s="133">
        <v>6427.32</v>
      </c>
      <c r="V4606" s="136">
        <v>47118</v>
      </c>
    </row>
    <row r="4607" spans="1:22" s="50" customFormat="1" ht="43.5" customHeight="1" x14ac:dyDescent="0.15">
      <c r="A4607" s="138"/>
      <c r="B4607" s="138"/>
      <c r="C4607" s="139"/>
      <c r="D4607" s="139"/>
      <c r="E4607" s="138"/>
      <c r="F4607" s="132"/>
      <c r="G4607" s="132"/>
      <c r="H4607" s="133"/>
      <c r="I4607" s="133"/>
      <c r="J4607" s="133"/>
      <c r="K4607" s="132"/>
      <c r="L4607" s="133"/>
      <c r="M4607" s="133"/>
      <c r="N4607" s="133"/>
      <c r="O4607" s="133"/>
      <c r="P4607" s="133"/>
      <c r="Q4607" s="133"/>
      <c r="R4607" s="66" t="s">
        <v>76</v>
      </c>
      <c r="S4607" s="135"/>
      <c r="T4607" s="133"/>
      <c r="U4607" s="133"/>
      <c r="V4607" s="136"/>
    </row>
    <row r="4608" spans="1:22" s="50" customFormat="1" ht="43.5" customHeight="1" x14ac:dyDescent="0.15">
      <c r="A4608" s="138">
        <v>82</v>
      </c>
      <c r="B4608" s="138" t="s">
        <v>1250</v>
      </c>
      <c r="C4608" s="139">
        <v>1966</v>
      </c>
      <c r="D4608" s="139">
        <v>1966</v>
      </c>
      <c r="E4608" s="138" t="s">
        <v>111</v>
      </c>
      <c r="F4608" s="132">
        <v>5</v>
      </c>
      <c r="G4608" s="132">
        <v>4</v>
      </c>
      <c r="H4608" s="133">
        <v>3531.8</v>
      </c>
      <c r="I4608" s="133">
        <v>3245.9</v>
      </c>
      <c r="J4608" s="133">
        <v>2346.9</v>
      </c>
      <c r="K4608" s="132">
        <v>133</v>
      </c>
      <c r="L4608" s="133">
        <v>19842539.789999999</v>
      </c>
      <c r="M4608" s="133">
        <v>0</v>
      </c>
      <c r="N4608" s="133">
        <v>0</v>
      </c>
      <c r="O4608" s="133">
        <v>0</v>
      </c>
      <c r="P4608" s="133">
        <v>19842539.789999999</v>
      </c>
      <c r="Q4608" s="133">
        <v>0</v>
      </c>
      <c r="R4608" s="66" t="s">
        <v>74</v>
      </c>
      <c r="S4608" s="134">
        <v>3</v>
      </c>
      <c r="T4608" s="133">
        <v>6113.11</v>
      </c>
      <c r="U4608" s="133">
        <v>6113.11</v>
      </c>
      <c r="V4608" s="136">
        <v>47118</v>
      </c>
    </row>
    <row r="4609" spans="1:22" s="50" customFormat="1" ht="43.5" customHeight="1" x14ac:dyDescent="0.15">
      <c r="A4609" s="138"/>
      <c r="B4609" s="138"/>
      <c r="C4609" s="139"/>
      <c r="D4609" s="139"/>
      <c r="E4609" s="138"/>
      <c r="F4609" s="132"/>
      <c r="G4609" s="132"/>
      <c r="H4609" s="133"/>
      <c r="I4609" s="133"/>
      <c r="J4609" s="133"/>
      <c r="K4609" s="132"/>
      <c r="L4609" s="133"/>
      <c r="M4609" s="133"/>
      <c r="N4609" s="133"/>
      <c r="O4609" s="133"/>
      <c r="P4609" s="133"/>
      <c r="Q4609" s="133"/>
      <c r="R4609" s="66" t="s">
        <v>75</v>
      </c>
      <c r="S4609" s="135"/>
      <c r="T4609" s="133"/>
      <c r="U4609" s="133"/>
      <c r="V4609" s="136"/>
    </row>
    <row r="4610" spans="1:22" s="50" customFormat="1" ht="43.5" customHeight="1" x14ac:dyDescent="0.15">
      <c r="A4610" s="138"/>
      <c r="B4610" s="138"/>
      <c r="C4610" s="139"/>
      <c r="D4610" s="139"/>
      <c r="E4610" s="138"/>
      <c r="F4610" s="132"/>
      <c r="G4610" s="132"/>
      <c r="H4610" s="133"/>
      <c r="I4610" s="133"/>
      <c r="J4610" s="133"/>
      <c r="K4610" s="132"/>
      <c r="L4610" s="133"/>
      <c r="M4610" s="133"/>
      <c r="N4610" s="133"/>
      <c r="O4610" s="133"/>
      <c r="P4610" s="133"/>
      <c r="Q4610" s="133"/>
      <c r="R4610" s="66" t="s">
        <v>76</v>
      </c>
      <c r="S4610" s="135"/>
      <c r="T4610" s="133"/>
      <c r="U4610" s="133"/>
      <c r="V4610" s="136"/>
    </row>
    <row r="4611" spans="1:22" s="50" customFormat="1" ht="34.5" customHeight="1" x14ac:dyDescent="0.15">
      <c r="A4611" s="138">
        <v>83</v>
      </c>
      <c r="B4611" s="138" t="s">
        <v>1251</v>
      </c>
      <c r="C4611" s="139">
        <v>1947</v>
      </c>
      <c r="D4611" s="139"/>
      <c r="E4611" s="138" t="s">
        <v>111</v>
      </c>
      <c r="F4611" s="132">
        <v>5</v>
      </c>
      <c r="G4611" s="132">
        <v>7</v>
      </c>
      <c r="H4611" s="133">
        <v>4542.5</v>
      </c>
      <c r="I4611" s="133">
        <v>3797.3</v>
      </c>
      <c r="J4611" s="133">
        <v>3522.04</v>
      </c>
      <c r="K4611" s="132">
        <v>155</v>
      </c>
      <c r="L4611" s="133">
        <v>22934788.449999999</v>
      </c>
      <c r="M4611" s="133">
        <v>0</v>
      </c>
      <c r="N4611" s="133">
        <v>0</v>
      </c>
      <c r="O4611" s="133">
        <v>0</v>
      </c>
      <c r="P4611" s="133">
        <v>22934788.449999999</v>
      </c>
      <c r="Q4611" s="133">
        <v>0</v>
      </c>
      <c r="R4611" s="66" t="s">
        <v>74</v>
      </c>
      <c r="S4611" s="134">
        <v>3</v>
      </c>
      <c r="T4611" s="133">
        <v>6039.76</v>
      </c>
      <c r="U4611" s="133">
        <v>6039.76</v>
      </c>
      <c r="V4611" s="136">
        <v>47118</v>
      </c>
    </row>
    <row r="4612" spans="1:22" s="50" customFormat="1" ht="43.5" customHeight="1" x14ac:dyDescent="0.15">
      <c r="A4612" s="138"/>
      <c r="B4612" s="138"/>
      <c r="C4612" s="139"/>
      <c r="D4612" s="139"/>
      <c r="E4612" s="138"/>
      <c r="F4612" s="132"/>
      <c r="G4612" s="132"/>
      <c r="H4612" s="133"/>
      <c r="I4612" s="133"/>
      <c r="J4612" s="133"/>
      <c r="K4612" s="132"/>
      <c r="L4612" s="133"/>
      <c r="M4612" s="133"/>
      <c r="N4612" s="133"/>
      <c r="O4612" s="133"/>
      <c r="P4612" s="133"/>
      <c r="Q4612" s="133"/>
      <c r="R4612" s="66" t="s">
        <v>75</v>
      </c>
      <c r="S4612" s="135"/>
      <c r="T4612" s="133"/>
      <c r="U4612" s="133"/>
      <c r="V4612" s="136"/>
    </row>
    <row r="4613" spans="1:22" s="50" customFormat="1" ht="43.5" customHeight="1" x14ac:dyDescent="0.15">
      <c r="A4613" s="138"/>
      <c r="B4613" s="138"/>
      <c r="C4613" s="139"/>
      <c r="D4613" s="139"/>
      <c r="E4613" s="138"/>
      <c r="F4613" s="132"/>
      <c r="G4613" s="132"/>
      <c r="H4613" s="133"/>
      <c r="I4613" s="133"/>
      <c r="J4613" s="133"/>
      <c r="K4613" s="132"/>
      <c r="L4613" s="133"/>
      <c r="M4613" s="133"/>
      <c r="N4613" s="133"/>
      <c r="O4613" s="133"/>
      <c r="P4613" s="133"/>
      <c r="Q4613" s="133"/>
      <c r="R4613" s="66" t="s">
        <v>76</v>
      </c>
      <c r="S4613" s="135"/>
      <c r="T4613" s="133"/>
      <c r="U4613" s="133"/>
      <c r="V4613" s="136"/>
    </row>
    <row r="4614" spans="1:22" s="50" customFormat="1" ht="24.75" customHeight="1" x14ac:dyDescent="0.15">
      <c r="A4614" s="138">
        <v>84</v>
      </c>
      <c r="B4614" s="138" t="s">
        <v>1252</v>
      </c>
      <c r="C4614" s="139">
        <v>1945</v>
      </c>
      <c r="D4614" s="139"/>
      <c r="E4614" s="138" t="s">
        <v>111</v>
      </c>
      <c r="F4614" s="132">
        <v>4</v>
      </c>
      <c r="G4614" s="132">
        <v>5</v>
      </c>
      <c r="H4614" s="133">
        <v>5057.1000000000004</v>
      </c>
      <c r="I4614" s="133">
        <v>4513.1000000000004</v>
      </c>
      <c r="J4614" s="133">
        <v>4093.84</v>
      </c>
      <c r="K4614" s="132">
        <v>178</v>
      </c>
      <c r="L4614" s="133">
        <v>29007151.09</v>
      </c>
      <c r="M4614" s="133">
        <v>0</v>
      </c>
      <c r="N4614" s="133">
        <v>0</v>
      </c>
      <c r="O4614" s="133">
        <v>0</v>
      </c>
      <c r="P4614" s="133">
        <v>29007151.09</v>
      </c>
      <c r="Q4614" s="133">
        <v>0</v>
      </c>
      <c r="R4614" s="66" t="s">
        <v>74</v>
      </c>
      <c r="S4614" s="134">
        <v>2</v>
      </c>
      <c r="T4614" s="133">
        <v>6427.32</v>
      </c>
      <c r="U4614" s="133">
        <v>6427.32</v>
      </c>
      <c r="V4614" s="136">
        <v>47118</v>
      </c>
    </row>
    <row r="4615" spans="1:22" s="50" customFormat="1" ht="43.5" customHeight="1" x14ac:dyDescent="0.15">
      <c r="A4615" s="138"/>
      <c r="B4615" s="138"/>
      <c r="C4615" s="139"/>
      <c r="D4615" s="139"/>
      <c r="E4615" s="138"/>
      <c r="F4615" s="132"/>
      <c r="G4615" s="132"/>
      <c r="H4615" s="133"/>
      <c r="I4615" s="133"/>
      <c r="J4615" s="133"/>
      <c r="K4615" s="132"/>
      <c r="L4615" s="133"/>
      <c r="M4615" s="133"/>
      <c r="N4615" s="133"/>
      <c r="O4615" s="133"/>
      <c r="P4615" s="133"/>
      <c r="Q4615" s="133"/>
      <c r="R4615" s="66" t="s">
        <v>76</v>
      </c>
      <c r="S4615" s="135"/>
      <c r="T4615" s="133"/>
      <c r="U4615" s="133"/>
      <c r="V4615" s="136"/>
    </row>
    <row r="4616" spans="1:22" s="50" customFormat="1" ht="30" customHeight="1" x14ac:dyDescent="0.15">
      <c r="A4616" s="138">
        <v>85</v>
      </c>
      <c r="B4616" s="138" t="s">
        <v>1253</v>
      </c>
      <c r="C4616" s="139">
        <v>1950</v>
      </c>
      <c r="D4616" s="139">
        <v>2006</v>
      </c>
      <c r="E4616" s="138" t="s">
        <v>111</v>
      </c>
      <c r="F4616" s="132">
        <v>4</v>
      </c>
      <c r="G4616" s="132">
        <v>6</v>
      </c>
      <c r="H4616" s="133">
        <v>5886.9</v>
      </c>
      <c r="I4616" s="133">
        <v>5016.3999999999996</v>
      </c>
      <c r="J4616" s="133">
        <v>4620.82</v>
      </c>
      <c r="K4616" s="132">
        <v>202</v>
      </c>
      <c r="L4616" s="133">
        <v>25958780.989999998</v>
      </c>
      <c r="M4616" s="133">
        <v>0</v>
      </c>
      <c r="N4616" s="133">
        <v>0</v>
      </c>
      <c r="O4616" s="133">
        <v>0</v>
      </c>
      <c r="P4616" s="133">
        <v>25958780.989999998</v>
      </c>
      <c r="Q4616" s="133">
        <v>0</v>
      </c>
      <c r="R4616" s="66" t="s">
        <v>74</v>
      </c>
      <c r="S4616" s="134">
        <v>3</v>
      </c>
      <c r="T4616" s="133">
        <v>5174.78</v>
      </c>
      <c r="U4616" s="133">
        <v>5174.78</v>
      </c>
      <c r="V4616" s="136">
        <v>47118</v>
      </c>
    </row>
    <row r="4617" spans="1:22" s="50" customFormat="1" ht="43.5" customHeight="1" x14ac:dyDescent="0.15">
      <c r="A4617" s="138"/>
      <c r="B4617" s="138"/>
      <c r="C4617" s="139"/>
      <c r="D4617" s="139"/>
      <c r="E4617" s="138"/>
      <c r="F4617" s="132"/>
      <c r="G4617" s="132"/>
      <c r="H4617" s="133"/>
      <c r="I4617" s="133"/>
      <c r="J4617" s="133"/>
      <c r="K4617" s="132"/>
      <c r="L4617" s="133"/>
      <c r="M4617" s="133"/>
      <c r="N4617" s="133"/>
      <c r="O4617" s="133"/>
      <c r="P4617" s="133"/>
      <c r="Q4617" s="133"/>
      <c r="R4617" s="66" t="s">
        <v>75</v>
      </c>
      <c r="S4617" s="135"/>
      <c r="T4617" s="133"/>
      <c r="U4617" s="133"/>
      <c r="V4617" s="136"/>
    </row>
    <row r="4618" spans="1:22" s="50" customFormat="1" ht="43.5" customHeight="1" x14ac:dyDescent="0.15">
      <c r="A4618" s="138"/>
      <c r="B4618" s="138"/>
      <c r="C4618" s="139"/>
      <c r="D4618" s="139"/>
      <c r="E4618" s="138"/>
      <c r="F4618" s="132"/>
      <c r="G4618" s="132"/>
      <c r="H4618" s="133"/>
      <c r="I4618" s="133"/>
      <c r="J4618" s="133"/>
      <c r="K4618" s="132"/>
      <c r="L4618" s="133"/>
      <c r="M4618" s="133"/>
      <c r="N4618" s="133"/>
      <c r="O4618" s="133"/>
      <c r="P4618" s="133"/>
      <c r="Q4618" s="133"/>
      <c r="R4618" s="66" t="s">
        <v>76</v>
      </c>
      <c r="S4618" s="135"/>
      <c r="T4618" s="133"/>
      <c r="U4618" s="133"/>
      <c r="V4618" s="136"/>
    </row>
    <row r="4619" spans="1:22" s="50" customFormat="1" ht="43.5" customHeight="1" x14ac:dyDescent="0.15">
      <c r="A4619" s="138">
        <v>86</v>
      </c>
      <c r="B4619" s="138" t="s">
        <v>1254</v>
      </c>
      <c r="C4619" s="139">
        <v>1966</v>
      </c>
      <c r="D4619" s="139"/>
      <c r="E4619" s="138" t="s">
        <v>97</v>
      </c>
      <c r="F4619" s="132">
        <v>5</v>
      </c>
      <c r="G4619" s="132">
        <v>5</v>
      </c>
      <c r="H4619" s="133">
        <v>3441.6</v>
      </c>
      <c r="I4619" s="133">
        <v>3083.8</v>
      </c>
      <c r="J4619" s="133">
        <v>2801.04</v>
      </c>
      <c r="K4619" s="132">
        <v>179</v>
      </c>
      <c r="L4619" s="146">
        <f>M4619+N4619+O4619+P4619+Q4619</f>
        <v>7751759.3600000003</v>
      </c>
      <c r="M4619" s="133">
        <v>0</v>
      </c>
      <c r="N4619" s="133">
        <v>0</v>
      </c>
      <c r="O4619" s="133">
        <v>0</v>
      </c>
      <c r="P4619" s="146">
        <v>7751759.3600000003</v>
      </c>
      <c r="Q4619" s="133">
        <v>0</v>
      </c>
      <c r="R4619" s="66" t="s">
        <v>74</v>
      </c>
      <c r="S4619" s="134">
        <v>3</v>
      </c>
      <c r="T4619" s="133">
        <f>L4619/I4619</f>
        <v>2513.7036643102665</v>
      </c>
      <c r="U4619" s="133">
        <f>T4619</f>
        <v>2513.7036643102665</v>
      </c>
      <c r="V4619" s="136">
        <v>47118</v>
      </c>
    </row>
    <row r="4620" spans="1:22" s="50" customFormat="1" ht="43.5" customHeight="1" x14ac:dyDescent="0.15">
      <c r="A4620" s="138"/>
      <c r="B4620" s="138"/>
      <c r="C4620" s="139"/>
      <c r="D4620" s="139"/>
      <c r="E4620" s="138"/>
      <c r="F4620" s="132"/>
      <c r="G4620" s="132"/>
      <c r="H4620" s="133"/>
      <c r="I4620" s="133"/>
      <c r="J4620" s="133"/>
      <c r="K4620" s="132"/>
      <c r="L4620" s="146"/>
      <c r="M4620" s="133"/>
      <c r="N4620" s="133"/>
      <c r="O4620" s="133"/>
      <c r="P4620" s="146"/>
      <c r="Q4620" s="133"/>
      <c r="R4620" s="66" t="s">
        <v>75</v>
      </c>
      <c r="S4620" s="135"/>
      <c r="T4620" s="133"/>
      <c r="U4620" s="133"/>
      <c r="V4620" s="136"/>
    </row>
    <row r="4621" spans="1:22" s="50" customFormat="1" ht="42" customHeight="1" x14ac:dyDescent="0.15">
      <c r="A4621" s="138"/>
      <c r="B4621" s="138"/>
      <c r="C4621" s="139"/>
      <c r="D4621" s="139"/>
      <c r="E4621" s="138"/>
      <c r="F4621" s="132"/>
      <c r="G4621" s="132"/>
      <c r="H4621" s="133"/>
      <c r="I4621" s="133"/>
      <c r="J4621" s="133"/>
      <c r="K4621" s="132"/>
      <c r="L4621" s="146"/>
      <c r="M4621" s="133"/>
      <c r="N4621" s="133"/>
      <c r="O4621" s="133"/>
      <c r="P4621" s="146"/>
      <c r="Q4621" s="133"/>
      <c r="R4621" s="66" t="s">
        <v>76</v>
      </c>
      <c r="S4621" s="135"/>
      <c r="T4621" s="133"/>
      <c r="U4621" s="133"/>
      <c r="V4621" s="136"/>
    </row>
    <row r="4622" spans="1:22" s="50" customFormat="1" ht="43.5" customHeight="1" x14ac:dyDescent="0.15">
      <c r="A4622" s="138">
        <v>87</v>
      </c>
      <c r="B4622" s="138" t="s">
        <v>1255</v>
      </c>
      <c r="C4622" s="139">
        <v>1982</v>
      </c>
      <c r="D4622" s="139"/>
      <c r="E4622" s="138" t="s">
        <v>97</v>
      </c>
      <c r="F4622" s="132">
        <v>5</v>
      </c>
      <c r="G4622" s="132">
        <v>5</v>
      </c>
      <c r="H4622" s="133">
        <v>4063</v>
      </c>
      <c r="I4622" s="133">
        <v>3572.8</v>
      </c>
      <c r="J4622" s="133">
        <v>3343.4</v>
      </c>
      <c r="K4622" s="132">
        <v>171</v>
      </c>
      <c r="L4622" s="133">
        <v>20654340.600000001</v>
      </c>
      <c r="M4622" s="133">
        <v>0</v>
      </c>
      <c r="N4622" s="133">
        <v>0</v>
      </c>
      <c r="O4622" s="133">
        <v>0</v>
      </c>
      <c r="P4622" s="133">
        <v>20654340.600000001</v>
      </c>
      <c r="Q4622" s="133">
        <v>0</v>
      </c>
      <c r="R4622" s="66" t="s">
        <v>74</v>
      </c>
      <c r="S4622" s="134">
        <v>3</v>
      </c>
      <c r="T4622" s="133">
        <v>5781</v>
      </c>
      <c r="U4622" s="133">
        <v>5781</v>
      </c>
      <c r="V4622" s="136">
        <v>47118</v>
      </c>
    </row>
    <row r="4623" spans="1:22" s="50" customFormat="1" ht="43.5" customHeight="1" x14ac:dyDescent="0.15">
      <c r="A4623" s="138"/>
      <c r="B4623" s="138"/>
      <c r="C4623" s="139"/>
      <c r="D4623" s="139"/>
      <c r="E4623" s="138"/>
      <c r="F4623" s="132"/>
      <c r="G4623" s="132"/>
      <c r="H4623" s="133"/>
      <c r="I4623" s="133"/>
      <c r="J4623" s="133"/>
      <c r="K4623" s="132"/>
      <c r="L4623" s="133"/>
      <c r="M4623" s="133"/>
      <c r="N4623" s="133"/>
      <c r="O4623" s="133"/>
      <c r="P4623" s="133"/>
      <c r="Q4623" s="133"/>
      <c r="R4623" s="66" t="s">
        <v>75</v>
      </c>
      <c r="S4623" s="135"/>
      <c r="T4623" s="133"/>
      <c r="U4623" s="133"/>
      <c r="V4623" s="136"/>
    </row>
    <row r="4624" spans="1:22" s="50" customFormat="1" ht="39.75" customHeight="1" x14ac:dyDescent="0.15">
      <c r="A4624" s="138"/>
      <c r="B4624" s="138"/>
      <c r="C4624" s="139"/>
      <c r="D4624" s="139"/>
      <c r="E4624" s="138"/>
      <c r="F4624" s="132"/>
      <c r="G4624" s="132"/>
      <c r="H4624" s="133"/>
      <c r="I4624" s="133"/>
      <c r="J4624" s="133"/>
      <c r="K4624" s="132"/>
      <c r="L4624" s="133"/>
      <c r="M4624" s="133"/>
      <c r="N4624" s="133"/>
      <c r="O4624" s="133"/>
      <c r="P4624" s="133"/>
      <c r="Q4624" s="133"/>
      <c r="R4624" s="66" t="s">
        <v>76</v>
      </c>
      <c r="S4624" s="135"/>
      <c r="T4624" s="133"/>
      <c r="U4624" s="133"/>
      <c r="V4624" s="136"/>
    </row>
    <row r="4625" spans="1:22" s="50" customFormat="1" ht="36" customHeight="1" x14ac:dyDescent="0.15">
      <c r="A4625" s="138">
        <v>88</v>
      </c>
      <c r="B4625" s="138" t="s">
        <v>1256</v>
      </c>
      <c r="C4625" s="139">
        <v>2011</v>
      </c>
      <c r="D4625" s="139"/>
      <c r="E4625" s="138" t="s">
        <v>97</v>
      </c>
      <c r="F4625" s="132">
        <v>3</v>
      </c>
      <c r="G4625" s="132">
        <v>2</v>
      </c>
      <c r="H4625" s="133">
        <v>1087.5999999999999</v>
      </c>
      <c r="I4625" s="133">
        <v>1004.9</v>
      </c>
      <c r="J4625" s="133">
        <v>868.76</v>
      </c>
      <c r="K4625" s="132">
        <v>62</v>
      </c>
      <c r="L4625" s="133">
        <v>5744783.9400000004</v>
      </c>
      <c r="M4625" s="133">
        <v>0</v>
      </c>
      <c r="N4625" s="133">
        <v>0</v>
      </c>
      <c r="O4625" s="133">
        <v>0</v>
      </c>
      <c r="P4625" s="133">
        <v>5744783.9400000004</v>
      </c>
      <c r="Q4625" s="133">
        <v>0</v>
      </c>
      <c r="R4625" s="66" t="s">
        <v>74</v>
      </c>
      <c r="S4625" s="134">
        <v>3</v>
      </c>
      <c r="T4625" s="133">
        <v>5716.77</v>
      </c>
      <c r="U4625" s="133">
        <v>5716.77</v>
      </c>
      <c r="V4625" s="136">
        <v>47118</v>
      </c>
    </row>
    <row r="4626" spans="1:22" s="50" customFormat="1" ht="43.5" customHeight="1" x14ac:dyDescent="0.15">
      <c r="A4626" s="138"/>
      <c r="B4626" s="138"/>
      <c r="C4626" s="139"/>
      <c r="D4626" s="139"/>
      <c r="E4626" s="138"/>
      <c r="F4626" s="132"/>
      <c r="G4626" s="132"/>
      <c r="H4626" s="133"/>
      <c r="I4626" s="133"/>
      <c r="J4626" s="133"/>
      <c r="K4626" s="132"/>
      <c r="L4626" s="133"/>
      <c r="M4626" s="133"/>
      <c r="N4626" s="133"/>
      <c r="O4626" s="133"/>
      <c r="P4626" s="133"/>
      <c r="Q4626" s="133"/>
      <c r="R4626" s="66" t="s">
        <v>75</v>
      </c>
      <c r="S4626" s="135"/>
      <c r="T4626" s="133"/>
      <c r="U4626" s="133"/>
      <c r="V4626" s="136"/>
    </row>
    <row r="4627" spans="1:22" s="50" customFormat="1" ht="42" customHeight="1" x14ac:dyDescent="0.15">
      <c r="A4627" s="138"/>
      <c r="B4627" s="138"/>
      <c r="C4627" s="139"/>
      <c r="D4627" s="139"/>
      <c r="E4627" s="138"/>
      <c r="F4627" s="132"/>
      <c r="G4627" s="132"/>
      <c r="H4627" s="133"/>
      <c r="I4627" s="133"/>
      <c r="J4627" s="133"/>
      <c r="K4627" s="132"/>
      <c r="L4627" s="133"/>
      <c r="M4627" s="133"/>
      <c r="N4627" s="133"/>
      <c r="O4627" s="133"/>
      <c r="P4627" s="133"/>
      <c r="Q4627" s="133"/>
      <c r="R4627" s="66" t="s">
        <v>76</v>
      </c>
      <c r="S4627" s="135"/>
      <c r="T4627" s="133"/>
      <c r="U4627" s="133"/>
      <c r="V4627" s="136"/>
    </row>
    <row r="4628" spans="1:22" s="50" customFormat="1" ht="43.5" customHeight="1" x14ac:dyDescent="0.15">
      <c r="A4628" s="138">
        <v>89</v>
      </c>
      <c r="B4628" s="138" t="s">
        <v>1257</v>
      </c>
      <c r="C4628" s="139">
        <v>1961</v>
      </c>
      <c r="D4628" s="139"/>
      <c r="E4628" s="138" t="s">
        <v>97</v>
      </c>
      <c r="F4628" s="132">
        <v>5</v>
      </c>
      <c r="G4628" s="132">
        <v>3</v>
      </c>
      <c r="H4628" s="133">
        <v>3375.5</v>
      </c>
      <c r="I4628" s="133">
        <v>2563.1999999999998</v>
      </c>
      <c r="J4628" s="133">
        <v>2339.5100000000002</v>
      </c>
      <c r="K4628" s="132">
        <v>126</v>
      </c>
      <c r="L4628" s="133">
        <v>28945984.93</v>
      </c>
      <c r="M4628" s="133">
        <v>0</v>
      </c>
      <c r="N4628" s="133">
        <v>0</v>
      </c>
      <c r="O4628" s="133">
        <v>0</v>
      </c>
      <c r="P4628" s="133">
        <v>28945984.93</v>
      </c>
      <c r="Q4628" s="133">
        <v>0</v>
      </c>
      <c r="R4628" s="66" t="s">
        <v>74</v>
      </c>
      <c r="S4628" s="134">
        <v>6</v>
      </c>
      <c r="T4628" s="133">
        <v>11292.91</v>
      </c>
      <c r="U4628" s="133">
        <v>11292.91</v>
      </c>
      <c r="V4628" s="136">
        <v>47118</v>
      </c>
    </row>
    <row r="4629" spans="1:22" s="50" customFormat="1" ht="43.5" customHeight="1" x14ac:dyDescent="0.15">
      <c r="A4629" s="138"/>
      <c r="B4629" s="138"/>
      <c r="C4629" s="139"/>
      <c r="D4629" s="139"/>
      <c r="E4629" s="138"/>
      <c r="F4629" s="132"/>
      <c r="G4629" s="132"/>
      <c r="H4629" s="133"/>
      <c r="I4629" s="133"/>
      <c r="J4629" s="133"/>
      <c r="K4629" s="132"/>
      <c r="L4629" s="133"/>
      <c r="M4629" s="133"/>
      <c r="N4629" s="133"/>
      <c r="O4629" s="133"/>
      <c r="P4629" s="133"/>
      <c r="Q4629" s="133"/>
      <c r="R4629" s="66" t="s">
        <v>75</v>
      </c>
      <c r="S4629" s="135"/>
      <c r="T4629" s="133"/>
      <c r="U4629" s="133"/>
      <c r="V4629" s="136"/>
    </row>
    <row r="4630" spans="1:22" s="50" customFormat="1" ht="43.5" customHeight="1" x14ac:dyDescent="0.15">
      <c r="A4630" s="138"/>
      <c r="B4630" s="138"/>
      <c r="C4630" s="139"/>
      <c r="D4630" s="139"/>
      <c r="E4630" s="138"/>
      <c r="F4630" s="132"/>
      <c r="G4630" s="132"/>
      <c r="H4630" s="133"/>
      <c r="I4630" s="133"/>
      <c r="J4630" s="133"/>
      <c r="K4630" s="132"/>
      <c r="L4630" s="133"/>
      <c r="M4630" s="133"/>
      <c r="N4630" s="133"/>
      <c r="O4630" s="133"/>
      <c r="P4630" s="133"/>
      <c r="Q4630" s="133"/>
      <c r="R4630" s="66" t="s">
        <v>76</v>
      </c>
      <c r="S4630" s="135"/>
      <c r="T4630" s="133"/>
      <c r="U4630" s="133"/>
      <c r="V4630" s="136"/>
    </row>
    <row r="4631" spans="1:22" s="50" customFormat="1" ht="43.5" customHeight="1" x14ac:dyDescent="0.15">
      <c r="A4631" s="138"/>
      <c r="B4631" s="138"/>
      <c r="C4631" s="139"/>
      <c r="D4631" s="139"/>
      <c r="E4631" s="138"/>
      <c r="F4631" s="132"/>
      <c r="G4631" s="132"/>
      <c r="H4631" s="133"/>
      <c r="I4631" s="133"/>
      <c r="J4631" s="133"/>
      <c r="K4631" s="132"/>
      <c r="L4631" s="133"/>
      <c r="M4631" s="133"/>
      <c r="N4631" s="133"/>
      <c r="O4631" s="133"/>
      <c r="P4631" s="133"/>
      <c r="Q4631" s="133"/>
      <c r="R4631" s="66" t="s">
        <v>105</v>
      </c>
      <c r="S4631" s="135"/>
      <c r="T4631" s="133"/>
      <c r="U4631" s="133"/>
      <c r="V4631" s="136"/>
    </row>
    <row r="4632" spans="1:22" s="50" customFormat="1" ht="43.5" customHeight="1" x14ac:dyDescent="0.15">
      <c r="A4632" s="138"/>
      <c r="B4632" s="138"/>
      <c r="C4632" s="139"/>
      <c r="D4632" s="139"/>
      <c r="E4632" s="138"/>
      <c r="F4632" s="132"/>
      <c r="G4632" s="132"/>
      <c r="H4632" s="133"/>
      <c r="I4632" s="133"/>
      <c r="J4632" s="133"/>
      <c r="K4632" s="132"/>
      <c r="L4632" s="133"/>
      <c r="M4632" s="133"/>
      <c r="N4632" s="133"/>
      <c r="O4632" s="133"/>
      <c r="P4632" s="133"/>
      <c r="Q4632" s="133"/>
      <c r="R4632" s="66" t="s">
        <v>106</v>
      </c>
      <c r="S4632" s="135"/>
      <c r="T4632" s="133"/>
      <c r="U4632" s="133"/>
      <c r="V4632" s="136"/>
    </row>
    <row r="4633" spans="1:22" s="50" customFormat="1" ht="34.5" customHeight="1" x14ac:dyDescent="0.15">
      <c r="A4633" s="138"/>
      <c r="B4633" s="138"/>
      <c r="C4633" s="139"/>
      <c r="D4633" s="139"/>
      <c r="E4633" s="138"/>
      <c r="F4633" s="132"/>
      <c r="G4633" s="132"/>
      <c r="H4633" s="133"/>
      <c r="I4633" s="133"/>
      <c r="J4633" s="133"/>
      <c r="K4633" s="132"/>
      <c r="L4633" s="133"/>
      <c r="M4633" s="133"/>
      <c r="N4633" s="133"/>
      <c r="O4633" s="133"/>
      <c r="P4633" s="133"/>
      <c r="Q4633" s="133"/>
      <c r="R4633" s="66" t="s">
        <v>107</v>
      </c>
      <c r="S4633" s="135"/>
      <c r="T4633" s="133"/>
      <c r="U4633" s="133"/>
      <c r="V4633" s="136"/>
    </row>
    <row r="4634" spans="1:22" s="50" customFormat="1" ht="43.5" customHeight="1" x14ac:dyDescent="0.15">
      <c r="A4634" s="138">
        <v>90</v>
      </c>
      <c r="B4634" s="138" t="s">
        <v>1258</v>
      </c>
      <c r="C4634" s="139">
        <v>1961</v>
      </c>
      <c r="D4634" s="139"/>
      <c r="E4634" s="138" t="s">
        <v>97</v>
      </c>
      <c r="F4634" s="132">
        <v>5</v>
      </c>
      <c r="G4634" s="132">
        <v>4</v>
      </c>
      <c r="H4634" s="133">
        <v>4648.5200000000004</v>
      </c>
      <c r="I4634" s="133">
        <v>3535.52</v>
      </c>
      <c r="J4634" s="133">
        <v>3160.93</v>
      </c>
      <c r="K4634" s="132">
        <v>164</v>
      </c>
      <c r="L4634" s="133">
        <v>39660769.619999997</v>
      </c>
      <c r="M4634" s="133">
        <v>0</v>
      </c>
      <c r="N4634" s="133">
        <v>0</v>
      </c>
      <c r="O4634" s="133">
        <v>0</v>
      </c>
      <c r="P4634" s="133">
        <v>39660769.619999997</v>
      </c>
      <c r="Q4634" s="133">
        <v>0</v>
      </c>
      <c r="R4634" s="66" t="s">
        <v>74</v>
      </c>
      <c r="S4634" s="134">
        <v>6</v>
      </c>
      <c r="T4634" s="133">
        <v>11217.8</v>
      </c>
      <c r="U4634" s="133">
        <v>11217.8</v>
      </c>
      <c r="V4634" s="136">
        <v>47118</v>
      </c>
    </row>
    <row r="4635" spans="1:22" s="50" customFormat="1" ht="43.5" customHeight="1" x14ac:dyDescent="0.15">
      <c r="A4635" s="138"/>
      <c r="B4635" s="138"/>
      <c r="C4635" s="139"/>
      <c r="D4635" s="139"/>
      <c r="E4635" s="138"/>
      <c r="F4635" s="132"/>
      <c r="G4635" s="132"/>
      <c r="H4635" s="133"/>
      <c r="I4635" s="133"/>
      <c r="J4635" s="133"/>
      <c r="K4635" s="132"/>
      <c r="L4635" s="133"/>
      <c r="M4635" s="133"/>
      <c r="N4635" s="133"/>
      <c r="O4635" s="133"/>
      <c r="P4635" s="133"/>
      <c r="Q4635" s="133"/>
      <c r="R4635" s="66" t="s">
        <v>75</v>
      </c>
      <c r="S4635" s="135"/>
      <c r="T4635" s="133"/>
      <c r="U4635" s="133"/>
      <c r="V4635" s="136"/>
    </row>
    <row r="4636" spans="1:22" s="50" customFormat="1" ht="43.5" customHeight="1" x14ac:dyDescent="0.15">
      <c r="A4636" s="138"/>
      <c r="B4636" s="138"/>
      <c r="C4636" s="139"/>
      <c r="D4636" s="139"/>
      <c r="E4636" s="138"/>
      <c r="F4636" s="132"/>
      <c r="G4636" s="132"/>
      <c r="H4636" s="133"/>
      <c r="I4636" s="133"/>
      <c r="J4636" s="133"/>
      <c r="K4636" s="132"/>
      <c r="L4636" s="133"/>
      <c r="M4636" s="133"/>
      <c r="N4636" s="133"/>
      <c r="O4636" s="133"/>
      <c r="P4636" s="133"/>
      <c r="Q4636" s="133"/>
      <c r="R4636" s="66" t="s">
        <v>76</v>
      </c>
      <c r="S4636" s="135"/>
      <c r="T4636" s="133"/>
      <c r="U4636" s="133"/>
      <c r="V4636" s="136"/>
    </row>
    <row r="4637" spans="1:22" s="50" customFormat="1" ht="43.5" customHeight="1" x14ac:dyDescent="0.15">
      <c r="A4637" s="138"/>
      <c r="B4637" s="138"/>
      <c r="C4637" s="139"/>
      <c r="D4637" s="139"/>
      <c r="E4637" s="138"/>
      <c r="F4637" s="132"/>
      <c r="G4637" s="132"/>
      <c r="H4637" s="133"/>
      <c r="I4637" s="133"/>
      <c r="J4637" s="133"/>
      <c r="K4637" s="132"/>
      <c r="L4637" s="133"/>
      <c r="M4637" s="133"/>
      <c r="N4637" s="133"/>
      <c r="O4637" s="133"/>
      <c r="P4637" s="133"/>
      <c r="Q4637" s="133"/>
      <c r="R4637" s="66" t="s">
        <v>105</v>
      </c>
      <c r="S4637" s="135"/>
      <c r="T4637" s="133"/>
      <c r="U4637" s="133"/>
      <c r="V4637" s="136"/>
    </row>
    <row r="4638" spans="1:22" s="50" customFormat="1" ht="43.5" customHeight="1" x14ac:dyDescent="0.15">
      <c r="A4638" s="138"/>
      <c r="B4638" s="138"/>
      <c r="C4638" s="139"/>
      <c r="D4638" s="139"/>
      <c r="E4638" s="138"/>
      <c r="F4638" s="132"/>
      <c r="G4638" s="132"/>
      <c r="H4638" s="133"/>
      <c r="I4638" s="133"/>
      <c r="J4638" s="133"/>
      <c r="K4638" s="132"/>
      <c r="L4638" s="133"/>
      <c r="M4638" s="133"/>
      <c r="N4638" s="133"/>
      <c r="O4638" s="133"/>
      <c r="P4638" s="133"/>
      <c r="Q4638" s="133"/>
      <c r="R4638" s="66" t="s">
        <v>106</v>
      </c>
      <c r="S4638" s="135"/>
      <c r="T4638" s="133"/>
      <c r="U4638" s="133"/>
      <c r="V4638" s="136"/>
    </row>
    <row r="4639" spans="1:22" s="50" customFormat="1" ht="43.5" customHeight="1" x14ac:dyDescent="0.15">
      <c r="A4639" s="138"/>
      <c r="B4639" s="138"/>
      <c r="C4639" s="139"/>
      <c r="D4639" s="139"/>
      <c r="E4639" s="138"/>
      <c r="F4639" s="132"/>
      <c r="G4639" s="132"/>
      <c r="H4639" s="133"/>
      <c r="I4639" s="133"/>
      <c r="J4639" s="133"/>
      <c r="K4639" s="132"/>
      <c r="L4639" s="133"/>
      <c r="M4639" s="133"/>
      <c r="N4639" s="133"/>
      <c r="O4639" s="133"/>
      <c r="P4639" s="133"/>
      <c r="Q4639" s="133"/>
      <c r="R4639" s="66" t="s">
        <v>107</v>
      </c>
      <c r="S4639" s="135"/>
      <c r="T4639" s="133"/>
      <c r="U4639" s="133"/>
      <c r="V4639" s="136"/>
    </row>
    <row r="4640" spans="1:22" s="50" customFormat="1" ht="32.25" customHeight="1" x14ac:dyDescent="0.15">
      <c r="A4640" s="138">
        <v>91</v>
      </c>
      <c r="B4640" s="138" t="s">
        <v>1259</v>
      </c>
      <c r="C4640" s="139">
        <v>1961</v>
      </c>
      <c r="D4640" s="139"/>
      <c r="E4640" s="138" t="s">
        <v>97</v>
      </c>
      <c r="F4640" s="132">
        <v>5</v>
      </c>
      <c r="G4640" s="132">
        <v>4</v>
      </c>
      <c r="H4640" s="133">
        <v>4546.01</v>
      </c>
      <c r="I4640" s="133">
        <v>3496.61</v>
      </c>
      <c r="J4640" s="133">
        <v>3163.71</v>
      </c>
      <c r="K4640" s="132">
        <v>157</v>
      </c>
      <c r="L4640" s="133">
        <v>39231988.689999998</v>
      </c>
      <c r="M4640" s="133">
        <v>0</v>
      </c>
      <c r="N4640" s="133">
        <v>0</v>
      </c>
      <c r="O4640" s="133">
        <v>0</v>
      </c>
      <c r="P4640" s="133">
        <v>39231988.689999998</v>
      </c>
      <c r="Q4640" s="133">
        <v>0</v>
      </c>
      <c r="R4640" s="66" t="s">
        <v>74</v>
      </c>
      <c r="S4640" s="134">
        <v>6</v>
      </c>
      <c r="T4640" s="133">
        <v>11220.01</v>
      </c>
      <c r="U4640" s="133">
        <v>11220.01</v>
      </c>
      <c r="V4640" s="136">
        <v>47118</v>
      </c>
    </row>
    <row r="4641" spans="1:22" s="50" customFormat="1" ht="43.5" customHeight="1" x14ac:dyDescent="0.15">
      <c r="A4641" s="138"/>
      <c r="B4641" s="138"/>
      <c r="C4641" s="139"/>
      <c r="D4641" s="139"/>
      <c r="E4641" s="138"/>
      <c r="F4641" s="132"/>
      <c r="G4641" s="132"/>
      <c r="H4641" s="133"/>
      <c r="I4641" s="133"/>
      <c r="J4641" s="133"/>
      <c r="K4641" s="132"/>
      <c r="L4641" s="133"/>
      <c r="M4641" s="133"/>
      <c r="N4641" s="133"/>
      <c r="O4641" s="133"/>
      <c r="P4641" s="133"/>
      <c r="Q4641" s="133"/>
      <c r="R4641" s="66" t="s">
        <v>75</v>
      </c>
      <c r="S4641" s="135"/>
      <c r="T4641" s="133"/>
      <c r="U4641" s="133"/>
      <c r="V4641" s="136"/>
    </row>
    <row r="4642" spans="1:22" s="50" customFormat="1" ht="43.5" customHeight="1" x14ac:dyDescent="0.15">
      <c r="A4642" s="138"/>
      <c r="B4642" s="138"/>
      <c r="C4642" s="139"/>
      <c r="D4642" s="139"/>
      <c r="E4642" s="138"/>
      <c r="F4642" s="132"/>
      <c r="G4642" s="132"/>
      <c r="H4642" s="133"/>
      <c r="I4642" s="133"/>
      <c r="J4642" s="133"/>
      <c r="K4642" s="132"/>
      <c r="L4642" s="133"/>
      <c r="M4642" s="133"/>
      <c r="N4642" s="133"/>
      <c r="O4642" s="133"/>
      <c r="P4642" s="133"/>
      <c r="Q4642" s="133"/>
      <c r="R4642" s="66" t="s">
        <v>76</v>
      </c>
      <c r="S4642" s="135"/>
      <c r="T4642" s="133"/>
      <c r="U4642" s="133"/>
      <c r="V4642" s="136"/>
    </row>
    <row r="4643" spans="1:22" s="50" customFormat="1" ht="22.5" customHeight="1" x14ac:dyDescent="0.15">
      <c r="A4643" s="138"/>
      <c r="B4643" s="138"/>
      <c r="C4643" s="139"/>
      <c r="D4643" s="139"/>
      <c r="E4643" s="138"/>
      <c r="F4643" s="132"/>
      <c r="G4643" s="132"/>
      <c r="H4643" s="133"/>
      <c r="I4643" s="133"/>
      <c r="J4643" s="133"/>
      <c r="K4643" s="132"/>
      <c r="L4643" s="133"/>
      <c r="M4643" s="133"/>
      <c r="N4643" s="133"/>
      <c r="O4643" s="133"/>
      <c r="P4643" s="133"/>
      <c r="Q4643" s="133"/>
      <c r="R4643" s="66" t="s">
        <v>105</v>
      </c>
      <c r="S4643" s="135"/>
      <c r="T4643" s="133"/>
      <c r="U4643" s="133"/>
      <c r="V4643" s="136"/>
    </row>
    <row r="4644" spans="1:22" s="50" customFormat="1" ht="43.5" customHeight="1" x14ac:dyDescent="0.15">
      <c r="A4644" s="138"/>
      <c r="B4644" s="138"/>
      <c r="C4644" s="139"/>
      <c r="D4644" s="139"/>
      <c r="E4644" s="138"/>
      <c r="F4644" s="132"/>
      <c r="G4644" s="132"/>
      <c r="H4644" s="133"/>
      <c r="I4644" s="133"/>
      <c r="J4644" s="133"/>
      <c r="K4644" s="132"/>
      <c r="L4644" s="133"/>
      <c r="M4644" s="133"/>
      <c r="N4644" s="133"/>
      <c r="O4644" s="133"/>
      <c r="P4644" s="133"/>
      <c r="Q4644" s="133"/>
      <c r="R4644" s="66" t="s">
        <v>106</v>
      </c>
      <c r="S4644" s="135"/>
      <c r="T4644" s="133"/>
      <c r="U4644" s="133"/>
      <c r="V4644" s="136"/>
    </row>
    <row r="4645" spans="1:22" s="50" customFormat="1" ht="43.5" customHeight="1" x14ac:dyDescent="0.15">
      <c r="A4645" s="138"/>
      <c r="B4645" s="138"/>
      <c r="C4645" s="139"/>
      <c r="D4645" s="139"/>
      <c r="E4645" s="138"/>
      <c r="F4645" s="132"/>
      <c r="G4645" s="132"/>
      <c r="H4645" s="133"/>
      <c r="I4645" s="133"/>
      <c r="J4645" s="133"/>
      <c r="K4645" s="132"/>
      <c r="L4645" s="133"/>
      <c r="M4645" s="133"/>
      <c r="N4645" s="133"/>
      <c r="O4645" s="133"/>
      <c r="P4645" s="133"/>
      <c r="Q4645" s="133"/>
      <c r="R4645" s="66" t="s">
        <v>107</v>
      </c>
      <c r="S4645" s="135"/>
      <c r="T4645" s="133"/>
      <c r="U4645" s="133"/>
      <c r="V4645" s="136"/>
    </row>
    <row r="4646" spans="1:22" s="50" customFormat="1" ht="43.5" customHeight="1" x14ac:dyDescent="0.15">
      <c r="A4646" s="138">
        <v>92</v>
      </c>
      <c r="B4646" s="138" t="s">
        <v>1260</v>
      </c>
      <c r="C4646" s="139">
        <v>1942</v>
      </c>
      <c r="D4646" s="139"/>
      <c r="E4646" s="138" t="s">
        <v>111</v>
      </c>
      <c r="F4646" s="132">
        <v>3</v>
      </c>
      <c r="G4646" s="132">
        <v>2</v>
      </c>
      <c r="H4646" s="133">
        <v>1906.4</v>
      </c>
      <c r="I4646" s="133">
        <v>1750.6</v>
      </c>
      <c r="J4646" s="133">
        <v>1438.13</v>
      </c>
      <c r="K4646" s="132">
        <v>108</v>
      </c>
      <c r="L4646" s="133">
        <v>11258573.43</v>
      </c>
      <c r="M4646" s="133">
        <v>0</v>
      </c>
      <c r="N4646" s="133">
        <v>0</v>
      </c>
      <c r="O4646" s="133">
        <v>0</v>
      </c>
      <c r="P4646" s="133">
        <v>11258573.43</v>
      </c>
      <c r="Q4646" s="133">
        <v>0</v>
      </c>
      <c r="R4646" s="66" t="s">
        <v>74</v>
      </c>
      <c r="S4646" s="134">
        <v>2</v>
      </c>
      <c r="T4646" s="133">
        <v>6431.27</v>
      </c>
      <c r="U4646" s="133">
        <v>6431.27</v>
      </c>
      <c r="V4646" s="136">
        <v>47118</v>
      </c>
    </row>
    <row r="4647" spans="1:22" s="50" customFormat="1" ht="43.5" customHeight="1" x14ac:dyDescent="0.15">
      <c r="A4647" s="138"/>
      <c r="B4647" s="138"/>
      <c r="C4647" s="139"/>
      <c r="D4647" s="139"/>
      <c r="E4647" s="138"/>
      <c r="F4647" s="132"/>
      <c r="G4647" s="132"/>
      <c r="H4647" s="133"/>
      <c r="I4647" s="133"/>
      <c r="J4647" s="133"/>
      <c r="K4647" s="132"/>
      <c r="L4647" s="133"/>
      <c r="M4647" s="133"/>
      <c r="N4647" s="133"/>
      <c r="O4647" s="133"/>
      <c r="P4647" s="133"/>
      <c r="Q4647" s="133"/>
      <c r="R4647" s="66" t="s">
        <v>76</v>
      </c>
      <c r="S4647" s="135"/>
      <c r="T4647" s="133"/>
      <c r="U4647" s="133"/>
      <c r="V4647" s="136"/>
    </row>
    <row r="4648" spans="1:22" s="50" customFormat="1" ht="43.5" customHeight="1" x14ac:dyDescent="0.15">
      <c r="A4648" s="138">
        <v>93</v>
      </c>
      <c r="B4648" s="138" t="s">
        <v>1261</v>
      </c>
      <c r="C4648" s="139">
        <v>1947</v>
      </c>
      <c r="D4648" s="139"/>
      <c r="E4648" s="138" t="s">
        <v>111</v>
      </c>
      <c r="F4648" s="132">
        <v>3</v>
      </c>
      <c r="G4648" s="132">
        <v>2</v>
      </c>
      <c r="H4648" s="133">
        <v>2085.8000000000002</v>
      </c>
      <c r="I4648" s="133">
        <v>1806.4</v>
      </c>
      <c r="J4648" s="133">
        <v>1444.82</v>
      </c>
      <c r="K4648" s="132">
        <v>86</v>
      </c>
      <c r="L4648" s="133">
        <f>M4648+N4648+O4648+P4648+Q4648</f>
        <v>15293646.98</v>
      </c>
      <c r="M4648" s="133">
        <v>0</v>
      </c>
      <c r="N4648" s="133">
        <v>0</v>
      </c>
      <c r="O4648" s="133">
        <v>0</v>
      </c>
      <c r="P4648" s="133">
        <v>15293646.98</v>
      </c>
      <c r="Q4648" s="133">
        <v>0</v>
      </c>
      <c r="R4648" s="66" t="s">
        <v>74</v>
      </c>
      <c r="S4648" s="134">
        <v>3</v>
      </c>
      <c r="T4648" s="133">
        <f>L4648/I4648</f>
        <v>8466.3679030115145</v>
      </c>
      <c r="U4648" s="133">
        <f>T4648</f>
        <v>8466.3679030115145</v>
      </c>
      <c r="V4648" s="136">
        <v>47118</v>
      </c>
    </row>
    <row r="4649" spans="1:22" s="50" customFormat="1" ht="43.5" customHeight="1" x14ac:dyDescent="0.15">
      <c r="A4649" s="138"/>
      <c r="B4649" s="138"/>
      <c r="C4649" s="139"/>
      <c r="D4649" s="139"/>
      <c r="E4649" s="138"/>
      <c r="F4649" s="132"/>
      <c r="G4649" s="132"/>
      <c r="H4649" s="133"/>
      <c r="I4649" s="133"/>
      <c r="J4649" s="133"/>
      <c r="K4649" s="132"/>
      <c r="L4649" s="133"/>
      <c r="M4649" s="133"/>
      <c r="N4649" s="133"/>
      <c r="O4649" s="133"/>
      <c r="P4649" s="133"/>
      <c r="Q4649" s="133"/>
      <c r="R4649" s="66" t="s">
        <v>75</v>
      </c>
      <c r="S4649" s="135"/>
      <c r="T4649" s="133"/>
      <c r="U4649" s="133"/>
      <c r="V4649" s="136"/>
    </row>
    <row r="4650" spans="1:22" s="50" customFormat="1" ht="43.5" customHeight="1" x14ac:dyDescent="0.15">
      <c r="A4650" s="138"/>
      <c r="B4650" s="138"/>
      <c r="C4650" s="139"/>
      <c r="D4650" s="139"/>
      <c r="E4650" s="138"/>
      <c r="F4650" s="132"/>
      <c r="G4650" s="132"/>
      <c r="H4650" s="133"/>
      <c r="I4650" s="133"/>
      <c r="J4650" s="133"/>
      <c r="K4650" s="132"/>
      <c r="L4650" s="133"/>
      <c r="M4650" s="133"/>
      <c r="N4650" s="133"/>
      <c r="O4650" s="133"/>
      <c r="P4650" s="133"/>
      <c r="Q4650" s="133"/>
      <c r="R4650" s="66" t="s">
        <v>76</v>
      </c>
      <c r="S4650" s="135"/>
      <c r="T4650" s="133"/>
      <c r="U4650" s="133"/>
      <c r="V4650" s="136"/>
    </row>
    <row r="4651" spans="1:22" s="50" customFormat="1" ht="43.5" customHeight="1" x14ac:dyDescent="0.15">
      <c r="A4651" s="138">
        <v>94</v>
      </c>
      <c r="B4651" s="138" t="s">
        <v>1262</v>
      </c>
      <c r="C4651" s="139">
        <v>1984</v>
      </c>
      <c r="D4651" s="139"/>
      <c r="E4651" s="138" t="s">
        <v>97</v>
      </c>
      <c r="F4651" s="132">
        <v>5</v>
      </c>
      <c r="G4651" s="132">
        <v>4</v>
      </c>
      <c r="H4651" s="133">
        <v>3865</v>
      </c>
      <c r="I4651" s="133">
        <v>3327.2</v>
      </c>
      <c r="J4651" s="133">
        <v>3284.85</v>
      </c>
      <c r="K4651" s="132">
        <v>138</v>
      </c>
      <c r="L4651" s="133">
        <v>8396328.6400000006</v>
      </c>
      <c r="M4651" s="133">
        <v>0</v>
      </c>
      <c r="N4651" s="133">
        <v>0</v>
      </c>
      <c r="O4651" s="133">
        <v>0</v>
      </c>
      <c r="P4651" s="133">
        <v>8396328.6400000006</v>
      </c>
      <c r="Q4651" s="133">
        <v>0</v>
      </c>
      <c r="R4651" s="66" t="s">
        <v>74</v>
      </c>
      <c r="S4651" s="134">
        <v>3</v>
      </c>
      <c r="T4651" s="133">
        <v>2523.54</v>
      </c>
      <c r="U4651" s="133">
        <v>2523.54</v>
      </c>
      <c r="V4651" s="136">
        <v>47118</v>
      </c>
    </row>
    <row r="4652" spans="1:22" s="50" customFormat="1" ht="43.5" customHeight="1" x14ac:dyDescent="0.15">
      <c r="A4652" s="138"/>
      <c r="B4652" s="138"/>
      <c r="C4652" s="139"/>
      <c r="D4652" s="139"/>
      <c r="E4652" s="138"/>
      <c r="F4652" s="132"/>
      <c r="G4652" s="132"/>
      <c r="H4652" s="133"/>
      <c r="I4652" s="133"/>
      <c r="J4652" s="133"/>
      <c r="K4652" s="132"/>
      <c r="L4652" s="133"/>
      <c r="M4652" s="133"/>
      <c r="N4652" s="133"/>
      <c r="O4652" s="133"/>
      <c r="P4652" s="133"/>
      <c r="Q4652" s="133"/>
      <c r="R4652" s="66" t="s">
        <v>75</v>
      </c>
      <c r="S4652" s="135"/>
      <c r="T4652" s="133"/>
      <c r="U4652" s="133"/>
      <c r="V4652" s="136"/>
    </row>
    <row r="4653" spans="1:22" s="50" customFormat="1" ht="43.5" customHeight="1" x14ac:dyDescent="0.15">
      <c r="A4653" s="138"/>
      <c r="B4653" s="138"/>
      <c r="C4653" s="139"/>
      <c r="D4653" s="139"/>
      <c r="E4653" s="138"/>
      <c r="F4653" s="132"/>
      <c r="G4653" s="132"/>
      <c r="H4653" s="133"/>
      <c r="I4653" s="133"/>
      <c r="J4653" s="133"/>
      <c r="K4653" s="132"/>
      <c r="L4653" s="133"/>
      <c r="M4653" s="133"/>
      <c r="N4653" s="133"/>
      <c r="O4653" s="133"/>
      <c r="P4653" s="133"/>
      <c r="Q4653" s="133"/>
      <c r="R4653" s="66" t="s">
        <v>76</v>
      </c>
      <c r="S4653" s="135"/>
      <c r="T4653" s="133"/>
      <c r="U4653" s="133"/>
      <c r="V4653" s="136"/>
    </row>
    <row r="4654" spans="1:22" s="50" customFormat="1" ht="43.5" customHeight="1" x14ac:dyDescent="0.15">
      <c r="A4654" s="138">
        <v>95</v>
      </c>
      <c r="B4654" s="138" t="s">
        <v>1263</v>
      </c>
      <c r="C4654" s="139">
        <v>1985</v>
      </c>
      <c r="D4654" s="139"/>
      <c r="E4654" s="138" t="s">
        <v>111</v>
      </c>
      <c r="F4654" s="132">
        <v>5</v>
      </c>
      <c r="G4654" s="132">
        <v>2</v>
      </c>
      <c r="H4654" s="133">
        <v>1936</v>
      </c>
      <c r="I4654" s="133">
        <v>1700.4</v>
      </c>
      <c r="J4654" s="133">
        <v>1507.8</v>
      </c>
      <c r="K4654" s="132">
        <v>99</v>
      </c>
      <c r="L4654" s="133">
        <v>4462159.54</v>
      </c>
      <c r="M4654" s="133">
        <v>0</v>
      </c>
      <c r="N4654" s="133">
        <v>0</v>
      </c>
      <c r="O4654" s="133">
        <v>0</v>
      </c>
      <c r="P4654" s="133">
        <v>4462159.54</v>
      </c>
      <c r="Q4654" s="133">
        <v>0</v>
      </c>
      <c r="R4654" s="66" t="s">
        <v>74</v>
      </c>
      <c r="S4654" s="134">
        <v>3</v>
      </c>
      <c r="T4654" s="133">
        <v>2624.18</v>
      </c>
      <c r="U4654" s="133">
        <v>2624.18</v>
      </c>
      <c r="V4654" s="136">
        <v>47118</v>
      </c>
    </row>
    <row r="4655" spans="1:22" s="50" customFormat="1" ht="43.5" customHeight="1" x14ac:dyDescent="0.15">
      <c r="A4655" s="138"/>
      <c r="B4655" s="138"/>
      <c r="C4655" s="139"/>
      <c r="D4655" s="139"/>
      <c r="E4655" s="138"/>
      <c r="F4655" s="132"/>
      <c r="G4655" s="132"/>
      <c r="H4655" s="133"/>
      <c r="I4655" s="133"/>
      <c r="J4655" s="133"/>
      <c r="K4655" s="132"/>
      <c r="L4655" s="133"/>
      <c r="M4655" s="133"/>
      <c r="N4655" s="133"/>
      <c r="O4655" s="133"/>
      <c r="P4655" s="133"/>
      <c r="Q4655" s="133"/>
      <c r="R4655" s="66" t="s">
        <v>75</v>
      </c>
      <c r="S4655" s="135"/>
      <c r="T4655" s="133"/>
      <c r="U4655" s="133"/>
      <c r="V4655" s="136"/>
    </row>
    <row r="4656" spans="1:22" s="50" customFormat="1" ht="43.5" customHeight="1" x14ac:dyDescent="0.15">
      <c r="A4656" s="138"/>
      <c r="B4656" s="138"/>
      <c r="C4656" s="139"/>
      <c r="D4656" s="139"/>
      <c r="E4656" s="138"/>
      <c r="F4656" s="132"/>
      <c r="G4656" s="132"/>
      <c r="H4656" s="133"/>
      <c r="I4656" s="133"/>
      <c r="J4656" s="133"/>
      <c r="K4656" s="132"/>
      <c r="L4656" s="133"/>
      <c r="M4656" s="133"/>
      <c r="N4656" s="133"/>
      <c r="O4656" s="133"/>
      <c r="P4656" s="133"/>
      <c r="Q4656" s="133"/>
      <c r="R4656" s="66" t="s">
        <v>76</v>
      </c>
      <c r="S4656" s="135"/>
      <c r="T4656" s="133"/>
      <c r="U4656" s="133"/>
      <c r="V4656" s="136"/>
    </row>
    <row r="4657" spans="1:22" s="50" customFormat="1" ht="43.5" customHeight="1" x14ac:dyDescent="0.15">
      <c r="A4657" s="138">
        <v>96</v>
      </c>
      <c r="B4657" s="138" t="s">
        <v>1264</v>
      </c>
      <c r="C4657" s="139">
        <v>1963</v>
      </c>
      <c r="D4657" s="139"/>
      <c r="E4657" s="138" t="s">
        <v>111</v>
      </c>
      <c r="F4657" s="132">
        <v>5</v>
      </c>
      <c r="G4657" s="132">
        <v>3</v>
      </c>
      <c r="H4657" s="133">
        <v>2740.9</v>
      </c>
      <c r="I4657" s="133">
        <v>2516.6</v>
      </c>
      <c r="J4657" s="133">
        <v>2378.3000000000002</v>
      </c>
      <c r="K4657" s="132">
        <v>118</v>
      </c>
      <c r="L4657" s="133">
        <v>15462888.77</v>
      </c>
      <c r="M4657" s="133">
        <v>0</v>
      </c>
      <c r="N4657" s="133">
        <v>0</v>
      </c>
      <c r="O4657" s="133">
        <v>0</v>
      </c>
      <c r="P4657" s="133">
        <v>15462888.77</v>
      </c>
      <c r="Q4657" s="133">
        <v>0</v>
      </c>
      <c r="R4657" s="66" t="s">
        <v>74</v>
      </c>
      <c r="S4657" s="134">
        <v>3</v>
      </c>
      <c r="T4657" s="133">
        <v>6144.36</v>
      </c>
      <c r="U4657" s="133">
        <v>6144.36</v>
      </c>
      <c r="V4657" s="136">
        <v>47118</v>
      </c>
    </row>
    <row r="4658" spans="1:22" s="50" customFormat="1" ht="43.5" customHeight="1" x14ac:dyDescent="0.15">
      <c r="A4658" s="138"/>
      <c r="B4658" s="138"/>
      <c r="C4658" s="139"/>
      <c r="D4658" s="139"/>
      <c r="E4658" s="138"/>
      <c r="F4658" s="132"/>
      <c r="G4658" s="132"/>
      <c r="H4658" s="133"/>
      <c r="I4658" s="133"/>
      <c r="J4658" s="133"/>
      <c r="K4658" s="132"/>
      <c r="L4658" s="133"/>
      <c r="M4658" s="133"/>
      <c r="N4658" s="133"/>
      <c r="O4658" s="133"/>
      <c r="P4658" s="133"/>
      <c r="Q4658" s="133"/>
      <c r="R4658" s="66" t="s">
        <v>75</v>
      </c>
      <c r="S4658" s="135"/>
      <c r="T4658" s="133"/>
      <c r="U4658" s="133"/>
      <c r="V4658" s="136"/>
    </row>
    <row r="4659" spans="1:22" s="50" customFormat="1" ht="43.5" customHeight="1" x14ac:dyDescent="0.15">
      <c r="A4659" s="138"/>
      <c r="B4659" s="138"/>
      <c r="C4659" s="139"/>
      <c r="D4659" s="139"/>
      <c r="E4659" s="138"/>
      <c r="F4659" s="132"/>
      <c r="G4659" s="132"/>
      <c r="H4659" s="133"/>
      <c r="I4659" s="133"/>
      <c r="J4659" s="133"/>
      <c r="K4659" s="132"/>
      <c r="L4659" s="133"/>
      <c r="M4659" s="133"/>
      <c r="N4659" s="133"/>
      <c r="O4659" s="133"/>
      <c r="P4659" s="133"/>
      <c r="Q4659" s="133"/>
      <c r="R4659" s="66" t="s">
        <v>76</v>
      </c>
      <c r="S4659" s="135"/>
      <c r="T4659" s="133"/>
      <c r="U4659" s="133"/>
      <c r="V4659" s="136"/>
    </row>
    <row r="4660" spans="1:22" s="50" customFormat="1" ht="43.5" customHeight="1" x14ac:dyDescent="0.15">
      <c r="A4660" s="138">
        <v>97</v>
      </c>
      <c r="B4660" s="138" t="s">
        <v>893</v>
      </c>
      <c r="C4660" s="139">
        <v>1972</v>
      </c>
      <c r="D4660" s="139">
        <v>1972</v>
      </c>
      <c r="E4660" s="138" t="s">
        <v>97</v>
      </c>
      <c r="F4660" s="132">
        <v>5</v>
      </c>
      <c r="G4660" s="132">
        <v>8</v>
      </c>
      <c r="H4660" s="133">
        <v>6137.2</v>
      </c>
      <c r="I4660" s="133">
        <v>5536</v>
      </c>
      <c r="J4660" s="133">
        <v>5487.92</v>
      </c>
      <c r="K4660" s="132">
        <v>265</v>
      </c>
      <c r="L4660" s="133">
        <v>58983325.75</v>
      </c>
      <c r="M4660" s="133">
        <v>0</v>
      </c>
      <c r="N4660" s="133">
        <v>0</v>
      </c>
      <c r="O4660" s="133">
        <v>0</v>
      </c>
      <c r="P4660" s="133">
        <v>58983325.75</v>
      </c>
      <c r="Q4660" s="133">
        <v>0</v>
      </c>
      <c r="R4660" s="66" t="s">
        <v>74</v>
      </c>
      <c r="S4660" s="134">
        <v>6</v>
      </c>
      <c r="T4660" s="133">
        <v>10654.5</v>
      </c>
      <c r="U4660" s="133">
        <v>10654.5</v>
      </c>
      <c r="V4660" s="136">
        <v>47118</v>
      </c>
    </row>
    <row r="4661" spans="1:22" s="50" customFormat="1" ht="43.5" customHeight="1" x14ac:dyDescent="0.15">
      <c r="A4661" s="138"/>
      <c r="B4661" s="138"/>
      <c r="C4661" s="139"/>
      <c r="D4661" s="139"/>
      <c r="E4661" s="138"/>
      <c r="F4661" s="132"/>
      <c r="G4661" s="132"/>
      <c r="H4661" s="133"/>
      <c r="I4661" s="133"/>
      <c r="J4661" s="133"/>
      <c r="K4661" s="132"/>
      <c r="L4661" s="133"/>
      <c r="M4661" s="133"/>
      <c r="N4661" s="133"/>
      <c r="O4661" s="133"/>
      <c r="P4661" s="133"/>
      <c r="Q4661" s="133"/>
      <c r="R4661" s="66" t="s">
        <v>75</v>
      </c>
      <c r="S4661" s="135"/>
      <c r="T4661" s="133"/>
      <c r="U4661" s="133"/>
      <c r="V4661" s="136"/>
    </row>
    <row r="4662" spans="1:22" s="50" customFormat="1" ht="43.5" customHeight="1" x14ac:dyDescent="0.15">
      <c r="A4662" s="138"/>
      <c r="B4662" s="138"/>
      <c r="C4662" s="139"/>
      <c r="D4662" s="139"/>
      <c r="E4662" s="138"/>
      <c r="F4662" s="132"/>
      <c r="G4662" s="132"/>
      <c r="H4662" s="133"/>
      <c r="I4662" s="133"/>
      <c r="J4662" s="133"/>
      <c r="K4662" s="132"/>
      <c r="L4662" s="133"/>
      <c r="M4662" s="133"/>
      <c r="N4662" s="133"/>
      <c r="O4662" s="133"/>
      <c r="P4662" s="133"/>
      <c r="Q4662" s="133"/>
      <c r="R4662" s="66" t="s">
        <v>76</v>
      </c>
      <c r="S4662" s="135"/>
      <c r="T4662" s="133"/>
      <c r="U4662" s="133"/>
      <c r="V4662" s="136"/>
    </row>
    <row r="4663" spans="1:22" s="50" customFormat="1" ht="43.5" customHeight="1" x14ac:dyDescent="0.15">
      <c r="A4663" s="138"/>
      <c r="B4663" s="138"/>
      <c r="C4663" s="139"/>
      <c r="D4663" s="139"/>
      <c r="E4663" s="138"/>
      <c r="F4663" s="132"/>
      <c r="G4663" s="132"/>
      <c r="H4663" s="133"/>
      <c r="I4663" s="133"/>
      <c r="J4663" s="133"/>
      <c r="K4663" s="132"/>
      <c r="L4663" s="133"/>
      <c r="M4663" s="133"/>
      <c r="N4663" s="133"/>
      <c r="O4663" s="133"/>
      <c r="P4663" s="133"/>
      <c r="Q4663" s="133"/>
      <c r="R4663" s="66" t="s">
        <v>105</v>
      </c>
      <c r="S4663" s="135"/>
      <c r="T4663" s="133"/>
      <c r="U4663" s="133"/>
      <c r="V4663" s="136"/>
    </row>
    <row r="4664" spans="1:22" s="50" customFormat="1" ht="43.5" customHeight="1" x14ac:dyDescent="0.15">
      <c r="A4664" s="138"/>
      <c r="B4664" s="138"/>
      <c r="C4664" s="139"/>
      <c r="D4664" s="139"/>
      <c r="E4664" s="138"/>
      <c r="F4664" s="132"/>
      <c r="G4664" s="132"/>
      <c r="H4664" s="133"/>
      <c r="I4664" s="133"/>
      <c r="J4664" s="133"/>
      <c r="K4664" s="132"/>
      <c r="L4664" s="133"/>
      <c r="M4664" s="133"/>
      <c r="N4664" s="133"/>
      <c r="O4664" s="133"/>
      <c r="P4664" s="133"/>
      <c r="Q4664" s="133"/>
      <c r="R4664" s="66" t="s">
        <v>106</v>
      </c>
      <c r="S4664" s="135"/>
      <c r="T4664" s="133"/>
      <c r="U4664" s="133"/>
      <c r="V4664" s="136"/>
    </row>
    <row r="4665" spans="1:22" s="50" customFormat="1" ht="43.5" customHeight="1" x14ac:dyDescent="0.15">
      <c r="A4665" s="138"/>
      <c r="B4665" s="138"/>
      <c r="C4665" s="139"/>
      <c r="D4665" s="139"/>
      <c r="E4665" s="138"/>
      <c r="F4665" s="132"/>
      <c r="G4665" s="132"/>
      <c r="H4665" s="133"/>
      <c r="I4665" s="133"/>
      <c r="J4665" s="133"/>
      <c r="K4665" s="132"/>
      <c r="L4665" s="133"/>
      <c r="M4665" s="133"/>
      <c r="N4665" s="133"/>
      <c r="O4665" s="133"/>
      <c r="P4665" s="133"/>
      <c r="Q4665" s="133"/>
      <c r="R4665" s="66" t="s">
        <v>107</v>
      </c>
      <c r="S4665" s="135"/>
      <c r="T4665" s="133"/>
      <c r="U4665" s="133"/>
      <c r="V4665" s="136"/>
    </row>
    <row r="4666" spans="1:22" s="50" customFormat="1" ht="43.5" customHeight="1" x14ac:dyDescent="0.15">
      <c r="A4666" s="138">
        <v>98</v>
      </c>
      <c r="B4666" s="138" t="s">
        <v>894</v>
      </c>
      <c r="C4666" s="139">
        <v>1977</v>
      </c>
      <c r="D4666" s="139">
        <v>1977</v>
      </c>
      <c r="E4666" s="138" t="s">
        <v>97</v>
      </c>
      <c r="F4666" s="132">
        <v>5</v>
      </c>
      <c r="G4666" s="132">
        <v>8</v>
      </c>
      <c r="H4666" s="133">
        <v>6152.1</v>
      </c>
      <c r="I4666" s="133">
        <v>5557.5</v>
      </c>
      <c r="J4666" s="133">
        <v>5261.3</v>
      </c>
      <c r="K4666" s="132">
        <v>270</v>
      </c>
      <c r="L4666" s="133">
        <v>59205777.030000001</v>
      </c>
      <c r="M4666" s="133">
        <v>0</v>
      </c>
      <c r="N4666" s="133">
        <v>0</v>
      </c>
      <c r="O4666" s="133">
        <v>0</v>
      </c>
      <c r="P4666" s="133">
        <v>59205777.030000001</v>
      </c>
      <c r="Q4666" s="133">
        <v>0</v>
      </c>
      <c r="R4666" s="66" t="s">
        <v>74</v>
      </c>
      <c r="S4666" s="134">
        <v>6</v>
      </c>
      <c r="T4666" s="133">
        <v>10653.31</v>
      </c>
      <c r="U4666" s="133">
        <v>10653.31</v>
      </c>
      <c r="V4666" s="136">
        <v>47118</v>
      </c>
    </row>
    <row r="4667" spans="1:22" s="50" customFormat="1" ht="43.5" customHeight="1" x14ac:dyDescent="0.15">
      <c r="A4667" s="138"/>
      <c r="B4667" s="138"/>
      <c r="C4667" s="139"/>
      <c r="D4667" s="139"/>
      <c r="E4667" s="138"/>
      <c r="F4667" s="132"/>
      <c r="G4667" s="132"/>
      <c r="H4667" s="133"/>
      <c r="I4667" s="133"/>
      <c r="J4667" s="133"/>
      <c r="K4667" s="132"/>
      <c r="L4667" s="133"/>
      <c r="M4667" s="133"/>
      <c r="N4667" s="133"/>
      <c r="O4667" s="133"/>
      <c r="P4667" s="133"/>
      <c r="Q4667" s="133"/>
      <c r="R4667" s="66" t="s">
        <v>75</v>
      </c>
      <c r="S4667" s="135"/>
      <c r="T4667" s="133"/>
      <c r="U4667" s="133"/>
      <c r="V4667" s="136"/>
    </row>
    <row r="4668" spans="1:22" s="50" customFormat="1" ht="43.5" customHeight="1" x14ac:dyDescent="0.15">
      <c r="A4668" s="138"/>
      <c r="B4668" s="138"/>
      <c r="C4668" s="139"/>
      <c r="D4668" s="139"/>
      <c r="E4668" s="138"/>
      <c r="F4668" s="132"/>
      <c r="G4668" s="132"/>
      <c r="H4668" s="133"/>
      <c r="I4668" s="133"/>
      <c r="J4668" s="133"/>
      <c r="K4668" s="132"/>
      <c r="L4668" s="133"/>
      <c r="M4668" s="133"/>
      <c r="N4668" s="133"/>
      <c r="O4668" s="133"/>
      <c r="P4668" s="133"/>
      <c r="Q4668" s="133"/>
      <c r="R4668" s="66" t="s">
        <v>76</v>
      </c>
      <c r="S4668" s="135"/>
      <c r="T4668" s="133"/>
      <c r="U4668" s="133"/>
      <c r="V4668" s="136"/>
    </row>
    <row r="4669" spans="1:22" s="50" customFormat="1" ht="43.5" customHeight="1" x14ac:dyDescent="0.15">
      <c r="A4669" s="138"/>
      <c r="B4669" s="138"/>
      <c r="C4669" s="139"/>
      <c r="D4669" s="139"/>
      <c r="E4669" s="138"/>
      <c r="F4669" s="132"/>
      <c r="G4669" s="132"/>
      <c r="H4669" s="133"/>
      <c r="I4669" s="133"/>
      <c r="J4669" s="133"/>
      <c r="K4669" s="132"/>
      <c r="L4669" s="133"/>
      <c r="M4669" s="133"/>
      <c r="N4669" s="133"/>
      <c r="O4669" s="133"/>
      <c r="P4669" s="133"/>
      <c r="Q4669" s="133"/>
      <c r="R4669" s="66" t="s">
        <v>105</v>
      </c>
      <c r="S4669" s="135"/>
      <c r="T4669" s="133"/>
      <c r="U4669" s="133"/>
      <c r="V4669" s="136"/>
    </row>
    <row r="4670" spans="1:22" s="50" customFormat="1" ht="43.5" customHeight="1" x14ac:dyDescent="0.15">
      <c r="A4670" s="138"/>
      <c r="B4670" s="138"/>
      <c r="C4670" s="139"/>
      <c r="D4670" s="139"/>
      <c r="E4670" s="138"/>
      <c r="F4670" s="132"/>
      <c r="G4670" s="132"/>
      <c r="H4670" s="133"/>
      <c r="I4670" s="133"/>
      <c r="J4670" s="133"/>
      <c r="K4670" s="132"/>
      <c r="L4670" s="133"/>
      <c r="M4670" s="133"/>
      <c r="N4670" s="133"/>
      <c r="O4670" s="133"/>
      <c r="P4670" s="133"/>
      <c r="Q4670" s="133"/>
      <c r="R4670" s="66" t="s">
        <v>106</v>
      </c>
      <c r="S4670" s="135"/>
      <c r="T4670" s="133"/>
      <c r="U4670" s="133"/>
      <c r="V4670" s="136"/>
    </row>
    <row r="4671" spans="1:22" s="50" customFormat="1" ht="43.5" customHeight="1" x14ac:dyDescent="0.15">
      <c r="A4671" s="138"/>
      <c r="B4671" s="138"/>
      <c r="C4671" s="139"/>
      <c r="D4671" s="139"/>
      <c r="E4671" s="138"/>
      <c r="F4671" s="132"/>
      <c r="G4671" s="132"/>
      <c r="H4671" s="133"/>
      <c r="I4671" s="133"/>
      <c r="J4671" s="133"/>
      <c r="K4671" s="132"/>
      <c r="L4671" s="133"/>
      <c r="M4671" s="133"/>
      <c r="N4671" s="133"/>
      <c r="O4671" s="133"/>
      <c r="P4671" s="133"/>
      <c r="Q4671" s="133"/>
      <c r="R4671" s="66" t="s">
        <v>107</v>
      </c>
      <c r="S4671" s="135"/>
      <c r="T4671" s="133"/>
      <c r="U4671" s="133"/>
      <c r="V4671" s="136"/>
    </row>
    <row r="4672" spans="1:22" s="50" customFormat="1" ht="43.5" customHeight="1" x14ac:dyDescent="0.15">
      <c r="A4672" s="138">
        <v>99</v>
      </c>
      <c r="B4672" s="138" t="s">
        <v>1265</v>
      </c>
      <c r="C4672" s="139">
        <v>1979</v>
      </c>
      <c r="D4672" s="139"/>
      <c r="E4672" s="138" t="s">
        <v>97</v>
      </c>
      <c r="F4672" s="132">
        <v>5</v>
      </c>
      <c r="G4672" s="132">
        <v>8</v>
      </c>
      <c r="H4672" s="133">
        <v>6142.1</v>
      </c>
      <c r="I4672" s="133">
        <v>5553.7</v>
      </c>
      <c r="J4672" s="133">
        <v>5310.85</v>
      </c>
      <c r="K4672" s="132">
        <v>302</v>
      </c>
      <c r="L4672" s="133">
        <f>M4672+N4672+O4672+P4672+Q4672</f>
        <v>13736165.890000001</v>
      </c>
      <c r="M4672" s="133">
        <v>0</v>
      </c>
      <c r="N4672" s="133">
        <v>0</v>
      </c>
      <c r="O4672" s="133">
        <v>0</v>
      </c>
      <c r="P4672" s="133">
        <v>13736165.890000001</v>
      </c>
      <c r="Q4672" s="133">
        <v>0</v>
      </c>
      <c r="R4672" s="66" t="s">
        <v>74</v>
      </c>
      <c r="S4672" s="134">
        <v>3</v>
      </c>
      <c r="T4672" s="133">
        <f>L4672/I4672</f>
        <v>2473.3359544087725</v>
      </c>
      <c r="U4672" s="133">
        <f>T4672</f>
        <v>2473.3359544087725</v>
      </c>
      <c r="V4672" s="136">
        <v>47118</v>
      </c>
    </row>
    <row r="4673" spans="1:22" s="50" customFormat="1" ht="43.5" customHeight="1" x14ac:dyDescent="0.15">
      <c r="A4673" s="138"/>
      <c r="B4673" s="138"/>
      <c r="C4673" s="139"/>
      <c r="D4673" s="139"/>
      <c r="E4673" s="138"/>
      <c r="F4673" s="132"/>
      <c r="G4673" s="132"/>
      <c r="H4673" s="133"/>
      <c r="I4673" s="133"/>
      <c r="J4673" s="133"/>
      <c r="K4673" s="132"/>
      <c r="L4673" s="133"/>
      <c r="M4673" s="133"/>
      <c r="N4673" s="133"/>
      <c r="O4673" s="133"/>
      <c r="P4673" s="133"/>
      <c r="Q4673" s="133"/>
      <c r="R4673" s="66" t="s">
        <v>75</v>
      </c>
      <c r="S4673" s="135"/>
      <c r="T4673" s="133"/>
      <c r="U4673" s="133"/>
      <c r="V4673" s="136"/>
    </row>
    <row r="4674" spans="1:22" s="50" customFormat="1" ht="43.5" customHeight="1" x14ac:dyDescent="0.15">
      <c r="A4674" s="138"/>
      <c r="B4674" s="138"/>
      <c r="C4674" s="139"/>
      <c r="D4674" s="139"/>
      <c r="E4674" s="138"/>
      <c r="F4674" s="132"/>
      <c r="G4674" s="132"/>
      <c r="H4674" s="133"/>
      <c r="I4674" s="133"/>
      <c r="J4674" s="133"/>
      <c r="K4674" s="132"/>
      <c r="L4674" s="133"/>
      <c r="M4674" s="133"/>
      <c r="N4674" s="133"/>
      <c r="O4674" s="133"/>
      <c r="P4674" s="133"/>
      <c r="Q4674" s="133"/>
      <c r="R4674" s="66" t="s">
        <v>76</v>
      </c>
      <c r="S4674" s="135"/>
      <c r="T4674" s="133"/>
      <c r="U4674" s="133"/>
      <c r="V4674" s="136"/>
    </row>
    <row r="4675" spans="1:22" s="50" customFormat="1" ht="43.5" customHeight="1" x14ac:dyDescent="0.15">
      <c r="A4675" s="138">
        <v>100</v>
      </c>
      <c r="B4675" s="138" t="s">
        <v>1266</v>
      </c>
      <c r="C4675" s="139">
        <v>1968</v>
      </c>
      <c r="D4675" s="139"/>
      <c r="E4675" s="138" t="s">
        <v>97</v>
      </c>
      <c r="F4675" s="132">
        <v>5</v>
      </c>
      <c r="G4675" s="132">
        <v>8</v>
      </c>
      <c r="H4675" s="133">
        <v>6178.8</v>
      </c>
      <c r="I4675" s="133">
        <v>5578</v>
      </c>
      <c r="J4675" s="133">
        <v>5245.17</v>
      </c>
      <c r="K4675" s="132">
        <v>283</v>
      </c>
      <c r="L4675" s="133">
        <f>M4675+N4675+O4675+P4675+Q4675</f>
        <v>13806106.210000001</v>
      </c>
      <c r="M4675" s="133">
        <v>0</v>
      </c>
      <c r="N4675" s="133">
        <v>0</v>
      </c>
      <c r="O4675" s="133">
        <v>0</v>
      </c>
      <c r="P4675" s="133">
        <v>13806106.210000001</v>
      </c>
      <c r="Q4675" s="133">
        <v>0</v>
      </c>
      <c r="R4675" s="66" t="s">
        <v>74</v>
      </c>
      <c r="S4675" s="134">
        <v>3</v>
      </c>
      <c r="T4675" s="133">
        <f>L4675/I4675</f>
        <v>2475.0997149515956</v>
      </c>
      <c r="U4675" s="133">
        <f>T4675</f>
        <v>2475.0997149515956</v>
      </c>
      <c r="V4675" s="136">
        <v>47118</v>
      </c>
    </row>
    <row r="4676" spans="1:22" s="50" customFormat="1" ht="43.5" customHeight="1" x14ac:dyDescent="0.15">
      <c r="A4676" s="138"/>
      <c r="B4676" s="138"/>
      <c r="C4676" s="139"/>
      <c r="D4676" s="139"/>
      <c r="E4676" s="138"/>
      <c r="F4676" s="132"/>
      <c r="G4676" s="132"/>
      <c r="H4676" s="133"/>
      <c r="I4676" s="133"/>
      <c r="J4676" s="133"/>
      <c r="K4676" s="132"/>
      <c r="L4676" s="133"/>
      <c r="M4676" s="133"/>
      <c r="N4676" s="133"/>
      <c r="O4676" s="133"/>
      <c r="P4676" s="133"/>
      <c r="Q4676" s="133"/>
      <c r="R4676" s="66" t="s">
        <v>75</v>
      </c>
      <c r="S4676" s="135"/>
      <c r="T4676" s="133"/>
      <c r="U4676" s="133"/>
      <c r="V4676" s="136"/>
    </row>
    <row r="4677" spans="1:22" s="50" customFormat="1" ht="43.5" customHeight="1" x14ac:dyDescent="0.15">
      <c r="A4677" s="138"/>
      <c r="B4677" s="138"/>
      <c r="C4677" s="139"/>
      <c r="D4677" s="139"/>
      <c r="E4677" s="138"/>
      <c r="F4677" s="132"/>
      <c r="G4677" s="132"/>
      <c r="H4677" s="133"/>
      <c r="I4677" s="133"/>
      <c r="J4677" s="133"/>
      <c r="K4677" s="132"/>
      <c r="L4677" s="133"/>
      <c r="M4677" s="133"/>
      <c r="N4677" s="133"/>
      <c r="O4677" s="133"/>
      <c r="P4677" s="133"/>
      <c r="Q4677" s="133"/>
      <c r="R4677" s="66" t="s">
        <v>76</v>
      </c>
      <c r="S4677" s="135"/>
      <c r="T4677" s="133"/>
      <c r="U4677" s="133"/>
      <c r="V4677" s="136"/>
    </row>
    <row r="4678" spans="1:22" s="50" customFormat="1" ht="69.75" customHeight="1" x14ac:dyDescent="0.15">
      <c r="A4678" s="138">
        <v>101</v>
      </c>
      <c r="B4678" s="138" t="s">
        <v>1267</v>
      </c>
      <c r="C4678" s="139">
        <v>1973</v>
      </c>
      <c r="D4678" s="139">
        <v>2018</v>
      </c>
      <c r="E4678" s="138" t="s">
        <v>111</v>
      </c>
      <c r="F4678" s="132">
        <v>5</v>
      </c>
      <c r="G4678" s="132">
        <v>8</v>
      </c>
      <c r="H4678" s="133">
        <v>7813.5</v>
      </c>
      <c r="I4678" s="133">
        <v>5991.1</v>
      </c>
      <c r="J4678" s="133">
        <v>5769.75</v>
      </c>
      <c r="K4678" s="132">
        <v>264</v>
      </c>
      <c r="L4678" s="133">
        <v>4390148.29</v>
      </c>
      <c r="M4678" s="133">
        <v>0</v>
      </c>
      <c r="N4678" s="133">
        <v>0</v>
      </c>
      <c r="O4678" s="133">
        <v>0</v>
      </c>
      <c r="P4678" s="133">
        <v>4390148.29</v>
      </c>
      <c r="Q4678" s="133">
        <v>0</v>
      </c>
      <c r="R4678" s="66" t="s">
        <v>117</v>
      </c>
      <c r="S4678" s="134">
        <v>3</v>
      </c>
      <c r="T4678" s="133">
        <v>732.78</v>
      </c>
      <c r="U4678" s="133">
        <v>732.78</v>
      </c>
      <c r="V4678" s="136">
        <v>47118</v>
      </c>
    </row>
    <row r="4679" spans="1:22" s="50" customFormat="1" ht="69.75" customHeight="1" x14ac:dyDescent="0.15">
      <c r="A4679" s="138"/>
      <c r="B4679" s="138"/>
      <c r="C4679" s="139"/>
      <c r="D4679" s="139"/>
      <c r="E4679" s="138"/>
      <c r="F4679" s="132"/>
      <c r="G4679" s="132"/>
      <c r="H4679" s="133"/>
      <c r="I4679" s="133"/>
      <c r="J4679" s="133"/>
      <c r="K4679" s="132"/>
      <c r="L4679" s="133"/>
      <c r="M4679" s="133"/>
      <c r="N4679" s="133"/>
      <c r="O4679" s="133"/>
      <c r="P4679" s="133"/>
      <c r="Q4679" s="133"/>
      <c r="R4679" s="66" t="s">
        <v>118</v>
      </c>
      <c r="S4679" s="135"/>
      <c r="T4679" s="133"/>
      <c r="U4679" s="133"/>
      <c r="V4679" s="136"/>
    </row>
    <row r="4680" spans="1:22" s="50" customFormat="1" ht="69.75" customHeight="1" x14ac:dyDescent="0.15">
      <c r="A4680" s="138"/>
      <c r="B4680" s="138"/>
      <c r="C4680" s="139"/>
      <c r="D4680" s="139"/>
      <c r="E4680" s="138"/>
      <c r="F4680" s="132"/>
      <c r="G4680" s="132"/>
      <c r="H4680" s="133"/>
      <c r="I4680" s="133"/>
      <c r="J4680" s="133"/>
      <c r="K4680" s="132"/>
      <c r="L4680" s="133"/>
      <c r="M4680" s="133"/>
      <c r="N4680" s="133"/>
      <c r="O4680" s="133"/>
      <c r="P4680" s="133"/>
      <c r="Q4680" s="133"/>
      <c r="R4680" s="66" t="s">
        <v>119</v>
      </c>
      <c r="S4680" s="135"/>
      <c r="T4680" s="133"/>
      <c r="U4680" s="133"/>
      <c r="V4680" s="136"/>
    </row>
    <row r="4681" spans="1:22" s="50" customFormat="1" ht="43.5" customHeight="1" x14ac:dyDescent="0.15">
      <c r="A4681" s="138">
        <v>102</v>
      </c>
      <c r="B4681" s="138" t="s">
        <v>367</v>
      </c>
      <c r="C4681" s="139">
        <v>1952</v>
      </c>
      <c r="D4681" s="139">
        <v>2008</v>
      </c>
      <c r="E4681" s="138" t="s">
        <v>111</v>
      </c>
      <c r="F4681" s="132">
        <v>5</v>
      </c>
      <c r="G4681" s="132">
        <v>10</v>
      </c>
      <c r="H4681" s="133">
        <v>11492.31</v>
      </c>
      <c r="I4681" s="133">
        <v>9904.7099999999991</v>
      </c>
      <c r="J4681" s="133">
        <v>8777.68</v>
      </c>
      <c r="K4681" s="132">
        <v>269</v>
      </c>
      <c r="L4681" s="133">
        <v>70460184.079999998</v>
      </c>
      <c r="M4681" s="133">
        <v>0</v>
      </c>
      <c r="N4681" s="133">
        <v>0</v>
      </c>
      <c r="O4681" s="133">
        <v>0</v>
      </c>
      <c r="P4681" s="133">
        <v>70460184.079999998</v>
      </c>
      <c r="Q4681" s="133">
        <v>0</v>
      </c>
      <c r="R4681" s="66" t="s">
        <v>105</v>
      </c>
      <c r="S4681" s="134">
        <v>2</v>
      </c>
      <c r="T4681" s="133">
        <v>7113.81</v>
      </c>
      <c r="U4681" s="133">
        <v>7113.81</v>
      </c>
      <c r="V4681" s="136">
        <v>47118</v>
      </c>
    </row>
    <row r="4682" spans="1:22" s="50" customFormat="1" ht="43.5" customHeight="1" x14ac:dyDescent="0.15">
      <c r="A4682" s="138"/>
      <c r="B4682" s="138"/>
      <c r="C4682" s="139"/>
      <c r="D4682" s="139"/>
      <c r="E4682" s="138"/>
      <c r="F4682" s="132"/>
      <c r="G4682" s="132"/>
      <c r="H4682" s="133"/>
      <c r="I4682" s="133"/>
      <c r="J4682" s="133"/>
      <c r="K4682" s="132"/>
      <c r="L4682" s="133"/>
      <c r="M4682" s="133"/>
      <c r="N4682" s="133"/>
      <c r="O4682" s="133"/>
      <c r="P4682" s="133"/>
      <c r="Q4682" s="133"/>
      <c r="R4682" s="66" t="s">
        <v>107</v>
      </c>
      <c r="S4682" s="135"/>
      <c r="T4682" s="133"/>
      <c r="U4682" s="133"/>
      <c r="V4682" s="136"/>
    </row>
    <row r="4683" spans="1:22" s="50" customFormat="1" ht="43.5" customHeight="1" x14ac:dyDescent="0.15">
      <c r="A4683" s="138">
        <v>103</v>
      </c>
      <c r="B4683" s="138" t="s">
        <v>202</v>
      </c>
      <c r="C4683" s="139">
        <v>1956</v>
      </c>
      <c r="D4683" s="139"/>
      <c r="E4683" s="138" t="s">
        <v>111</v>
      </c>
      <c r="F4683" s="132">
        <v>5</v>
      </c>
      <c r="G4683" s="132">
        <v>4</v>
      </c>
      <c r="H4683" s="133">
        <v>4380.1000000000004</v>
      </c>
      <c r="I4683" s="133">
        <v>3899.9</v>
      </c>
      <c r="J4683" s="133">
        <v>3469.7</v>
      </c>
      <c r="K4683" s="132">
        <v>102</v>
      </c>
      <c r="L4683" s="133">
        <v>27864306.579999998</v>
      </c>
      <c r="M4683" s="133">
        <v>0</v>
      </c>
      <c r="N4683" s="133">
        <v>0</v>
      </c>
      <c r="O4683" s="133">
        <v>0</v>
      </c>
      <c r="P4683" s="133">
        <v>27864306.579999998</v>
      </c>
      <c r="Q4683" s="133">
        <v>0</v>
      </c>
      <c r="R4683" s="66" t="s">
        <v>105</v>
      </c>
      <c r="S4683" s="134">
        <v>3</v>
      </c>
      <c r="T4683" s="133">
        <v>7144.88</v>
      </c>
      <c r="U4683" s="133">
        <v>7144.88</v>
      </c>
      <c r="V4683" s="136">
        <v>47118</v>
      </c>
    </row>
    <row r="4684" spans="1:22" s="50" customFormat="1" ht="43.5" customHeight="1" x14ac:dyDescent="0.15">
      <c r="A4684" s="138"/>
      <c r="B4684" s="138"/>
      <c r="C4684" s="139"/>
      <c r="D4684" s="139"/>
      <c r="E4684" s="138"/>
      <c r="F4684" s="132"/>
      <c r="G4684" s="132"/>
      <c r="H4684" s="133"/>
      <c r="I4684" s="133"/>
      <c r="J4684" s="133"/>
      <c r="K4684" s="132"/>
      <c r="L4684" s="133"/>
      <c r="M4684" s="133"/>
      <c r="N4684" s="133"/>
      <c r="O4684" s="133"/>
      <c r="P4684" s="133"/>
      <c r="Q4684" s="133"/>
      <c r="R4684" s="66" t="s">
        <v>106</v>
      </c>
      <c r="S4684" s="135"/>
      <c r="T4684" s="133"/>
      <c r="U4684" s="133"/>
      <c r="V4684" s="136"/>
    </row>
    <row r="4685" spans="1:22" s="50" customFormat="1" ht="43.5" customHeight="1" x14ac:dyDescent="0.15">
      <c r="A4685" s="138"/>
      <c r="B4685" s="138"/>
      <c r="C4685" s="139"/>
      <c r="D4685" s="139"/>
      <c r="E4685" s="138"/>
      <c r="F4685" s="132"/>
      <c r="G4685" s="132"/>
      <c r="H4685" s="133"/>
      <c r="I4685" s="133"/>
      <c r="J4685" s="133"/>
      <c r="K4685" s="132"/>
      <c r="L4685" s="133"/>
      <c r="M4685" s="133"/>
      <c r="N4685" s="133"/>
      <c r="O4685" s="133"/>
      <c r="P4685" s="133"/>
      <c r="Q4685" s="133"/>
      <c r="R4685" s="66" t="s">
        <v>107</v>
      </c>
      <c r="S4685" s="135"/>
      <c r="T4685" s="133"/>
      <c r="U4685" s="133"/>
      <c r="V4685" s="136"/>
    </row>
    <row r="4686" spans="1:22" s="50" customFormat="1" ht="30" customHeight="1" x14ac:dyDescent="0.15">
      <c r="A4686" s="138">
        <v>104</v>
      </c>
      <c r="B4686" s="138" t="s">
        <v>1268</v>
      </c>
      <c r="C4686" s="139">
        <v>1960</v>
      </c>
      <c r="D4686" s="139"/>
      <c r="E4686" s="138" t="s">
        <v>111</v>
      </c>
      <c r="F4686" s="132">
        <v>5</v>
      </c>
      <c r="G4686" s="132">
        <v>4</v>
      </c>
      <c r="H4686" s="133">
        <v>3591.4</v>
      </c>
      <c r="I4686" s="133">
        <v>3300</v>
      </c>
      <c r="J4686" s="133">
        <v>2858.61</v>
      </c>
      <c r="K4686" s="132">
        <v>121</v>
      </c>
      <c r="L4686" s="133">
        <v>19815231.420000002</v>
      </c>
      <c r="M4686" s="133">
        <v>0</v>
      </c>
      <c r="N4686" s="133">
        <v>0</v>
      </c>
      <c r="O4686" s="133">
        <v>0</v>
      </c>
      <c r="P4686" s="133">
        <v>19815231.420000002</v>
      </c>
      <c r="Q4686" s="133">
        <v>0</v>
      </c>
      <c r="R4686" s="66" t="s">
        <v>74</v>
      </c>
      <c r="S4686" s="134">
        <v>3</v>
      </c>
      <c r="T4686" s="133">
        <v>6004.62</v>
      </c>
      <c r="U4686" s="133">
        <v>6004.62</v>
      </c>
      <c r="V4686" s="136">
        <v>47118</v>
      </c>
    </row>
    <row r="4687" spans="1:22" s="50" customFormat="1" ht="43.5" customHeight="1" x14ac:dyDescent="0.15">
      <c r="A4687" s="138"/>
      <c r="B4687" s="138"/>
      <c r="C4687" s="139"/>
      <c r="D4687" s="139"/>
      <c r="E4687" s="138"/>
      <c r="F4687" s="132"/>
      <c r="G4687" s="132"/>
      <c r="H4687" s="133"/>
      <c r="I4687" s="133"/>
      <c r="J4687" s="133"/>
      <c r="K4687" s="132"/>
      <c r="L4687" s="133"/>
      <c r="M4687" s="133"/>
      <c r="N4687" s="133"/>
      <c r="O4687" s="133"/>
      <c r="P4687" s="133"/>
      <c r="Q4687" s="133"/>
      <c r="R4687" s="66" t="s">
        <v>75</v>
      </c>
      <c r="S4687" s="135"/>
      <c r="T4687" s="133"/>
      <c r="U4687" s="133"/>
      <c r="V4687" s="136"/>
    </row>
    <row r="4688" spans="1:22" s="50" customFormat="1" ht="43.5" customHeight="1" x14ac:dyDescent="0.15">
      <c r="A4688" s="138"/>
      <c r="B4688" s="138"/>
      <c r="C4688" s="139"/>
      <c r="D4688" s="139"/>
      <c r="E4688" s="138"/>
      <c r="F4688" s="132"/>
      <c r="G4688" s="132"/>
      <c r="H4688" s="133"/>
      <c r="I4688" s="133"/>
      <c r="J4688" s="133"/>
      <c r="K4688" s="132"/>
      <c r="L4688" s="133"/>
      <c r="M4688" s="133"/>
      <c r="N4688" s="133"/>
      <c r="O4688" s="133"/>
      <c r="P4688" s="133"/>
      <c r="Q4688" s="133"/>
      <c r="R4688" s="66" t="s">
        <v>76</v>
      </c>
      <c r="S4688" s="135"/>
      <c r="T4688" s="133"/>
      <c r="U4688" s="133"/>
      <c r="V4688" s="136"/>
    </row>
    <row r="4689" spans="1:22" s="50" customFormat="1" ht="43.5" customHeight="1" x14ac:dyDescent="0.15">
      <c r="A4689" s="138">
        <v>105</v>
      </c>
      <c r="B4689" s="138" t="s">
        <v>1269</v>
      </c>
      <c r="C4689" s="139">
        <v>1981</v>
      </c>
      <c r="D4689" s="139">
        <v>1981</v>
      </c>
      <c r="E4689" s="138" t="s">
        <v>111</v>
      </c>
      <c r="F4689" s="132">
        <v>9</v>
      </c>
      <c r="G4689" s="132">
        <v>3</v>
      </c>
      <c r="H4689" s="133">
        <v>7235.2</v>
      </c>
      <c r="I4689" s="133">
        <v>6415.8</v>
      </c>
      <c r="J4689" s="133">
        <v>6414.25</v>
      </c>
      <c r="K4689" s="132">
        <v>278</v>
      </c>
      <c r="L4689" s="133">
        <v>8116011.0499999998</v>
      </c>
      <c r="M4689" s="133">
        <v>0</v>
      </c>
      <c r="N4689" s="133">
        <v>0</v>
      </c>
      <c r="O4689" s="133">
        <v>0</v>
      </c>
      <c r="P4689" s="133">
        <v>8116011.0499999998</v>
      </c>
      <c r="Q4689" s="133">
        <v>0</v>
      </c>
      <c r="R4689" s="66" t="s">
        <v>74</v>
      </c>
      <c r="S4689" s="134">
        <v>3</v>
      </c>
      <c r="T4689" s="133">
        <v>1265</v>
      </c>
      <c r="U4689" s="133">
        <v>1265</v>
      </c>
      <c r="V4689" s="136">
        <v>47118</v>
      </c>
    </row>
    <row r="4690" spans="1:22" s="50" customFormat="1" ht="43.5" customHeight="1" x14ac:dyDescent="0.15">
      <c r="A4690" s="138"/>
      <c r="B4690" s="138"/>
      <c r="C4690" s="139"/>
      <c r="D4690" s="139"/>
      <c r="E4690" s="138"/>
      <c r="F4690" s="132"/>
      <c r="G4690" s="132"/>
      <c r="H4690" s="133"/>
      <c r="I4690" s="133"/>
      <c r="J4690" s="133"/>
      <c r="K4690" s="132"/>
      <c r="L4690" s="133"/>
      <c r="M4690" s="133"/>
      <c r="N4690" s="133"/>
      <c r="O4690" s="133"/>
      <c r="P4690" s="133"/>
      <c r="Q4690" s="133"/>
      <c r="R4690" s="66" t="s">
        <v>75</v>
      </c>
      <c r="S4690" s="135"/>
      <c r="T4690" s="133"/>
      <c r="U4690" s="133"/>
      <c r="V4690" s="136"/>
    </row>
    <row r="4691" spans="1:22" s="50" customFormat="1" ht="43.5" customHeight="1" x14ac:dyDescent="0.15">
      <c r="A4691" s="138"/>
      <c r="B4691" s="138"/>
      <c r="C4691" s="139"/>
      <c r="D4691" s="139"/>
      <c r="E4691" s="138"/>
      <c r="F4691" s="132"/>
      <c r="G4691" s="132"/>
      <c r="H4691" s="133"/>
      <c r="I4691" s="133"/>
      <c r="J4691" s="133"/>
      <c r="K4691" s="132"/>
      <c r="L4691" s="133"/>
      <c r="M4691" s="133"/>
      <c r="N4691" s="133"/>
      <c r="O4691" s="133"/>
      <c r="P4691" s="133"/>
      <c r="Q4691" s="133"/>
      <c r="R4691" s="66" t="s">
        <v>76</v>
      </c>
      <c r="S4691" s="135"/>
      <c r="T4691" s="133"/>
      <c r="U4691" s="133"/>
      <c r="V4691" s="136"/>
    </row>
    <row r="4692" spans="1:22" s="50" customFormat="1" ht="43.5" customHeight="1" x14ac:dyDescent="0.15">
      <c r="A4692" s="138">
        <v>106</v>
      </c>
      <c r="B4692" s="138" t="s">
        <v>1270</v>
      </c>
      <c r="C4692" s="139">
        <v>1960</v>
      </c>
      <c r="D4692" s="139"/>
      <c r="E4692" s="138" t="s">
        <v>97</v>
      </c>
      <c r="F4692" s="132">
        <v>5</v>
      </c>
      <c r="G4692" s="132">
        <v>4</v>
      </c>
      <c r="H4692" s="133">
        <v>3874.2</v>
      </c>
      <c r="I4692" s="133">
        <v>3479.4</v>
      </c>
      <c r="J4692" s="133">
        <v>3064.99</v>
      </c>
      <c r="K4692" s="132">
        <v>196</v>
      </c>
      <c r="L4692" s="133">
        <f>M4692+N4692+O4692+P4692+Q4692</f>
        <v>9522328.3100000005</v>
      </c>
      <c r="M4692" s="133">
        <v>0</v>
      </c>
      <c r="N4692" s="133">
        <v>0</v>
      </c>
      <c r="O4692" s="133">
        <v>0</v>
      </c>
      <c r="P4692" s="133">
        <v>9522328.3100000005</v>
      </c>
      <c r="Q4692" s="133">
        <v>0</v>
      </c>
      <c r="R4692" s="66" t="s">
        <v>105</v>
      </c>
      <c r="S4692" s="134">
        <v>3</v>
      </c>
      <c r="T4692" s="133">
        <f>L4692/I4692</f>
        <v>2736.7730959360811</v>
      </c>
      <c r="U4692" s="133">
        <f>T4692</f>
        <v>2736.7730959360811</v>
      </c>
      <c r="V4692" s="136">
        <v>47118</v>
      </c>
    </row>
    <row r="4693" spans="1:22" s="50" customFormat="1" ht="43.5" customHeight="1" x14ac:dyDescent="0.15">
      <c r="A4693" s="138"/>
      <c r="B4693" s="138"/>
      <c r="C4693" s="139"/>
      <c r="D4693" s="139"/>
      <c r="E4693" s="138"/>
      <c r="F4693" s="132"/>
      <c r="G4693" s="132"/>
      <c r="H4693" s="133"/>
      <c r="I4693" s="133"/>
      <c r="J4693" s="133"/>
      <c r="K4693" s="132"/>
      <c r="L4693" s="133"/>
      <c r="M4693" s="133"/>
      <c r="N4693" s="133"/>
      <c r="O4693" s="133"/>
      <c r="P4693" s="133"/>
      <c r="Q4693" s="133"/>
      <c r="R4693" s="66" t="s">
        <v>106</v>
      </c>
      <c r="S4693" s="135"/>
      <c r="T4693" s="133"/>
      <c r="U4693" s="133"/>
      <c r="V4693" s="136"/>
    </row>
    <row r="4694" spans="1:22" s="50" customFormat="1" ht="43.5" customHeight="1" x14ac:dyDescent="0.15">
      <c r="A4694" s="138"/>
      <c r="B4694" s="138"/>
      <c r="C4694" s="139"/>
      <c r="D4694" s="139"/>
      <c r="E4694" s="138"/>
      <c r="F4694" s="132"/>
      <c r="G4694" s="132"/>
      <c r="H4694" s="133"/>
      <c r="I4694" s="133"/>
      <c r="J4694" s="133"/>
      <c r="K4694" s="132"/>
      <c r="L4694" s="133"/>
      <c r="M4694" s="133"/>
      <c r="N4694" s="133"/>
      <c r="O4694" s="133"/>
      <c r="P4694" s="133"/>
      <c r="Q4694" s="133"/>
      <c r="R4694" s="66" t="s">
        <v>107</v>
      </c>
      <c r="S4694" s="135"/>
      <c r="T4694" s="133"/>
      <c r="U4694" s="133"/>
      <c r="V4694" s="136"/>
    </row>
    <row r="4695" spans="1:22" s="50" customFormat="1" ht="30" customHeight="1" x14ac:dyDescent="0.15">
      <c r="A4695" s="138">
        <v>107</v>
      </c>
      <c r="B4695" s="138" t="s">
        <v>1271</v>
      </c>
      <c r="C4695" s="139">
        <v>1980</v>
      </c>
      <c r="D4695" s="139">
        <v>1980</v>
      </c>
      <c r="E4695" s="138" t="s">
        <v>97</v>
      </c>
      <c r="F4695" s="132">
        <v>9</v>
      </c>
      <c r="G4695" s="132">
        <v>13</v>
      </c>
      <c r="H4695" s="133">
        <v>30493.98</v>
      </c>
      <c r="I4695" s="133">
        <v>23854.98</v>
      </c>
      <c r="J4695" s="133">
        <v>22818.09</v>
      </c>
      <c r="K4695" s="132">
        <v>1056</v>
      </c>
      <c r="L4695" s="133">
        <v>29228755.370000001</v>
      </c>
      <c r="M4695" s="133">
        <v>0</v>
      </c>
      <c r="N4695" s="133">
        <v>0</v>
      </c>
      <c r="O4695" s="133">
        <v>0</v>
      </c>
      <c r="P4695" s="133">
        <v>29228755.370000001</v>
      </c>
      <c r="Q4695" s="133">
        <v>0</v>
      </c>
      <c r="R4695" s="66" t="s">
        <v>74</v>
      </c>
      <c r="S4695" s="134">
        <v>3</v>
      </c>
      <c r="T4695" s="133">
        <v>1225.27</v>
      </c>
      <c r="U4695" s="133">
        <v>1225.27</v>
      </c>
      <c r="V4695" s="136">
        <v>47118</v>
      </c>
    </row>
    <row r="4696" spans="1:22" s="50" customFormat="1" ht="30.75" customHeight="1" x14ac:dyDescent="0.15">
      <c r="A4696" s="138"/>
      <c r="B4696" s="138"/>
      <c r="C4696" s="139"/>
      <c r="D4696" s="139"/>
      <c r="E4696" s="138"/>
      <c r="F4696" s="132"/>
      <c r="G4696" s="132"/>
      <c r="H4696" s="133"/>
      <c r="I4696" s="133"/>
      <c r="J4696" s="133"/>
      <c r="K4696" s="132"/>
      <c r="L4696" s="133"/>
      <c r="M4696" s="133"/>
      <c r="N4696" s="133"/>
      <c r="O4696" s="133"/>
      <c r="P4696" s="133"/>
      <c r="Q4696" s="133"/>
      <c r="R4696" s="66" t="s">
        <v>75</v>
      </c>
      <c r="S4696" s="135"/>
      <c r="T4696" s="133"/>
      <c r="U4696" s="133"/>
      <c r="V4696" s="136"/>
    </row>
    <row r="4697" spans="1:22" s="50" customFormat="1" ht="43.5" customHeight="1" x14ac:dyDescent="0.15">
      <c r="A4697" s="138"/>
      <c r="B4697" s="138"/>
      <c r="C4697" s="139"/>
      <c r="D4697" s="139"/>
      <c r="E4697" s="138"/>
      <c r="F4697" s="132"/>
      <c r="G4697" s="132"/>
      <c r="H4697" s="133"/>
      <c r="I4697" s="133"/>
      <c r="J4697" s="133"/>
      <c r="K4697" s="132"/>
      <c r="L4697" s="133"/>
      <c r="M4697" s="133"/>
      <c r="N4697" s="133"/>
      <c r="O4697" s="133"/>
      <c r="P4697" s="133"/>
      <c r="Q4697" s="133"/>
      <c r="R4697" s="66" t="s">
        <v>76</v>
      </c>
      <c r="S4697" s="135"/>
      <c r="T4697" s="133"/>
      <c r="U4697" s="133"/>
      <c r="V4697" s="136"/>
    </row>
    <row r="4698" spans="1:22" s="50" customFormat="1" ht="43.5" customHeight="1" x14ac:dyDescent="0.15">
      <c r="A4698" s="138">
        <v>108</v>
      </c>
      <c r="B4698" s="138" t="s">
        <v>1272</v>
      </c>
      <c r="C4698" s="139">
        <v>1976</v>
      </c>
      <c r="D4698" s="139"/>
      <c r="E4698" s="138" t="s">
        <v>97</v>
      </c>
      <c r="F4698" s="132">
        <v>5</v>
      </c>
      <c r="G4698" s="132">
        <v>4</v>
      </c>
      <c r="H4698" s="133">
        <v>4354.01</v>
      </c>
      <c r="I4698" s="133">
        <v>3342.91</v>
      </c>
      <c r="J4698" s="133">
        <v>2838.09</v>
      </c>
      <c r="K4698" s="132">
        <v>160</v>
      </c>
      <c r="L4698" s="133">
        <v>8434320.8900000006</v>
      </c>
      <c r="M4698" s="133">
        <v>0</v>
      </c>
      <c r="N4698" s="133">
        <v>0</v>
      </c>
      <c r="O4698" s="133">
        <v>0</v>
      </c>
      <c r="P4698" s="133">
        <v>8434320.8900000006</v>
      </c>
      <c r="Q4698" s="133">
        <v>0</v>
      </c>
      <c r="R4698" s="66" t="s">
        <v>74</v>
      </c>
      <c r="S4698" s="134">
        <v>3</v>
      </c>
      <c r="T4698" s="133">
        <v>2523.0500000000002</v>
      </c>
      <c r="U4698" s="133">
        <v>2523.0500000000002</v>
      </c>
      <c r="V4698" s="136">
        <v>47118</v>
      </c>
    </row>
    <row r="4699" spans="1:22" s="50" customFormat="1" ht="43.5" customHeight="1" x14ac:dyDescent="0.15">
      <c r="A4699" s="138"/>
      <c r="B4699" s="138"/>
      <c r="C4699" s="139"/>
      <c r="D4699" s="139"/>
      <c r="E4699" s="138"/>
      <c r="F4699" s="132"/>
      <c r="G4699" s="132"/>
      <c r="H4699" s="133"/>
      <c r="I4699" s="133"/>
      <c r="J4699" s="133"/>
      <c r="K4699" s="132"/>
      <c r="L4699" s="133"/>
      <c r="M4699" s="133"/>
      <c r="N4699" s="133"/>
      <c r="O4699" s="133"/>
      <c r="P4699" s="133"/>
      <c r="Q4699" s="133"/>
      <c r="R4699" s="66" t="s">
        <v>75</v>
      </c>
      <c r="S4699" s="135"/>
      <c r="T4699" s="133"/>
      <c r="U4699" s="133"/>
      <c r="V4699" s="136"/>
    </row>
    <row r="4700" spans="1:22" s="50" customFormat="1" ht="43.5" customHeight="1" x14ac:dyDescent="0.15">
      <c r="A4700" s="138"/>
      <c r="B4700" s="138"/>
      <c r="C4700" s="139"/>
      <c r="D4700" s="139"/>
      <c r="E4700" s="138"/>
      <c r="F4700" s="132"/>
      <c r="G4700" s="132"/>
      <c r="H4700" s="133"/>
      <c r="I4700" s="133"/>
      <c r="J4700" s="133"/>
      <c r="K4700" s="132"/>
      <c r="L4700" s="133"/>
      <c r="M4700" s="133"/>
      <c r="N4700" s="133"/>
      <c r="O4700" s="133"/>
      <c r="P4700" s="133"/>
      <c r="Q4700" s="133"/>
      <c r="R4700" s="66" t="s">
        <v>76</v>
      </c>
      <c r="S4700" s="135"/>
      <c r="T4700" s="133"/>
      <c r="U4700" s="133"/>
      <c r="V4700" s="136"/>
    </row>
    <row r="4701" spans="1:22" s="50" customFormat="1" ht="43.5" customHeight="1" x14ac:dyDescent="0.15">
      <c r="A4701" s="138">
        <v>109</v>
      </c>
      <c r="B4701" s="138" t="s">
        <v>1273</v>
      </c>
      <c r="C4701" s="139">
        <v>1963</v>
      </c>
      <c r="D4701" s="139"/>
      <c r="E4701" s="138" t="s">
        <v>111</v>
      </c>
      <c r="F4701" s="132">
        <v>5</v>
      </c>
      <c r="G4701" s="132">
        <v>4</v>
      </c>
      <c r="H4701" s="133">
        <v>4134.1000000000004</v>
      </c>
      <c r="I4701" s="133">
        <v>3184</v>
      </c>
      <c r="J4701" s="133">
        <v>2989.09</v>
      </c>
      <c r="K4701" s="132">
        <v>172</v>
      </c>
      <c r="L4701" s="133">
        <v>19470812.93</v>
      </c>
      <c r="M4701" s="133">
        <v>0</v>
      </c>
      <c r="N4701" s="133">
        <v>0</v>
      </c>
      <c r="O4701" s="133">
        <v>0</v>
      </c>
      <c r="P4701" s="133">
        <v>19470812.93</v>
      </c>
      <c r="Q4701" s="133">
        <v>0</v>
      </c>
      <c r="R4701" s="66" t="s">
        <v>74</v>
      </c>
      <c r="S4701" s="134">
        <v>3</v>
      </c>
      <c r="T4701" s="133">
        <v>6115.21</v>
      </c>
      <c r="U4701" s="133">
        <v>6115.21</v>
      </c>
      <c r="V4701" s="136">
        <v>47118</v>
      </c>
    </row>
    <row r="4702" spans="1:22" s="50" customFormat="1" ht="43.5" customHeight="1" x14ac:dyDescent="0.15">
      <c r="A4702" s="138"/>
      <c r="B4702" s="138"/>
      <c r="C4702" s="139"/>
      <c r="D4702" s="139"/>
      <c r="E4702" s="138"/>
      <c r="F4702" s="132"/>
      <c r="G4702" s="132"/>
      <c r="H4702" s="133"/>
      <c r="I4702" s="133"/>
      <c r="J4702" s="133"/>
      <c r="K4702" s="132"/>
      <c r="L4702" s="133"/>
      <c r="M4702" s="133"/>
      <c r="N4702" s="133"/>
      <c r="O4702" s="133"/>
      <c r="P4702" s="133"/>
      <c r="Q4702" s="133"/>
      <c r="R4702" s="66" t="s">
        <v>75</v>
      </c>
      <c r="S4702" s="135"/>
      <c r="T4702" s="133"/>
      <c r="U4702" s="133"/>
      <c r="V4702" s="136"/>
    </row>
    <row r="4703" spans="1:22" s="50" customFormat="1" ht="43.5" customHeight="1" x14ac:dyDescent="0.15">
      <c r="A4703" s="138"/>
      <c r="B4703" s="138"/>
      <c r="C4703" s="139"/>
      <c r="D4703" s="139"/>
      <c r="E4703" s="138"/>
      <c r="F4703" s="132"/>
      <c r="G4703" s="132"/>
      <c r="H4703" s="133"/>
      <c r="I4703" s="133"/>
      <c r="J4703" s="133"/>
      <c r="K4703" s="132"/>
      <c r="L4703" s="133"/>
      <c r="M4703" s="133"/>
      <c r="N4703" s="133"/>
      <c r="O4703" s="133"/>
      <c r="P4703" s="133"/>
      <c r="Q4703" s="133"/>
      <c r="R4703" s="66" t="s">
        <v>76</v>
      </c>
      <c r="S4703" s="135"/>
      <c r="T4703" s="133"/>
      <c r="U4703" s="133"/>
      <c r="V4703" s="136"/>
    </row>
    <row r="4704" spans="1:22" s="50" customFormat="1" ht="43.5" customHeight="1" x14ac:dyDescent="0.15">
      <c r="A4704" s="138">
        <v>110</v>
      </c>
      <c r="B4704" s="138" t="s">
        <v>1274</v>
      </c>
      <c r="C4704" s="139">
        <v>1978</v>
      </c>
      <c r="D4704" s="139"/>
      <c r="E4704" s="138" t="s">
        <v>97</v>
      </c>
      <c r="F4704" s="132">
        <v>5</v>
      </c>
      <c r="G4704" s="132">
        <v>4</v>
      </c>
      <c r="H4704" s="133">
        <v>4365</v>
      </c>
      <c r="I4704" s="133">
        <v>3343.5</v>
      </c>
      <c r="J4704" s="133">
        <v>2924.52</v>
      </c>
      <c r="K4704" s="132">
        <v>178</v>
      </c>
      <c r="L4704" s="133">
        <v>8435747.7100000009</v>
      </c>
      <c r="M4704" s="133">
        <v>0</v>
      </c>
      <c r="N4704" s="133">
        <v>0</v>
      </c>
      <c r="O4704" s="133">
        <v>0</v>
      </c>
      <c r="P4704" s="133">
        <v>8435747.7100000009</v>
      </c>
      <c r="Q4704" s="133">
        <v>0</v>
      </c>
      <c r="R4704" s="66" t="s">
        <v>74</v>
      </c>
      <c r="S4704" s="134">
        <v>3</v>
      </c>
      <c r="T4704" s="133">
        <v>2523.0300000000002</v>
      </c>
      <c r="U4704" s="133">
        <v>2523.0300000000002</v>
      </c>
      <c r="V4704" s="136">
        <v>47118</v>
      </c>
    </row>
    <row r="4705" spans="1:22" s="50" customFormat="1" ht="43.5" customHeight="1" x14ac:dyDescent="0.15">
      <c r="A4705" s="138"/>
      <c r="B4705" s="138"/>
      <c r="C4705" s="139"/>
      <c r="D4705" s="139"/>
      <c r="E4705" s="138"/>
      <c r="F4705" s="132"/>
      <c r="G4705" s="132"/>
      <c r="H4705" s="133"/>
      <c r="I4705" s="133"/>
      <c r="J4705" s="133"/>
      <c r="K4705" s="132"/>
      <c r="L4705" s="133"/>
      <c r="M4705" s="133"/>
      <c r="N4705" s="133"/>
      <c r="O4705" s="133"/>
      <c r="P4705" s="133"/>
      <c r="Q4705" s="133"/>
      <c r="R4705" s="66" t="s">
        <v>75</v>
      </c>
      <c r="S4705" s="135"/>
      <c r="T4705" s="133"/>
      <c r="U4705" s="133"/>
      <c r="V4705" s="136"/>
    </row>
    <row r="4706" spans="1:22" s="50" customFormat="1" ht="43.5" customHeight="1" x14ac:dyDescent="0.15">
      <c r="A4706" s="138"/>
      <c r="B4706" s="138"/>
      <c r="C4706" s="139"/>
      <c r="D4706" s="139"/>
      <c r="E4706" s="138"/>
      <c r="F4706" s="132"/>
      <c r="G4706" s="132"/>
      <c r="H4706" s="133"/>
      <c r="I4706" s="133"/>
      <c r="J4706" s="133"/>
      <c r="K4706" s="132"/>
      <c r="L4706" s="133"/>
      <c r="M4706" s="133"/>
      <c r="N4706" s="133"/>
      <c r="O4706" s="133"/>
      <c r="P4706" s="133"/>
      <c r="Q4706" s="133"/>
      <c r="R4706" s="66" t="s">
        <v>76</v>
      </c>
      <c r="S4706" s="135"/>
      <c r="T4706" s="133"/>
      <c r="U4706" s="133"/>
      <c r="V4706" s="136"/>
    </row>
    <row r="4707" spans="1:22" s="50" customFormat="1" ht="43.5" customHeight="1" x14ac:dyDescent="0.15">
      <c r="A4707" s="138">
        <v>111</v>
      </c>
      <c r="B4707" s="138" t="s">
        <v>895</v>
      </c>
      <c r="C4707" s="139">
        <v>1978</v>
      </c>
      <c r="D4707" s="139"/>
      <c r="E4707" s="138" t="s">
        <v>111</v>
      </c>
      <c r="F4707" s="132">
        <v>5</v>
      </c>
      <c r="G4707" s="132">
        <v>4</v>
      </c>
      <c r="H4707" s="133">
        <v>3829.29</v>
      </c>
      <c r="I4707" s="133">
        <v>2867.79</v>
      </c>
      <c r="J4707" s="133">
        <v>2704.96</v>
      </c>
      <c r="K4707" s="132">
        <v>130</v>
      </c>
      <c r="L4707" s="133">
        <f>M4707+N4707+O4707+P4707+Q4707</f>
        <v>6929979.4800000004</v>
      </c>
      <c r="M4707" s="133">
        <v>0</v>
      </c>
      <c r="N4707" s="133">
        <v>0</v>
      </c>
      <c r="O4707" s="133">
        <v>0</v>
      </c>
      <c r="P4707" s="133">
        <v>6929979.4800000004</v>
      </c>
      <c r="Q4707" s="133">
        <v>0</v>
      </c>
      <c r="R4707" s="66" t="s">
        <v>74</v>
      </c>
      <c r="S4707" s="134">
        <v>3</v>
      </c>
      <c r="T4707" s="133">
        <f>L4707/I4707</f>
        <v>2416.487776301612</v>
      </c>
      <c r="U4707" s="133">
        <f>T4707</f>
        <v>2416.487776301612</v>
      </c>
      <c r="V4707" s="136">
        <v>47118</v>
      </c>
    </row>
    <row r="4708" spans="1:22" s="50" customFormat="1" ht="43.5" customHeight="1" x14ac:dyDescent="0.15">
      <c r="A4708" s="138"/>
      <c r="B4708" s="138"/>
      <c r="C4708" s="139"/>
      <c r="D4708" s="139"/>
      <c r="E4708" s="138"/>
      <c r="F4708" s="132"/>
      <c r="G4708" s="132"/>
      <c r="H4708" s="133"/>
      <c r="I4708" s="133"/>
      <c r="J4708" s="133"/>
      <c r="K4708" s="132"/>
      <c r="L4708" s="133"/>
      <c r="M4708" s="133"/>
      <c r="N4708" s="133"/>
      <c r="O4708" s="133"/>
      <c r="P4708" s="133"/>
      <c r="Q4708" s="133"/>
      <c r="R4708" s="66" t="s">
        <v>75</v>
      </c>
      <c r="S4708" s="135"/>
      <c r="T4708" s="133"/>
      <c r="U4708" s="133"/>
      <c r="V4708" s="136"/>
    </row>
    <row r="4709" spans="1:22" s="50" customFormat="1" ht="43.5" customHeight="1" x14ac:dyDescent="0.15">
      <c r="A4709" s="138"/>
      <c r="B4709" s="138"/>
      <c r="C4709" s="139"/>
      <c r="D4709" s="139"/>
      <c r="E4709" s="138"/>
      <c r="F4709" s="132"/>
      <c r="G4709" s="132"/>
      <c r="H4709" s="133"/>
      <c r="I4709" s="133"/>
      <c r="J4709" s="133"/>
      <c r="K4709" s="132"/>
      <c r="L4709" s="133"/>
      <c r="M4709" s="133"/>
      <c r="N4709" s="133"/>
      <c r="O4709" s="133"/>
      <c r="P4709" s="133"/>
      <c r="Q4709" s="133"/>
      <c r="R4709" s="66" t="s">
        <v>76</v>
      </c>
      <c r="S4709" s="135"/>
      <c r="T4709" s="133"/>
      <c r="U4709" s="133"/>
      <c r="V4709" s="136"/>
    </row>
    <row r="4710" spans="1:22" s="50" customFormat="1" ht="49.5" customHeight="1" x14ac:dyDescent="0.15">
      <c r="A4710" s="138">
        <v>112</v>
      </c>
      <c r="B4710" s="138" t="s">
        <v>1275</v>
      </c>
      <c r="C4710" s="139">
        <v>1983</v>
      </c>
      <c r="D4710" s="139"/>
      <c r="E4710" s="138" t="s">
        <v>97</v>
      </c>
      <c r="F4710" s="132">
        <v>5</v>
      </c>
      <c r="G4710" s="132">
        <v>6</v>
      </c>
      <c r="H4710" s="133">
        <v>5881</v>
      </c>
      <c r="I4710" s="133">
        <v>5083.8999999999996</v>
      </c>
      <c r="J4710" s="133">
        <v>4904.8100000000004</v>
      </c>
      <c r="K4710" s="132">
        <v>270</v>
      </c>
      <c r="L4710" s="133">
        <v>2592233.12</v>
      </c>
      <c r="M4710" s="133">
        <v>0</v>
      </c>
      <c r="N4710" s="133">
        <v>0</v>
      </c>
      <c r="O4710" s="133">
        <v>0</v>
      </c>
      <c r="P4710" s="133">
        <v>2592233.12</v>
      </c>
      <c r="Q4710" s="133">
        <v>0</v>
      </c>
      <c r="R4710" s="66" t="s">
        <v>62</v>
      </c>
      <c r="S4710" s="134">
        <v>2</v>
      </c>
      <c r="T4710" s="133">
        <v>509.89</v>
      </c>
      <c r="U4710" s="133">
        <v>509.89</v>
      </c>
      <c r="V4710" s="136">
        <v>47118</v>
      </c>
    </row>
    <row r="4711" spans="1:22" s="50" customFormat="1" ht="53.25" customHeight="1" x14ac:dyDescent="0.15">
      <c r="A4711" s="138"/>
      <c r="B4711" s="138"/>
      <c r="C4711" s="139"/>
      <c r="D4711" s="139"/>
      <c r="E4711" s="138"/>
      <c r="F4711" s="132"/>
      <c r="G4711" s="132"/>
      <c r="H4711" s="133"/>
      <c r="I4711" s="133"/>
      <c r="J4711" s="133"/>
      <c r="K4711" s="132"/>
      <c r="L4711" s="133"/>
      <c r="M4711" s="133"/>
      <c r="N4711" s="133"/>
      <c r="O4711" s="133"/>
      <c r="P4711" s="133"/>
      <c r="Q4711" s="133"/>
      <c r="R4711" s="66" t="s">
        <v>64</v>
      </c>
      <c r="S4711" s="135"/>
      <c r="T4711" s="133"/>
      <c r="U4711" s="133"/>
      <c r="V4711" s="136"/>
    </row>
    <row r="4712" spans="1:22" s="50" customFormat="1" ht="43.5" customHeight="1" x14ac:dyDescent="0.15">
      <c r="A4712" s="138">
        <v>113</v>
      </c>
      <c r="B4712" s="138" t="s">
        <v>1276</v>
      </c>
      <c r="C4712" s="139">
        <v>1961</v>
      </c>
      <c r="D4712" s="139"/>
      <c r="E4712" s="138" t="s">
        <v>111</v>
      </c>
      <c r="F4712" s="132">
        <v>3</v>
      </c>
      <c r="G4712" s="132">
        <v>2</v>
      </c>
      <c r="H4712" s="133">
        <v>1064.8</v>
      </c>
      <c r="I4712" s="133">
        <v>966.5</v>
      </c>
      <c r="J4712" s="133">
        <v>816.3</v>
      </c>
      <c r="K4712" s="132">
        <v>50</v>
      </c>
      <c r="L4712" s="133">
        <v>8433035.4800000004</v>
      </c>
      <c r="M4712" s="133">
        <v>0</v>
      </c>
      <c r="N4712" s="133">
        <v>0</v>
      </c>
      <c r="O4712" s="133">
        <v>0</v>
      </c>
      <c r="P4712" s="133">
        <v>8433035.4800000004</v>
      </c>
      <c r="Q4712" s="133">
        <v>0</v>
      </c>
      <c r="R4712" s="66" t="s">
        <v>74</v>
      </c>
      <c r="S4712" s="134">
        <v>3</v>
      </c>
      <c r="T4712" s="133">
        <v>8725.33</v>
      </c>
      <c r="U4712" s="133">
        <v>8725.33</v>
      </c>
      <c r="V4712" s="136">
        <v>47118</v>
      </c>
    </row>
    <row r="4713" spans="1:22" s="50" customFormat="1" ht="43.5" customHeight="1" x14ac:dyDescent="0.15">
      <c r="A4713" s="138"/>
      <c r="B4713" s="138"/>
      <c r="C4713" s="139"/>
      <c r="D4713" s="139"/>
      <c r="E4713" s="138"/>
      <c r="F4713" s="132"/>
      <c r="G4713" s="132"/>
      <c r="H4713" s="133"/>
      <c r="I4713" s="133"/>
      <c r="J4713" s="133"/>
      <c r="K4713" s="132"/>
      <c r="L4713" s="133"/>
      <c r="M4713" s="133"/>
      <c r="N4713" s="133"/>
      <c r="O4713" s="133"/>
      <c r="P4713" s="133"/>
      <c r="Q4713" s="133"/>
      <c r="R4713" s="66" t="s">
        <v>75</v>
      </c>
      <c r="S4713" s="135"/>
      <c r="T4713" s="133"/>
      <c r="U4713" s="133"/>
      <c r="V4713" s="136"/>
    </row>
    <row r="4714" spans="1:22" s="50" customFormat="1" ht="43.5" customHeight="1" x14ac:dyDescent="0.15">
      <c r="A4714" s="138"/>
      <c r="B4714" s="138"/>
      <c r="C4714" s="139"/>
      <c r="D4714" s="139"/>
      <c r="E4714" s="138"/>
      <c r="F4714" s="132"/>
      <c r="G4714" s="132"/>
      <c r="H4714" s="133"/>
      <c r="I4714" s="133"/>
      <c r="J4714" s="133"/>
      <c r="K4714" s="132"/>
      <c r="L4714" s="133"/>
      <c r="M4714" s="133"/>
      <c r="N4714" s="133"/>
      <c r="O4714" s="133"/>
      <c r="P4714" s="133"/>
      <c r="Q4714" s="133"/>
      <c r="R4714" s="66" t="s">
        <v>76</v>
      </c>
      <c r="S4714" s="135"/>
      <c r="T4714" s="133"/>
      <c r="U4714" s="133"/>
      <c r="V4714" s="136"/>
    </row>
    <row r="4715" spans="1:22" s="50" customFormat="1" ht="28.5" customHeight="1" x14ac:dyDescent="0.15">
      <c r="A4715" s="138">
        <v>114</v>
      </c>
      <c r="B4715" s="138" t="s">
        <v>896</v>
      </c>
      <c r="C4715" s="139">
        <v>1979</v>
      </c>
      <c r="D4715" s="139">
        <v>2009</v>
      </c>
      <c r="E4715" s="138" t="s">
        <v>111</v>
      </c>
      <c r="F4715" s="132">
        <v>9</v>
      </c>
      <c r="G4715" s="132">
        <v>1</v>
      </c>
      <c r="H4715" s="133">
        <v>4405.08</v>
      </c>
      <c r="I4715" s="133">
        <v>3458.98</v>
      </c>
      <c r="J4715" s="133">
        <v>3228.1</v>
      </c>
      <c r="K4715" s="132">
        <v>132</v>
      </c>
      <c r="L4715" s="133">
        <v>5224527.88</v>
      </c>
      <c r="M4715" s="133">
        <v>0</v>
      </c>
      <c r="N4715" s="133">
        <v>0</v>
      </c>
      <c r="O4715" s="133">
        <v>0</v>
      </c>
      <c r="P4715" s="133">
        <v>5224527.88</v>
      </c>
      <c r="Q4715" s="133">
        <v>0</v>
      </c>
      <c r="R4715" s="66" t="s">
        <v>74</v>
      </c>
      <c r="S4715" s="134">
        <v>3</v>
      </c>
      <c r="T4715" s="133">
        <v>1510.42</v>
      </c>
      <c r="U4715" s="133">
        <v>1510.42</v>
      </c>
      <c r="V4715" s="136">
        <v>47118</v>
      </c>
    </row>
    <row r="4716" spans="1:22" s="50" customFormat="1" ht="43.5" customHeight="1" x14ac:dyDescent="0.15">
      <c r="A4716" s="138"/>
      <c r="B4716" s="138"/>
      <c r="C4716" s="139"/>
      <c r="D4716" s="139"/>
      <c r="E4716" s="138"/>
      <c r="F4716" s="132"/>
      <c r="G4716" s="132"/>
      <c r="H4716" s="133"/>
      <c r="I4716" s="133"/>
      <c r="J4716" s="133"/>
      <c r="K4716" s="132"/>
      <c r="L4716" s="133"/>
      <c r="M4716" s="133"/>
      <c r="N4716" s="133"/>
      <c r="O4716" s="133"/>
      <c r="P4716" s="133"/>
      <c r="Q4716" s="133"/>
      <c r="R4716" s="66" t="s">
        <v>75</v>
      </c>
      <c r="S4716" s="135"/>
      <c r="T4716" s="133"/>
      <c r="U4716" s="133"/>
      <c r="V4716" s="136"/>
    </row>
    <row r="4717" spans="1:22" s="50" customFormat="1" ht="43.5" customHeight="1" x14ac:dyDescent="0.15">
      <c r="A4717" s="138"/>
      <c r="B4717" s="138"/>
      <c r="C4717" s="139"/>
      <c r="D4717" s="139"/>
      <c r="E4717" s="138"/>
      <c r="F4717" s="132"/>
      <c r="G4717" s="132"/>
      <c r="H4717" s="133"/>
      <c r="I4717" s="133"/>
      <c r="J4717" s="133"/>
      <c r="K4717" s="132"/>
      <c r="L4717" s="133"/>
      <c r="M4717" s="133"/>
      <c r="N4717" s="133"/>
      <c r="O4717" s="133"/>
      <c r="P4717" s="133"/>
      <c r="Q4717" s="133"/>
      <c r="R4717" s="66" t="s">
        <v>76</v>
      </c>
      <c r="S4717" s="135"/>
      <c r="T4717" s="133"/>
      <c r="U4717" s="133"/>
      <c r="V4717" s="136"/>
    </row>
    <row r="4718" spans="1:22" s="50" customFormat="1" ht="27" customHeight="1" x14ac:dyDescent="0.15">
      <c r="A4718" s="138">
        <v>115</v>
      </c>
      <c r="B4718" s="138" t="s">
        <v>1277</v>
      </c>
      <c r="C4718" s="139">
        <v>1987</v>
      </c>
      <c r="D4718" s="139"/>
      <c r="E4718" s="138" t="s">
        <v>97</v>
      </c>
      <c r="F4718" s="132">
        <v>5</v>
      </c>
      <c r="G4718" s="132">
        <v>5</v>
      </c>
      <c r="H4718" s="133">
        <v>3511.6</v>
      </c>
      <c r="I4718" s="133">
        <v>3493.6</v>
      </c>
      <c r="J4718" s="133">
        <v>3354.71</v>
      </c>
      <c r="K4718" s="132">
        <v>166</v>
      </c>
      <c r="L4718" s="133">
        <v>20057569.5</v>
      </c>
      <c r="M4718" s="133">
        <v>0</v>
      </c>
      <c r="N4718" s="133">
        <v>0</v>
      </c>
      <c r="O4718" s="133">
        <v>0</v>
      </c>
      <c r="P4718" s="133">
        <v>20057569.5</v>
      </c>
      <c r="Q4718" s="133">
        <v>0</v>
      </c>
      <c r="R4718" s="66" t="s">
        <v>74</v>
      </c>
      <c r="S4718" s="134">
        <v>3</v>
      </c>
      <c r="T4718" s="133">
        <v>5741.23</v>
      </c>
      <c r="U4718" s="133">
        <v>5741.23</v>
      </c>
      <c r="V4718" s="136">
        <v>47118</v>
      </c>
    </row>
    <row r="4719" spans="1:22" s="50" customFormat="1" ht="43.5" customHeight="1" x14ac:dyDescent="0.15">
      <c r="A4719" s="138"/>
      <c r="B4719" s="138"/>
      <c r="C4719" s="139"/>
      <c r="D4719" s="139"/>
      <c r="E4719" s="138"/>
      <c r="F4719" s="132"/>
      <c r="G4719" s="132"/>
      <c r="H4719" s="133"/>
      <c r="I4719" s="133"/>
      <c r="J4719" s="133"/>
      <c r="K4719" s="132"/>
      <c r="L4719" s="133"/>
      <c r="M4719" s="133"/>
      <c r="N4719" s="133"/>
      <c r="O4719" s="133"/>
      <c r="P4719" s="133"/>
      <c r="Q4719" s="133"/>
      <c r="R4719" s="66" t="s">
        <v>75</v>
      </c>
      <c r="S4719" s="135"/>
      <c r="T4719" s="133"/>
      <c r="U4719" s="133"/>
      <c r="V4719" s="136"/>
    </row>
    <row r="4720" spans="1:22" s="50" customFormat="1" ht="43.5" customHeight="1" x14ac:dyDescent="0.15">
      <c r="A4720" s="138"/>
      <c r="B4720" s="138"/>
      <c r="C4720" s="139"/>
      <c r="D4720" s="139"/>
      <c r="E4720" s="138"/>
      <c r="F4720" s="132"/>
      <c r="G4720" s="132"/>
      <c r="H4720" s="133"/>
      <c r="I4720" s="133"/>
      <c r="J4720" s="133"/>
      <c r="K4720" s="132"/>
      <c r="L4720" s="133"/>
      <c r="M4720" s="133"/>
      <c r="N4720" s="133"/>
      <c r="O4720" s="133"/>
      <c r="P4720" s="133"/>
      <c r="Q4720" s="133"/>
      <c r="R4720" s="66" t="s">
        <v>76</v>
      </c>
      <c r="S4720" s="135"/>
      <c r="T4720" s="133"/>
      <c r="U4720" s="133"/>
      <c r="V4720" s="136"/>
    </row>
    <row r="4721" spans="1:22" s="50" customFormat="1" ht="43.5" customHeight="1" x14ac:dyDescent="0.15">
      <c r="A4721" s="138">
        <v>116</v>
      </c>
      <c r="B4721" s="138" t="s">
        <v>1278</v>
      </c>
      <c r="C4721" s="139">
        <v>1988</v>
      </c>
      <c r="D4721" s="139"/>
      <c r="E4721" s="138" t="s">
        <v>97</v>
      </c>
      <c r="F4721" s="132">
        <v>5</v>
      </c>
      <c r="G4721" s="132">
        <v>5</v>
      </c>
      <c r="H4721" s="133">
        <v>3587</v>
      </c>
      <c r="I4721" s="133">
        <v>3466.3</v>
      </c>
      <c r="J4721" s="133">
        <v>3298.24</v>
      </c>
      <c r="K4721" s="132">
        <v>185</v>
      </c>
      <c r="L4721" s="133">
        <v>19903568.859999999</v>
      </c>
      <c r="M4721" s="133">
        <v>0</v>
      </c>
      <c r="N4721" s="133">
        <v>0</v>
      </c>
      <c r="O4721" s="133">
        <v>0</v>
      </c>
      <c r="P4721" s="133">
        <v>19903568.859999999</v>
      </c>
      <c r="Q4721" s="133">
        <v>0</v>
      </c>
      <c r="R4721" s="66" t="s">
        <v>74</v>
      </c>
      <c r="S4721" s="134">
        <v>3</v>
      </c>
      <c r="T4721" s="133">
        <v>5742.02</v>
      </c>
      <c r="U4721" s="133">
        <v>5742.02</v>
      </c>
      <c r="V4721" s="136">
        <v>47118</v>
      </c>
    </row>
    <row r="4722" spans="1:22" s="50" customFormat="1" ht="43.5" customHeight="1" x14ac:dyDescent="0.15">
      <c r="A4722" s="138"/>
      <c r="B4722" s="138"/>
      <c r="C4722" s="139"/>
      <c r="D4722" s="139"/>
      <c r="E4722" s="138"/>
      <c r="F4722" s="132"/>
      <c r="G4722" s="132"/>
      <c r="H4722" s="133"/>
      <c r="I4722" s="133"/>
      <c r="J4722" s="133"/>
      <c r="K4722" s="132"/>
      <c r="L4722" s="133"/>
      <c r="M4722" s="133"/>
      <c r="N4722" s="133"/>
      <c r="O4722" s="133"/>
      <c r="P4722" s="133"/>
      <c r="Q4722" s="133"/>
      <c r="R4722" s="66" t="s">
        <v>75</v>
      </c>
      <c r="S4722" s="135"/>
      <c r="T4722" s="133"/>
      <c r="U4722" s="133"/>
      <c r="V4722" s="136"/>
    </row>
    <row r="4723" spans="1:22" s="50" customFormat="1" ht="43.5" customHeight="1" x14ac:dyDescent="0.15">
      <c r="A4723" s="138"/>
      <c r="B4723" s="138"/>
      <c r="C4723" s="139"/>
      <c r="D4723" s="139"/>
      <c r="E4723" s="138"/>
      <c r="F4723" s="132"/>
      <c r="G4723" s="132"/>
      <c r="H4723" s="133"/>
      <c r="I4723" s="133"/>
      <c r="J4723" s="133"/>
      <c r="K4723" s="132"/>
      <c r="L4723" s="133"/>
      <c r="M4723" s="133"/>
      <c r="N4723" s="133"/>
      <c r="O4723" s="133"/>
      <c r="P4723" s="133"/>
      <c r="Q4723" s="133"/>
      <c r="R4723" s="66" t="s">
        <v>76</v>
      </c>
      <c r="S4723" s="135"/>
      <c r="T4723" s="133"/>
      <c r="U4723" s="133"/>
      <c r="V4723" s="136"/>
    </row>
    <row r="4724" spans="1:22" s="50" customFormat="1" ht="43.5" customHeight="1" x14ac:dyDescent="0.15">
      <c r="A4724" s="138">
        <v>117</v>
      </c>
      <c r="B4724" s="138" t="s">
        <v>1279</v>
      </c>
      <c r="C4724" s="139">
        <v>1988</v>
      </c>
      <c r="D4724" s="139"/>
      <c r="E4724" s="138" t="s">
        <v>97</v>
      </c>
      <c r="F4724" s="132">
        <v>5</v>
      </c>
      <c r="G4724" s="132">
        <v>5</v>
      </c>
      <c r="H4724" s="133">
        <v>3721.7</v>
      </c>
      <c r="I4724" s="133">
        <v>3539.49</v>
      </c>
      <c r="J4724" s="133">
        <v>2777.09</v>
      </c>
      <c r="K4724" s="132">
        <v>130</v>
      </c>
      <c r="L4724" s="133">
        <v>20316437.25</v>
      </c>
      <c r="M4724" s="133">
        <v>0</v>
      </c>
      <c r="N4724" s="133">
        <v>0</v>
      </c>
      <c r="O4724" s="133">
        <v>0</v>
      </c>
      <c r="P4724" s="133">
        <v>20316437.25</v>
      </c>
      <c r="Q4724" s="133">
        <v>0</v>
      </c>
      <c r="R4724" s="66" t="s">
        <v>74</v>
      </c>
      <c r="S4724" s="134">
        <v>3</v>
      </c>
      <c r="T4724" s="133">
        <v>5739.93</v>
      </c>
      <c r="U4724" s="133">
        <v>5739.93</v>
      </c>
      <c r="V4724" s="136">
        <v>47118</v>
      </c>
    </row>
    <row r="4725" spans="1:22" s="50" customFormat="1" ht="43.5" customHeight="1" x14ac:dyDescent="0.15">
      <c r="A4725" s="138"/>
      <c r="B4725" s="138"/>
      <c r="C4725" s="139"/>
      <c r="D4725" s="139"/>
      <c r="E4725" s="138"/>
      <c r="F4725" s="132"/>
      <c r="G4725" s="132"/>
      <c r="H4725" s="133"/>
      <c r="I4725" s="133"/>
      <c r="J4725" s="133"/>
      <c r="K4725" s="132"/>
      <c r="L4725" s="133"/>
      <c r="M4725" s="133"/>
      <c r="N4725" s="133"/>
      <c r="O4725" s="133"/>
      <c r="P4725" s="133"/>
      <c r="Q4725" s="133"/>
      <c r="R4725" s="66" t="s">
        <v>75</v>
      </c>
      <c r="S4725" s="135"/>
      <c r="T4725" s="133"/>
      <c r="U4725" s="133"/>
      <c r="V4725" s="136"/>
    </row>
    <row r="4726" spans="1:22" s="50" customFormat="1" ht="43.5" customHeight="1" x14ac:dyDescent="0.15">
      <c r="A4726" s="138"/>
      <c r="B4726" s="138"/>
      <c r="C4726" s="139"/>
      <c r="D4726" s="139"/>
      <c r="E4726" s="138"/>
      <c r="F4726" s="132"/>
      <c r="G4726" s="132"/>
      <c r="H4726" s="133"/>
      <c r="I4726" s="133"/>
      <c r="J4726" s="133"/>
      <c r="K4726" s="132"/>
      <c r="L4726" s="133"/>
      <c r="M4726" s="133"/>
      <c r="N4726" s="133"/>
      <c r="O4726" s="133"/>
      <c r="P4726" s="133"/>
      <c r="Q4726" s="133"/>
      <c r="R4726" s="66" t="s">
        <v>76</v>
      </c>
      <c r="S4726" s="135"/>
      <c r="T4726" s="133"/>
      <c r="U4726" s="133"/>
      <c r="V4726" s="136"/>
    </row>
    <row r="4727" spans="1:22" s="50" customFormat="1" ht="43.5" customHeight="1" x14ac:dyDescent="0.15">
      <c r="A4727" s="138">
        <v>118</v>
      </c>
      <c r="B4727" s="138" t="s">
        <v>1280</v>
      </c>
      <c r="C4727" s="139">
        <v>1992</v>
      </c>
      <c r="D4727" s="139"/>
      <c r="E4727" s="138" t="s">
        <v>97</v>
      </c>
      <c r="F4727" s="132">
        <v>5</v>
      </c>
      <c r="G4727" s="132">
        <v>3</v>
      </c>
      <c r="H4727" s="133">
        <v>2662</v>
      </c>
      <c r="I4727" s="133">
        <v>2354.9</v>
      </c>
      <c r="J4727" s="133">
        <v>2005.7</v>
      </c>
      <c r="K4727" s="132">
        <v>98</v>
      </c>
      <c r="L4727" s="133">
        <v>6044968.5300000003</v>
      </c>
      <c r="M4727" s="133">
        <v>0</v>
      </c>
      <c r="N4727" s="133">
        <v>0</v>
      </c>
      <c r="O4727" s="133">
        <v>0</v>
      </c>
      <c r="P4727" s="133">
        <v>6044968.5300000003</v>
      </c>
      <c r="Q4727" s="133">
        <v>0</v>
      </c>
      <c r="R4727" s="66" t="s">
        <v>74</v>
      </c>
      <c r="S4727" s="134">
        <v>3</v>
      </c>
      <c r="T4727" s="133">
        <v>2566.9699999999998</v>
      </c>
      <c r="U4727" s="133">
        <v>2566.9699999999998</v>
      </c>
      <c r="V4727" s="136">
        <v>47118</v>
      </c>
    </row>
    <row r="4728" spans="1:22" s="50" customFormat="1" ht="43.5" customHeight="1" x14ac:dyDescent="0.15">
      <c r="A4728" s="138"/>
      <c r="B4728" s="138"/>
      <c r="C4728" s="139"/>
      <c r="D4728" s="139"/>
      <c r="E4728" s="138"/>
      <c r="F4728" s="132"/>
      <c r="G4728" s="132"/>
      <c r="H4728" s="133"/>
      <c r="I4728" s="133"/>
      <c r="J4728" s="133"/>
      <c r="K4728" s="132"/>
      <c r="L4728" s="133"/>
      <c r="M4728" s="133"/>
      <c r="N4728" s="133"/>
      <c r="O4728" s="133"/>
      <c r="P4728" s="133"/>
      <c r="Q4728" s="133"/>
      <c r="R4728" s="66" t="s">
        <v>75</v>
      </c>
      <c r="S4728" s="135"/>
      <c r="T4728" s="133"/>
      <c r="U4728" s="133"/>
      <c r="V4728" s="136"/>
    </row>
    <row r="4729" spans="1:22" s="50" customFormat="1" ht="43.5" customHeight="1" x14ac:dyDescent="0.15">
      <c r="A4729" s="138"/>
      <c r="B4729" s="138"/>
      <c r="C4729" s="139"/>
      <c r="D4729" s="139"/>
      <c r="E4729" s="138"/>
      <c r="F4729" s="132"/>
      <c r="G4729" s="132"/>
      <c r="H4729" s="133"/>
      <c r="I4729" s="133"/>
      <c r="J4729" s="133"/>
      <c r="K4729" s="132"/>
      <c r="L4729" s="133"/>
      <c r="M4729" s="133"/>
      <c r="N4729" s="133"/>
      <c r="O4729" s="133"/>
      <c r="P4729" s="133"/>
      <c r="Q4729" s="133"/>
      <c r="R4729" s="66" t="s">
        <v>76</v>
      </c>
      <c r="S4729" s="135"/>
      <c r="T4729" s="133"/>
      <c r="U4729" s="133"/>
      <c r="V4729" s="136"/>
    </row>
    <row r="4730" spans="1:22" s="23" customFormat="1" ht="45" customHeight="1" x14ac:dyDescent="0.2">
      <c r="A4730" s="141" t="s">
        <v>1507</v>
      </c>
      <c r="B4730" s="141"/>
      <c r="C4730" s="43" t="s">
        <v>80</v>
      </c>
      <c r="D4730" s="44" t="s">
        <v>80</v>
      </c>
      <c r="E4730" s="44" t="s">
        <v>80</v>
      </c>
      <c r="F4730" s="44" t="s">
        <v>80</v>
      </c>
      <c r="G4730" s="44" t="s">
        <v>80</v>
      </c>
      <c r="H4730" s="44">
        <f t="shared" ref="H4730:Q4730" si="383">SUM(H4308:H4729)</f>
        <v>555900.22</v>
      </c>
      <c r="I4730" s="44">
        <f t="shared" si="383"/>
        <v>476584.34000000008</v>
      </c>
      <c r="J4730" s="44">
        <f t="shared" si="383"/>
        <v>426154.63000000018</v>
      </c>
      <c r="K4730" s="45">
        <f t="shared" si="383"/>
        <v>20611</v>
      </c>
      <c r="L4730" s="44">
        <f t="shared" si="383"/>
        <v>2649147545.8300004</v>
      </c>
      <c r="M4730" s="44">
        <f t="shared" si="383"/>
        <v>0</v>
      </c>
      <c r="N4730" s="44">
        <f t="shared" si="383"/>
        <v>0</v>
      </c>
      <c r="O4730" s="44">
        <f t="shared" si="383"/>
        <v>0</v>
      </c>
      <c r="P4730" s="44">
        <f t="shared" si="383"/>
        <v>2649147545.8300004</v>
      </c>
      <c r="Q4730" s="55">
        <f t="shared" si="383"/>
        <v>0</v>
      </c>
      <c r="R4730" s="43" t="s">
        <v>80</v>
      </c>
      <c r="S4730" s="43">
        <f>SUM(S4308:S4729)</f>
        <v>422</v>
      </c>
      <c r="T4730" s="44" t="s">
        <v>80</v>
      </c>
      <c r="U4730" s="44" t="s">
        <v>80</v>
      </c>
      <c r="V4730" s="44" t="s">
        <v>80</v>
      </c>
    </row>
    <row r="4731" spans="1:22" s="23" customFormat="1" ht="28.5" customHeight="1" x14ac:dyDescent="0.2">
      <c r="A4731" s="142" t="s">
        <v>1508</v>
      </c>
      <c r="B4731" s="142"/>
      <c r="C4731" s="142"/>
      <c r="D4731" s="142"/>
      <c r="E4731" s="142"/>
      <c r="F4731" s="142"/>
      <c r="G4731" s="142"/>
      <c r="H4731" s="142"/>
      <c r="I4731" s="142"/>
      <c r="J4731" s="142"/>
      <c r="K4731" s="142"/>
      <c r="L4731" s="142"/>
      <c r="M4731" s="142"/>
      <c r="N4731" s="142"/>
      <c r="O4731" s="142"/>
      <c r="P4731" s="142"/>
      <c r="Q4731" s="142"/>
      <c r="R4731" s="142"/>
      <c r="S4731" s="142"/>
      <c r="T4731" s="142"/>
      <c r="U4731" s="142"/>
      <c r="V4731" s="142"/>
    </row>
    <row r="4732" spans="1:22" s="23" customFormat="1" ht="42.75" customHeight="1" x14ac:dyDescent="0.2">
      <c r="A4732" s="138">
        <v>1</v>
      </c>
      <c r="B4732" s="138" t="s">
        <v>897</v>
      </c>
      <c r="C4732" s="139">
        <v>1982</v>
      </c>
      <c r="D4732" s="139"/>
      <c r="E4732" s="138" t="s">
        <v>111</v>
      </c>
      <c r="F4732" s="132">
        <v>2</v>
      </c>
      <c r="G4732" s="132">
        <v>3</v>
      </c>
      <c r="H4732" s="133">
        <v>1357.7</v>
      </c>
      <c r="I4732" s="133">
        <v>1043.7</v>
      </c>
      <c r="J4732" s="133">
        <v>703.2</v>
      </c>
      <c r="K4732" s="132">
        <v>68</v>
      </c>
      <c r="L4732" s="133">
        <v>8405617.6500000004</v>
      </c>
      <c r="M4732" s="133">
        <v>0</v>
      </c>
      <c r="N4732" s="133">
        <v>0</v>
      </c>
      <c r="O4732" s="133">
        <v>0</v>
      </c>
      <c r="P4732" s="133">
        <v>8405617.6500000004</v>
      </c>
      <c r="Q4732" s="154">
        <v>0</v>
      </c>
      <c r="R4732" s="66" t="s">
        <v>74</v>
      </c>
      <c r="S4732" s="135">
        <v>3</v>
      </c>
      <c r="T4732" s="133">
        <v>8053.67</v>
      </c>
      <c r="U4732" s="133">
        <v>8053.67</v>
      </c>
      <c r="V4732" s="136">
        <v>47118</v>
      </c>
    </row>
    <row r="4733" spans="1:22" s="23" customFormat="1" ht="42.75" customHeight="1" x14ac:dyDescent="0.2">
      <c r="A4733" s="138"/>
      <c r="B4733" s="138"/>
      <c r="C4733" s="139"/>
      <c r="D4733" s="139"/>
      <c r="E4733" s="138"/>
      <c r="F4733" s="132"/>
      <c r="G4733" s="132"/>
      <c r="H4733" s="133"/>
      <c r="I4733" s="133"/>
      <c r="J4733" s="133"/>
      <c r="K4733" s="132"/>
      <c r="L4733" s="133"/>
      <c r="M4733" s="133"/>
      <c r="N4733" s="133"/>
      <c r="O4733" s="133"/>
      <c r="P4733" s="133"/>
      <c r="Q4733" s="154"/>
      <c r="R4733" s="66" t="s">
        <v>75</v>
      </c>
      <c r="S4733" s="135"/>
      <c r="T4733" s="133"/>
      <c r="U4733" s="133"/>
      <c r="V4733" s="136"/>
    </row>
    <row r="4734" spans="1:22" s="23" customFormat="1" ht="42.75" customHeight="1" x14ac:dyDescent="0.2">
      <c r="A4734" s="138"/>
      <c r="B4734" s="138"/>
      <c r="C4734" s="139"/>
      <c r="D4734" s="139"/>
      <c r="E4734" s="138"/>
      <c r="F4734" s="132"/>
      <c r="G4734" s="132"/>
      <c r="H4734" s="133"/>
      <c r="I4734" s="133"/>
      <c r="J4734" s="133"/>
      <c r="K4734" s="132"/>
      <c r="L4734" s="133"/>
      <c r="M4734" s="133"/>
      <c r="N4734" s="133"/>
      <c r="O4734" s="133"/>
      <c r="P4734" s="133"/>
      <c r="Q4734" s="154"/>
      <c r="R4734" s="66" t="s">
        <v>76</v>
      </c>
      <c r="S4734" s="135"/>
      <c r="T4734" s="133"/>
      <c r="U4734" s="133"/>
      <c r="V4734" s="136"/>
    </row>
    <row r="4735" spans="1:22" s="23" customFormat="1" ht="37.5" customHeight="1" x14ac:dyDescent="0.2">
      <c r="A4735" s="138">
        <v>2</v>
      </c>
      <c r="B4735" s="138" t="s">
        <v>898</v>
      </c>
      <c r="C4735" s="139">
        <v>1978</v>
      </c>
      <c r="D4735" s="139"/>
      <c r="E4735" s="138" t="s">
        <v>111</v>
      </c>
      <c r="F4735" s="132">
        <v>2</v>
      </c>
      <c r="G4735" s="132">
        <v>2</v>
      </c>
      <c r="H4735" s="133">
        <v>1277.3</v>
      </c>
      <c r="I4735" s="133">
        <v>1313.3</v>
      </c>
      <c r="J4735" s="133">
        <v>695.8</v>
      </c>
      <c r="K4735" s="132">
        <v>75</v>
      </c>
      <c r="L4735" s="133">
        <v>10577449.369999999</v>
      </c>
      <c r="M4735" s="133">
        <v>0</v>
      </c>
      <c r="N4735" s="133">
        <v>0</v>
      </c>
      <c r="O4735" s="133">
        <v>0</v>
      </c>
      <c r="P4735" s="133">
        <f>L4735</f>
        <v>10577449.369999999</v>
      </c>
      <c r="Q4735" s="154">
        <v>0</v>
      </c>
      <c r="R4735" s="66" t="s">
        <v>74</v>
      </c>
      <c r="S4735" s="135">
        <v>3</v>
      </c>
      <c r="T4735" s="133">
        <v>8054.1</v>
      </c>
      <c r="U4735" s="133">
        <f>T4735</f>
        <v>8054.1</v>
      </c>
      <c r="V4735" s="136">
        <v>47118</v>
      </c>
    </row>
    <row r="4736" spans="1:22" s="23" customFormat="1" ht="37.5" customHeight="1" x14ac:dyDescent="0.2">
      <c r="A4736" s="138"/>
      <c r="B4736" s="138"/>
      <c r="C4736" s="139"/>
      <c r="D4736" s="139"/>
      <c r="E4736" s="138"/>
      <c r="F4736" s="132"/>
      <c r="G4736" s="132"/>
      <c r="H4736" s="133"/>
      <c r="I4736" s="133"/>
      <c r="J4736" s="133"/>
      <c r="K4736" s="132"/>
      <c r="L4736" s="133"/>
      <c r="M4736" s="133"/>
      <c r="N4736" s="133"/>
      <c r="O4736" s="133"/>
      <c r="P4736" s="133"/>
      <c r="Q4736" s="154"/>
      <c r="R4736" s="66" t="s">
        <v>75</v>
      </c>
      <c r="S4736" s="135"/>
      <c r="T4736" s="133"/>
      <c r="U4736" s="133"/>
      <c r="V4736" s="136"/>
    </row>
    <row r="4737" spans="1:22" s="23" customFormat="1" ht="37.5" customHeight="1" x14ac:dyDescent="0.2">
      <c r="A4737" s="138"/>
      <c r="B4737" s="138"/>
      <c r="C4737" s="139"/>
      <c r="D4737" s="139"/>
      <c r="E4737" s="138"/>
      <c r="F4737" s="132"/>
      <c r="G4737" s="132"/>
      <c r="H4737" s="133"/>
      <c r="I4737" s="133"/>
      <c r="J4737" s="133"/>
      <c r="K4737" s="132"/>
      <c r="L4737" s="133"/>
      <c r="M4737" s="133"/>
      <c r="N4737" s="133"/>
      <c r="O4737" s="133"/>
      <c r="P4737" s="133"/>
      <c r="Q4737" s="154"/>
      <c r="R4737" s="66" t="s">
        <v>76</v>
      </c>
      <c r="S4737" s="135"/>
      <c r="T4737" s="133"/>
      <c r="U4737" s="133"/>
      <c r="V4737" s="136"/>
    </row>
    <row r="4738" spans="1:22" s="23" customFormat="1" ht="39" customHeight="1" x14ac:dyDescent="0.2">
      <c r="A4738" s="138">
        <v>3</v>
      </c>
      <c r="B4738" s="138" t="s">
        <v>899</v>
      </c>
      <c r="C4738" s="139">
        <v>1985</v>
      </c>
      <c r="D4738" s="139"/>
      <c r="E4738" s="138" t="s">
        <v>111</v>
      </c>
      <c r="F4738" s="132">
        <v>2</v>
      </c>
      <c r="G4738" s="132">
        <v>2</v>
      </c>
      <c r="H4738" s="133">
        <v>439.6</v>
      </c>
      <c r="I4738" s="133">
        <v>439.6</v>
      </c>
      <c r="J4738" s="133">
        <v>380.82</v>
      </c>
      <c r="K4738" s="132">
        <v>16</v>
      </c>
      <c r="L4738" s="133">
        <v>3539654.08</v>
      </c>
      <c r="M4738" s="133">
        <v>0</v>
      </c>
      <c r="N4738" s="133">
        <v>0</v>
      </c>
      <c r="O4738" s="133">
        <v>0</v>
      </c>
      <c r="P4738" s="133">
        <f>L4738</f>
        <v>3539654.08</v>
      </c>
      <c r="Q4738" s="154">
        <v>0</v>
      </c>
      <c r="R4738" s="66" t="s">
        <v>74</v>
      </c>
      <c r="S4738" s="135">
        <v>3</v>
      </c>
      <c r="T4738" s="133">
        <v>8051.99</v>
      </c>
      <c r="U4738" s="133">
        <v>8051.99</v>
      </c>
      <c r="V4738" s="136">
        <v>47118</v>
      </c>
    </row>
    <row r="4739" spans="1:22" s="23" customFormat="1" ht="39" customHeight="1" x14ac:dyDescent="0.2">
      <c r="A4739" s="138"/>
      <c r="B4739" s="138"/>
      <c r="C4739" s="139"/>
      <c r="D4739" s="139"/>
      <c r="E4739" s="138"/>
      <c r="F4739" s="132"/>
      <c r="G4739" s="132"/>
      <c r="H4739" s="133"/>
      <c r="I4739" s="133"/>
      <c r="J4739" s="133"/>
      <c r="K4739" s="132"/>
      <c r="L4739" s="133"/>
      <c r="M4739" s="133"/>
      <c r="N4739" s="133"/>
      <c r="O4739" s="133"/>
      <c r="P4739" s="133"/>
      <c r="Q4739" s="154"/>
      <c r="R4739" s="66" t="s">
        <v>75</v>
      </c>
      <c r="S4739" s="135"/>
      <c r="T4739" s="133"/>
      <c r="U4739" s="133"/>
      <c r="V4739" s="136"/>
    </row>
    <row r="4740" spans="1:22" s="23" customFormat="1" ht="39" customHeight="1" x14ac:dyDescent="0.2">
      <c r="A4740" s="138"/>
      <c r="B4740" s="138"/>
      <c r="C4740" s="139"/>
      <c r="D4740" s="139"/>
      <c r="E4740" s="138"/>
      <c r="F4740" s="132"/>
      <c r="G4740" s="132"/>
      <c r="H4740" s="133"/>
      <c r="I4740" s="133"/>
      <c r="J4740" s="133"/>
      <c r="K4740" s="132"/>
      <c r="L4740" s="133"/>
      <c r="M4740" s="133"/>
      <c r="N4740" s="133"/>
      <c r="O4740" s="133"/>
      <c r="P4740" s="133"/>
      <c r="Q4740" s="154"/>
      <c r="R4740" s="66" t="s">
        <v>76</v>
      </c>
      <c r="S4740" s="135"/>
      <c r="T4740" s="133"/>
      <c r="U4740" s="133"/>
      <c r="V4740" s="136"/>
    </row>
    <row r="4741" spans="1:22" s="23" customFormat="1" ht="31.5" customHeight="1" x14ac:dyDescent="0.2">
      <c r="A4741" s="138">
        <v>4</v>
      </c>
      <c r="B4741" s="138" t="s">
        <v>900</v>
      </c>
      <c r="C4741" s="139">
        <v>1970</v>
      </c>
      <c r="D4741" s="139"/>
      <c r="E4741" s="138" t="s">
        <v>111</v>
      </c>
      <c r="F4741" s="132">
        <v>2</v>
      </c>
      <c r="G4741" s="132">
        <v>2</v>
      </c>
      <c r="H4741" s="133">
        <v>448.6</v>
      </c>
      <c r="I4741" s="133">
        <v>445.21</v>
      </c>
      <c r="J4741" s="133">
        <v>445.21</v>
      </c>
      <c r="K4741" s="132">
        <v>26</v>
      </c>
      <c r="L4741" s="133">
        <v>3584816.06</v>
      </c>
      <c r="M4741" s="133">
        <v>0</v>
      </c>
      <c r="N4741" s="133">
        <v>0</v>
      </c>
      <c r="O4741" s="133">
        <v>0</v>
      </c>
      <c r="P4741" s="133">
        <v>3584816.06</v>
      </c>
      <c r="Q4741" s="154">
        <v>0</v>
      </c>
      <c r="R4741" s="66" t="s">
        <v>74</v>
      </c>
      <c r="S4741" s="135">
        <v>3</v>
      </c>
      <c r="T4741" s="133">
        <v>8051.97</v>
      </c>
      <c r="U4741" s="133">
        <v>8051.97</v>
      </c>
      <c r="V4741" s="136">
        <v>47118</v>
      </c>
    </row>
    <row r="4742" spans="1:22" s="23" customFormat="1" ht="42.75" customHeight="1" x14ac:dyDescent="0.2">
      <c r="A4742" s="138"/>
      <c r="B4742" s="138"/>
      <c r="C4742" s="139"/>
      <c r="D4742" s="139"/>
      <c r="E4742" s="138"/>
      <c r="F4742" s="132"/>
      <c r="G4742" s="132"/>
      <c r="H4742" s="133"/>
      <c r="I4742" s="133"/>
      <c r="J4742" s="133"/>
      <c r="K4742" s="132"/>
      <c r="L4742" s="133"/>
      <c r="M4742" s="133"/>
      <c r="N4742" s="133"/>
      <c r="O4742" s="133"/>
      <c r="P4742" s="133"/>
      <c r="Q4742" s="154"/>
      <c r="R4742" s="66" t="s">
        <v>75</v>
      </c>
      <c r="S4742" s="135"/>
      <c r="T4742" s="133"/>
      <c r="U4742" s="133"/>
      <c r="V4742" s="136"/>
    </row>
    <row r="4743" spans="1:22" s="23" customFormat="1" ht="32.25" customHeight="1" x14ac:dyDescent="0.2">
      <c r="A4743" s="138"/>
      <c r="B4743" s="138"/>
      <c r="C4743" s="139"/>
      <c r="D4743" s="139"/>
      <c r="E4743" s="138"/>
      <c r="F4743" s="132"/>
      <c r="G4743" s="132"/>
      <c r="H4743" s="133"/>
      <c r="I4743" s="133"/>
      <c r="J4743" s="133"/>
      <c r="K4743" s="132"/>
      <c r="L4743" s="133"/>
      <c r="M4743" s="133"/>
      <c r="N4743" s="133"/>
      <c r="O4743" s="133"/>
      <c r="P4743" s="133"/>
      <c r="Q4743" s="154"/>
      <c r="R4743" s="66" t="s">
        <v>76</v>
      </c>
      <c r="S4743" s="135"/>
      <c r="T4743" s="133"/>
      <c r="U4743" s="133"/>
      <c r="V4743" s="136"/>
    </row>
    <row r="4744" spans="1:22" s="50" customFormat="1" ht="42.75" customHeight="1" x14ac:dyDescent="0.15">
      <c r="A4744" s="138" t="s">
        <v>34</v>
      </c>
      <c r="B4744" s="138" t="s">
        <v>901</v>
      </c>
      <c r="C4744" s="139">
        <v>1955</v>
      </c>
      <c r="D4744" s="139"/>
      <c r="E4744" s="138" t="s">
        <v>84</v>
      </c>
      <c r="F4744" s="132">
        <v>2</v>
      </c>
      <c r="G4744" s="132">
        <v>1</v>
      </c>
      <c r="H4744" s="133">
        <v>394.8</v>
      </c>
      <c r="I4744" s="133">
        <v>394.8</v>
      </c>
      <c r="J4744" s="133">
        <v>289.12</v>
      </c>
      <c r="K4744" s="132">
        <v>19</v>
      </c>
      <c r="L4744" s="133">
        <v>5122688.1500000004</v>
      </c>
      <c r="M4744" s="133">
        <v>0</v>
      </c>
      <c r="N4744" s="133">
        <v>0</v>
      </c>
      <c r="O4744" s="133">
        <v>0</v>
      </c>
      <c r="P4744" s="133">
        <v>5122688.1500000004</v>
      </c>
      <c r="Q4744" s="133">
        <v>0</v>
      </c>
      <c r="R4744" s="66" t="s">
        <v>74</v>
      </c>
      <c r="S4744" s="134">
        <v>7</v>
      </c>
      <c r="T4744" s="133">
        <v>12975.4</v>
      </c>
      <c r="U4744" s="133">
        <v>12975.4</v>
      </c>
      <c r="V4744" s="136">
        <v>47118</v>
      </c>
    </row>
    <row r="4745" spans="1:22" s="50" customFormat="1" ht="42.75" customHeight="1" x14ac:dyDescent="0.15">
      <c r="A4745" s="138"/>
      <c r="B4745" s="138"/>
      <c r="C4745" s="139"/>
      <c r="D4745" s="139"/>
      <c r="E4745" s="138"/>
      <c r="F4745" s="132"/>
      <c r="G4745" s="132"/>
      <c r="H4745" s="133"/>
      <c r="I4745" s="133"/>
      <c r="J4745" s="133"/>
      <c r="K4745" s="132"/>
      <c r="L4745" s="133"/>
      <c r="M4745" s="133"/>
      <c r="N4745" s="133"/>
      <c r="O4745" s="133"/>
      <c r="P4745" s="133"/>
      <c r="Q4745" s="133"/>
      <c r="R4745" s="66" t="s">
        <v>75</v>
      </c>
      <c r="S4745" s="135"/>
      <c r="T4745" s="133"/>
      <c r="U4745" s="133"/>
      <c r="V4745" s="136"/>
    </row>
    <row r="4746" spans="1:22" s="50" customFormat="1" ht="42.75" customHeight="1" x14ac:dyDescent="0.15">
      <c r="A4746" s="138"/>
      <c r="B4746" s="138"/>
      <c r="C4746" s="139"/>
      <c r="D4746" s="139"/>
      <c r="E4746" s="138"/>
      <c r="F4746" s="132"/>
      <c r="G4746" s="132"/>
      <c r="H4746" s="133"/>
      <c r="I4746" s="133"/>
      <c r="J4746" s="133"/>
      <c r="K4746" s="132"/>
      <c r="L4746" s="133"/>
      <c r="M4746" s="133"/>
      <c r="N4746" s="133"/>
      <c r="O4746" s="133"/>
      <c r="P4746" s="133"/>
      <c r="Q4746" s="133"/>
      <c r="R4746" s="66" t="s">
        <v>76</v>
      </c>
      <c r="S4746" s="135"/>
      <c r="T4746" s="133"/>
      <c r="U4746" s="133"/>
      <c r="V4746" s="136"/>
    </row>
    <row r="4747" spans="1:22" s="50" customFormat="1" ht="42.75" customHeight="1" x14ac:dyDescent="0.15">
      <c r="A4747" s="138"/>
      <c r="B4747" s="138"/>
      <c r="C4747" s="139"/>
      <c r="D4747" s="139"/>
      <c r="E4747" s="138"/>
      <c r="F4747" s="132"/>
      <c r="G4747" s="132"/>
      <c r="H4747" s="133"/>
      <c r="I4747" s="133"/>
      <c r="J4747" s="133"/>
      <c r="K4747" s="132"/>
      <c r="L4747" s="133"/>
      <c r="M4747" s="133"/>
      <c r="N4747" s="133"/>
      <c r="O4747" s="133"/>
      <c r="P4747" s="133"/>
      <c r="Q4747" s="133"/>
      <c r="R4747" s="66" t="s">
        <v>105</v>
      </c>
      <c r="S4747" s="135"/>
      <c r="T4747" s="133"/>
      <c r="U4747" s="133"/>
      <c r="V4747" s="136"/>
    </row>
    <row r="4748" spans="1:22" s="50" customFormat="1" ht="42.75" customHeight="1" x14ac:dyDescent="0.15">
      <c r="A4748" s="138"/>
      <c r="B4748" s="138"/>
      <c r="C4748" s="139"/>
      <c r="D4748" s="139"/>
      <c r="E4748" s="138"/>
      <c r="F4748" s="132"/>
      <c r="G4748" s="132"/>
      <c r="H4748" s="133"/>
      <c r="I4748" s="133"/>
      <c r="J4748" s="133"/>
      <c r="K4748" s="132"/>
      <c r="L4748" s="133"/>
      <c r="M4748" s="133"/>
      <c r="N4748" s="133"/>
      <c r="O4748" s="133"/>
      <c r="P4748" s="133"/>
      <c r="Q4748" s="133"/>
      <c r="R4748" s="66" t="s">
        <v>106</v>
      </c>
      <c r="S4748" s="135"/>
      <c r="T4748" s="133"/>
      <c r="U4748" s="133"/>
      <c r="V4748" s="136"/>
    </row>
    <row r="4749" spans="1:22" s="50" customFormat="1" ht="42.75" customHeight="1" x14ac:dyDescent="0.15">
      <c r="A4749" s="138"/>
      <c r="B4749" s="138"/>
      <c r="C4749" s="139"/>
      <c r="D4749" s="139"/>
      <c r="E4749" s="138"/>
      <c r="F4749" s="132"/>
      <c r="G4749" s="132"/>
      <c r="H4749" s="133"/>
      <c r="I4749" s="133"/>
      <c r="J4749" s="133"/>
      <c r="K4749" s="132"/>
      <c r="L4749" s="133"/>
      <c r="M4749" s="133"/>
      <c r="N4749" s="133"/>
      <c r="O4749" s="133"/>
      <c r="P4749" s="133"/>
      <c r="Q4749" s="133"/>
      <c r="R4749" s="66" t="s">
        <v>107</v>
      </c>
      <c r="S4749" s="135"/>
      <c r="T4749" s="133"/>
      <c r="U4749" s="133"/>
      <c r="V4749" s="136"/>
    </row>
    <row r="4750" spans="1:22" s="50" customFormat="1" ht="63.75" customHeight="1" x14ac:dyDescent="0.15">
      <c r="A4750" s="138"/>
      <c r="B4750" s="138"/>
      <c r="C4750" s="139"/>
      <c r="D4750" s="139"/>
      <c r="E4750" s="138"/>
      <c r="F4750" s="132"/>
      <c r="G4750" s="132"/>
      <c r="H4750" s="133"/>
      <c r="I4750" s="133"/>
      <c r="J4750" s="133"/>
      <c r="K4750" s="132"/>
      <c r="L4750" s="133"/>
      <c r="M4750" s="133"/>
      <c r="N4750" s="133"/>
      <c r="O4750" s="133"/>
      <c r="P4750" s="133"/>
      <c r="Q4750" s="133"/>
      <c r="R4750" s="66" t="s">
        <v>87</v>
      </c>
      <c r="S4750" s="135"/>
      <c r="T4750" s="133"/>
      <c r="U4750" s="133"/>
      <c r="V4750" s="136"/>
    </row>
    <row r="4751" spans="1:22" s="23" customFormat="1" ht="34.5" customHeight="1" x14ac:dyDescent="0.2">
      <c r="A4751" s="138">
        <v>6</v>
      </c>
      <c r="B4751" s="138" t="s">
        <v>902</v>
      </c>
      <c r="C4751" s="139">
        <v>1973</v>
      </c>
      <c r="D4751" s="139"/>
      <c r="E4751" s="138" t="s">
        <v>111</v>
      </c>
      <c r="F4751" s="132">
        <v>4</v>
      </c>
      <c r="G4751" s="132">
        <v>4</v>
      </c>
      <c r="H4751" s="133">
        <v>2571.8000000000002</v>
      </c>
      <c r="I4751" s="133">
        <v>2538.1999999999998</v>
      </c>
      <c r="J4751" s="133">
        <v>2501.42</v>
      </c>
      <c r="K4751" s="132">
        <v>91</v>
      </c>
      <c r="L4751" s="133">
        <v>11608984.189999999</v>
      </c>
      <c r="M4751" s="133">
        <v>0</v>
      </c>
      <c r="N4751" s="133">
        <v>0</v>
      </c>
      <c r="O4751" s="133">
        <v>0</v>
      </c>
      <c r="P4751" s="133">
        <f>L4751</f>
        <v>11608984.189999999</v>
      </c>
      <c r="Q4751" s="154">
        <v>0</v>
      </c>
      <c r="R4751" s="66" t="s">
        <v>74</v>
      </c>
      <c r="S4751" s="135">
        <v>3</v>
      </c>
      <c r="T4751" s="133">
        <v>4573.71</v>
      </c>
      <c r="U4751" s="133">
        <f>T4751</f>
        <v>4573.71</v>
      </c>
      <c r="V4751" s="136">
        <v>47118</v>
      </c>
    </row>
    <row r="4752" spans="1:22" s="23" customFormat="1" ht="32.25" customHeight="1" x14ac:dyDescent="0.2">
      <c r="A4752" s="138"/>
      <c r="B4752" s="138"/>
      <c r="C4752" s="139"/>
      <c r="D4752" s="139"/>
      <c r="E4752" s="138"/>
      <c r="F4752" s="132"/>
      <c r="G4752" s="132"/>
      <c r="H4752" s="133"/>
      <c r="I4752" s="133"/>
      <c r="J4752" s="133"/>
      <c r="K4752" s="132"/>
      <c r="L4752" s="133"/>
      <c r="M4752" s="133"/>
      <c r="N4752" s="133"/>
      <c r="O4752" s="133"/>
      <c r="P4752" s="133"/>
      <c r="Q4752" s="154"/>
      <c r="R4752" s="66" t="s">
        <v>75</v>
      </c>
      <c r="S4752" s="135"/>
      <c r="T4752" s="133"/>
      <c r="U4752" s="133"/>
      <c r="V4752" s="136"/>
    </row>
    <row r="4753" spans="1:22" s="23" customFormat="1" ht="42" customHeight="1" x14ac:dyDescent="0.2">
      <c r="A4753" s="138"/>
      <c r="B4753" s="138"/>
      <c r="C4753" s="139"/>
      <c r="D4753" s="139"/>
      <c r="E4753" s="138"/>
      <c r="F4753" s="132"/>
      <c r="G4753" s="132"/>
      <c r="H4753" s="133"/>
      <c r="I4753" s="133"/>
      <c r="J4753" s="133"/>
      <c r="K4753" s="132"/>
      <c r="L4753" s="133"/>
      <c r="M4753" s="133"/>
      <c r="N4753" s="133"/>
      <c r="O4753" s="133"/>
      <c r="P4753" s="133"/>
      <c r="Q4753" s="154"/>
      <c r="R4753" s="66" t="s">
        <v>76</v>
      </c>
      <c r="S4753" s="135"/>
      <c r="T4753" s="133"/>
      <c r="U4753" s="133"/>
      <c r="V4753" s="136"/>
    </row>
    <row r="4754" spans="1:22" s="23" customFormat="1" ht="34.5" customHeight="1" x14ac:dyDescent="0.2">
      <c r="A4754" s="138">
        <v>7</v>
      </c>
      <c r="B4754" s="138" t="s">
        <v>903</v>
      </c>
      <c r="C4754" s="139">
        <v>1993</v>
      </c>
      <c r="D4754" s="139"/>
      <c r="E4754" s="138" t="s">
        <v>111</v>
      </c>
      <c r="F4754" s="132">
        <v>4</v>
      </c>
      <c r="G4754" s="132">
        <v>2</v>
      </c>
      <c r="H4754" s="133">
        <v>1234.0999999999999</v>
      </c>
      <c r="I4754" s="133">
        <v>1234.0999999999999</v>
      </c>
      <c r="J4754" s="133">
        <v>971.1</v>
      </c>
      <c r="K4754" s="132">
        <v>59</v>
      </c>
      <c r="L4754" s="133">
        <v>5643290.9500000002</v>
      </c>
      <c r="M4754" s="133">
        <v>0</v>
      </c>
      <c r="N4754" s="133">
        <v>0</v>
      </c>
      <c r="O4754" s="133">
        <v>0</v>
      </c>
      <c r="P4754" s="133">
        <v>5643290.9500000002</v>
      </c>
      <c r="Q4754" s="154">
        <v>0</v>
      </c>
      <c r="R4754" s="66" t="s">
        <v>74</v>
      </c>
      <c r="S4754" s="135">
        <v>3</v>
      </c>
      <c r="T4754" s="133">
        <v>4572.8</v>
      </c>
      <c r="U4754" s="133">
        <v>4572.8</v>
      </c>
      <c r="V4754" s="136">
        <v>47118</v>
      </c>
    </row>
    <row r="4755" spans="1:22" s="23" customFormat="1" ht="33.75" customHeight="1" x14ac:dyDescent="0.2">
      <c r="A4755" s="138"/>
      <c r="B4755" s="138"/>
      <c r="C4755" s="139"/>
      <c r="D4755" s="139"/>
      <c r="E4755" s="138"/>
      <c r="F4755" s="132"/>
      <c r="G4755" s="132"/>
      <c r="H4755" s="133"/>
      <c r="I4755" s="133"/>
      <c r="J4755" s="133"/>
      <c r="K4755" s="132"/>
      <c r="L4755" s="133"/>
      <c r="M4755" s="133"/>
      <c r="N4755" s="133"/>
      <c r="O4755" s="133"/>
      <c r="P4755" s="133"/>
      <c r="Q4755" s="154"/>
      <c r="R4755" s="66" t="s">
        <v>75</v>
      </c>
      <c r="S4755" s="135"/>
      <c r="T4755" s="133"/>
      <c r="U4755" s="133"/>
      <c r="V4755" s="136"/>
    </row>
    <row r="4756" spans="1:22" s="23" customFormat="1" ht="34.5" customHeight="1" x14ac:dyDescent="0.2">
      <c r="A4756" s="138"/>
      <c r="B4756" s="138"/>
      <c r="C4756" s="139"/>
      <c r="D4756" s="139"/>
      <c r="E4756" s="138"/>
      <c r="F4756" s="132"/>
      <c r="G4756" s="132"/>
      <c r="H4756" s="133"/>
      <c r="I4756" s="133"/>
      <c r="J4756" s="133"/>
      <c r="K4756" s="132"/>
      <c r="L4756" s="133"/>
      <c r="M4756" s="133"/>
      <c r="N4756" s="133"/>
      <c r="O4756" s="133"/>
      <c r="P4756" s="133"/>
      <c r="Q4756" s="154"/>
      <c r="R4756" s="66" t="s">
        <v>76</v>
      </c>
      <c r="S4756" s="135"/>
      <c r="T4756" s="133"/>
      <c r="U4756" s="133"/>
      <c r="V4756" s="136"/>
    </row>
    <row r="4757" spans="1:22" s="23" customFormat="1" ht="34.5" customHeight="1" x14ac:dyDescent="0.2">
      <c r="A4757" s="138">
        <v>8</v>
      </c>
      <c r="B4757" s="138" t="s">
        <v>904</v>
      </c>
      <c r="C4757" s="139">
        <v>1983</v>
      </c>
      <c r="D4757" s="139"/>
      <c r="E4757" s="138" t="s">
        <v>111</v>
      </c>
      <c r="F4757" s="132">
        <v>5</v>
      </c>
      <c r="G4757" s="132">
        <v>4</v>
      </c>
      <c r="H4757" s="133">
        <v>3236.7</v>
      </c>
      <c r="I4757" s="133">
        <v>2949.1</v>
      </c>
      <c r="J4757" s="133">
        <v>2696</v>
      </c>
      <c r="K4757" s="132">
        <v>121</v>
      </c>
      <c r="L4757" s="133">
        <v>15737016.77</v>
      </c>
      <c r="M4757" s="133">
        <v>0</v>
      </c>
      <c r="N4757" s="133">
        <v>0</v>
      </c>
      <c r="O4757" s="133">
        <v>0</v>
      </c>
      <c r="P4757" s="133">
        <f>L4757</f>
        <v>15737016.77</v>
      </c>
      <c r="Q4757" s="154">
        <v>0</v>
      </c>
      <c r="R4757" s="66" t="s">
        <v>74</v>
      </c>
      <c r="S4757" s="135">
        <v>3</v>
      </c>
      <c r="T4757" s="133">
        <v>5336.21</v>
      </c>
      <c r="U4757" s="133">
        <f>T4757</f>
        <v>5336.21</v>
      </c>
      <c r="V4757" s="136">
        <v>47118</v>
      </c>
    </row>
    <row r="4758" spans="1:22" s="23" customFormat="1" ht="36" customHeight="1" x14ac:dyDescent="0.2">
      <c r="A4758" s="138"/>
      <c r="B4758" s="138"/>
      <c r="C4758" s="139"/>
      <c r="D4758" s="139"/>
      <c r="E4758" s="138"/>
      <c r="F4758" s="132"/>
      <c r="G4758" s="132"/>
      <c r="H4758" s="133"/>
      <c r="I4758" s="133"/>
      <c r="J4758" s="133"/>
      <c r="K4758" s="132"/>
      <c r="L4758" s="133"/>
      <c r="M4758" s="133"/>
      <c r="N4758" s="133"/>
      <c r="O4758" s="133"/>
      <c r="P4758" s="133"/>
      <c r="Q4758" s="154"/>
      <c r="R4758" s="66" t="s">
        <v>75</v>
      </c>
      <c r="S4758" s="135"/>
      <c r="T4758" s="133"/>
      <c r="U4758" s="133"/>
      <c r="V4758" s="136"/>
    </row>
    <row r="4759" spans="1:22" s="23" customFormat="1" ht="34.5" customHeight="1" x14ac:dyDescent="0.2">
      <c r="A4759" s="138"/>
      <c r="B4759" s="138"/>
      <c r="C4759" s="139"/>
      <c r="D4759" s="139"/>
      <c r="E4759" s="138"/>
      <c r="F4759" s="132"/>
      <c r="G4759" s="132"/>
      <c r="H4759" s="133"/>
      <c r="I4759" s="133"/>
      <c r="J4759" s="133"/>
      <c r="K4759" s="132"/>
      <c r="L4759" s="133"/>
      <c r="M4759" s="133"/>
      <c r="N4759" s="133"/>
      <c r="O4759" s="133"/>
      <c r="P4759" s="133"/>
      <c r="Q4759" s="154"/>
      <c r="R4759" s="66" t="s">
        <v>76</v>
      </c>
      <c r="S4759" s="135"/>
      <c r="T4759" s="133"/>
      <c r="U4759" s="133"/>
      <c r="V4759" s="136"/>
    </row>
    <row r="4760" spans="1:22" s="23" customFormat="1" ht="27" customHeight="1" x14ac:dyDescent="0.2">
      <c r="A4760" s="138">
        <v>9</v>
      </c>
      <c r="B4760" s="138" t="s">
        <v>905</v>
      </c>
      <c r="C4760" s="139">
        <v>1993</v>
      </c>
      <c r="D4760" s="139"/>
      <c r="E4760" s="138" t="s">
        <v>111</v>
      </c>
      <c r="F4760" s="132">
        <v>4</v>
      </c>
      <c r="G4760" s="132">
        <v>2</v>
      </c>
      <c r="H4760" s="133">
        <v>1419.4</v>
      </c>
      <c r="I4760" s="133">
        <v>1419.4</v>
      </c>
      <c r="J4760" s="133">
        <v>1159.32</v>
      </c>
      <c r="K4760" s="132">
        <v>45</v>
      </c>
      <c r="L4760" s="133">
        <v>6491128.0700000003</v>
      </c>
      <c r="M4760" s="133">
        <v>0</v>
      </c>
      <c r="N4760" s="133">
        <v>0</v>
      </c>
      <c r="O4760" s="133">
        <v>0</v>
      </c>
      <c r="P4760" s="133">
        <f>L4760</f>
        <v>6491128.0700000003</v>
      </c>
      <c r="Q4760" s="154">
        <v>0</v>
      </c>
      <c r="R4760" s="66" t="s">
        <v>74</v>
      </c>
      <c r="S4760" s="135">
        <v>3</v>
      </c>
      <c r="T4760" s="133">
        <v>4573.1499999999996</v>
      </c>
      <c r="U4760" s="133">
        <f>T4760</f>
        <v>4573.1499999999996</v>
      </c>
      <c r="V4760" s="136">
        <v>47118</v>
      </c>
    </row>
    <row r="4761" spans="1:22" s="23" customFormat="1" ht="34.5" customHeight="1" x14ac:dyDescent="0.2">
      <c r="A4761" s="138"/>
      <c r="B4761" s="138"/>
      <c r="C4761" s="139"/>
      <c r="D4761" s="139"/>
      <c r="E4761" s="138"/>
      <c r="F4761" s="132"/>
      <c r="G4761" s="132"/>
      <c r="H4761" s="133"/>
      <c r="I4761" s="133"/>
      <c r="J4761" s="133"/>
      <c r="K4761" s="132"/>
      <c r="L4761" s="133"/>
      <c r="M4761" s="133"/>
      <c r="N4761" s="133"/>
      <c r="O4761" s="133"/>
      <c r="P4761" s="133"/>
      <c r="Q4761" s="154"/>
      <c r="R4761" s="66" t="s">
        <v>75</v>
      </c>
      <c r="S4761" s="135"/>
      <c r="T4761" s="133"/>
      <c r="U4761" s="133"/>
      <c r="V4761" s="136"/>
    </row>
    <row r="4762" spans="1:22" s="23" customFormat="1" ht="34.5" customHeight="1" x14ac:dyDescent="0.2">
      <c r="A4762" s="138"/>
      <c r="B4762" s="138"/>
      <c r="C4762" s="139"/>
      <c r="D4762" s="139"/>
      <c r="E4762" s="138"/>
      <c r="F4762" s="132"/>
      <c r="G4762" s="132"/>
      <c r="H4762" s="133"/>
      <c r="I4762" s="133"/>
      <c r="J4762" s="133"/>
      <c r="K4762" s="132"/>
      <c r="L4762" s="133"/>
      <c r="M4762" s="133"/>
      <c r="N4762" s="133"/>
      <c r="O4762" s="133"/>
      <c r="P4762" s="133"/>
      <c r="Q4762" s="154"/>
      <c r="R4762" s="66" t="s">
        <v>76</v>
      </c>
      <c r="S4762" s="135"/>
      <c r="T4762" s="133"/>
      <c r="U4762" s="133"/>
      <c r="V4762" s="136"/>
    </row>
    <row r="4763" spans="1:22" s="23" customFormat="1" ht="34.5" customHeight="1" x14ac:dyDescent="0.2">
      <c r="A4763" s="138">
        <v>10</v>
      </c>
      <c r="B4763" s="138" t="s">
        <v>906</v>
      </c>
      <c r="C4763" s="139">
        <v>1968</v>
      </c>
      <c r="D4763" s="139">
        <v>2009</v>
      </c>
      <c r="E4763" s="138" t="s">
        <v>111</v>
      </c>
      <c r="F4763" s="132">
        <v>2</v>
      </c>
      <c r="G4763" s="132">
        <v>3</v>
      </c>
      <c r="H4763" s="133">
        <v>517.70000000000005</v>
      </c>
      <c r="I4763" s="133">
        <v>517.70000000000005</v>
      </c>
      <c r="J4763" s="133">
        <v>381.21</v>
      </c>
      <c r="K4763" s="132">
        <v>33</v>
      </c>
      <c r="L4763" s="133">
        <v>4168709.43</v>
      </c>
      <c r="M4763" s="133">
        <v>0</v>
      </c>
      <c r="N4763" s="133">
        <v>0</v>
      </c>
      <c r="O4763" s="133">
        <v>0</v>
      </c>
      <c r="P4763" s="133">
        <v>4168709.43</v>
      </c>
      <c r="Q4763" s="154">
        <v>0</v>
      </c>
      <c r="R4763" s="66" t="s">
        <v>74</v>
      </c>
      <c r="S4763" s="135">
        <v>3</v>
      </c>
      <c r="T4763" s="133">
        <v>8052.37</v>
      </c>
      <c r="U4763" s="133">
        <v>8052.37</v>
      </c>
      <c r="V4763" s="136">
        <v>47118</v>
      </c>
    </row>
    <row r="4764" spans="1:22" s="23" customFormat="1" ht="38.25" customHeight="1" x14ac:dyDescent="0.2">
      <c r="A4764" s="138"/>
      <c r="B4764" s="138"/>
      <c r="C4764" s="139"/>
      <c r="D4764" s="139"/>
      <c r="E4764" s="138"/>
      <c r="F4764" s="132"/>
      <c r="G4764" s="132"/>
      <c r="H4764" s="133"/>
      <c r="I4764" s="133"/>
      <c r="J4764" s="133"/>
      <c r="K4764" s="132"/>
      <c r="L4764" s="133"/>
      <c r="M4764" s="133"/>
      <c r="N4764" s="133"/>
      <c r="O4764" s="133"/>
      <c r="P4764" s="133"/>
      <c r="Q4764" s="154"/>
      <c r="R4764" s="66" t="s">
        <v>75</v>
      </c>
      <c r="S4764" s="135"/>
      <c r="T4764" s="133"/>
      <c r="U4764" s="133"/>
      <c r="V4764" s="136"/>
    </row>
    <row r="4765" spans="1:22" s="23" customFormat="1" ht="36" customHeight="1" x14ac:dyDescent="0.2">
      <c r="A4765" s="138"/>
      <c r="B4765" s="138"/>
      <c r="C4765" s="139"/>
      <c r="D4765" s="139"/>
      <c r="E4765" s="138"/>
      <c r="F4765" s="132"/>
      <c r="G4765" s="132"/>
      <c r="H4765" s="133"/>
      <c r="I4765" s="133"/>
      <c r="J4765" s="133"/>
      <c r="K4765" s="132"/>
      <c r="L4765" s="133"/>
      <c r="M4765" s="133"/>
      <c r="N4765" s="133"/>
      <c r="O4765" s="133"/>
      <c r="P4765" s="133"/>
      <c r="Q4765" s="154"/>
      <c r="R4765" s="66" t="s">
        <v>76</v>
      </c>
      <c r="S4765" s="135"/>
      <c r="T4765" s="133"/>
      <c r="U4765" s="133"/>
      <c r="V4765" s="136"/>
    </row>
    <row r="4766" spans="1:22" s="23" customFormat="1" ht="24.75" customHeight="1" x14ac:dyDescent="0.2">
      <c r="A4766" s="138">
        <v>11</v>
      </c>
      <c r="B4766" s="138" t="s">
        <v>907</v>
      </c>
      <c r="C4766" s="139">
        <v>1994</v>
      </c>
      <c r="D4766" s="139"/>
      <c r="E4766" s="138" t="s">
        <v>111</v>
      </c>
      <c r="F4766" s="132">
        <v>4</v>
      </c>
      <c r="G4766" s="132">
        <v>3</v>
      </c>
      <c r="H4766" s="133">
        <v>1903.9</v>
      </c>
      <c r="I4766" s="133">
        <v>1903.9</v>
      </c>
      <c r="J4766" s="133">
        <v>1557.32</v>
      </c>
      <c r="K4766" s="132">
        <v>91</v>
      </c>
      <c r="L4766" s="133">
        <v>8707506.7100000009</v>
      </c>
      <c r="M4766" s="133">
        <v>0</v>
      </c>
      <c r="N4766" s="133">
        <v>0</v>
      </c>
      <c r="O4766" s="133">
        <v>0</v>
      </c>
      <c r="P4766" s="133">
        <f>L4766</f>
        <v>8707506.7100000009</v>
      </c>
      <c r="Q4766" s="154">
        <v>0</v>
      </c>
      <c r="R4766" s="66" t="s">
        <v>74</v>
      </c>
      <c r="S4766" s="135">
        <v>3</v>
      </c>
      <c r="T4766" s="133">
        <v>4573.51</v>
      </c>
      <c r="U4766" s="133">
        <f>T4766</f>
        <v>4573.51</v>
      </c>
      <c r="V4766" s="136">
        <v>47118</v>
      </c>
    </row>
    <row r="4767" spans="1:22" s="23" customFormat="1" ht="34.5" customHeight="1" x14ac:dyDescent="0.2">
      <c r="A4767" s="138"/>
      <c r="B4767" s="138"/>
      <c r="C4767" s="139"/>
      <c r="D4767" s="139"/>
      <c r="E4767" s="138"/>
      <c r="F4767" s="132"/>
      <c r="G4767" s="132"/>
      <c r="H4767" s="133"/>
      <c r="I4767" s="133"/>
      <c r="J4767" s="133"/>
      <c r="K4767" s="132"/>
      <c r="L4767" s="133"/>
      <c r="M4767" s="133"/>
      <c r="N4767" s="133"/>
      <c r="O4767" s="133"/>
      <c r="P4767" s="133"/>
      <c r="Q4767" s="154"/>
      <c r="R4767" s="66" t="s">
        <v>75</v>
      </c>
      <c r="S4767" s="135"/>
      <c r="T4767" s="133"/>
      <c r="U4767" s="133"/>
      <c r="V4767" s="136"/>
    </row>
    <row r="4768" spans="1:22" s="23" customFormat="1" ht="34.5" customHeight="1" x14ac:dyDescent="0.2">
      <c r="A4768" s="138"/>
      <c r="B4768" s="138"/>
      <c r="C4768" s="139"/>
      <c r="D4768" s="139"/>
      <c r="E4768" s="138"/>
      <c r="F4768" s="132"/>
      <c r="G4768" s="132"/>
      <c r="H4768" s="133"/>
      <c r="I4768" s="133"/>
      <c r="J4768" s="133"/>
      <c r="K4768" s="132"/>
      <c r="L4768" s="133"/>
      <c r="M4768" s="133"/>
      <c r="N4768" s="133"/>
      <c r="O4768" s="133"/>
      <c r="P4768" s="133"/>
      <c r="Q4768" s="154"/>
      <c r="R4768" s="66" t="s">
        <v>76</v>
      </c>
      <c r="S4768" s="135"/>
      <c r="T4768" s="133"/>
      <c r="U4768" s="133"/>
      <c r="V4768" s="136"/>
    </row>
    <row r="4769" spans="1:22" s="23" customFormat="1" ht="34.5" customHeight="1" x14ac:dyDescent="0.2">
      <c r="A4769" s="138">
        <v>12</v>
      </c>
      <c r="B4769" s="138" t="s">
        <v>908</v>
      </c>
      <c r="C4769" s="139">
        <v>1993</v>
      </c>
      <c r="D4769" s="139"/>
      <c r="E4769" s="138" t="s">
        <v>111</v>
      </c>
      <c r="F4769" s="132">
        <v>2</v>
      </c>
      <c r="G4769" s="132">
        <v>2</v>
      </c>
      <c r="H4769" s="133">
        <v>651.1</v>
      </c>
      <c r="I4769" s="133">
        <v>651.1</v>
      </c>
      <c r="J4769" s="133">
        <v>651.29</v>
      </c>
      <c r="K4769" s="132">
        <v>30</v>
      </c>
      <c r="L4769" s="133">
        <v>5243089.91</v>
      </c>
      <c r="M4769" s="133">
        <v>0</v>
      </c>
      <c r="N4769" s="133">
        <v>0</v>
      </c>
      <c r="O4769" s="133">
        <v>0</v>
      </c>
      <c r="P4769" s="133">
        <v>5243089.91</v>
      </c>
      <c r="Q4769" s="154">
        <v>0</v>
      </c>
      <c r="R4769" s="66" t="s">
        <v>74</v>
      </c>
      <c r="S4769" s="135">
        <v>3</v>
      </c>
      <c r="T4769" s="133">
        <v>8052.66</v>
      </c>
      <c r="U4769" s="133">
        <v>8052.66</v>
      </c>
      <c r="V4769" s="136">
        <v>47118</v>
      </c>
    </row>
    <row r="4770" spans="1:22" s="23" customFormat="1" ht="34.5" customHeight="1" x14ac:dyDescent="0.2">
      <c r="A4770" s="138"/>
      <c r="B4770" s="138"/>
      <c r="C4770" s="139"/>
      <c r="D4770" s="139"/>
      <c r="E4770" s="138"/>
      <c r="F4770" s="132"/>
      <c r="G4770" s="132"/>
      <c r="H4770" s="133"/>
      <c r="I4770" s="133"/>
      <c r="J4770" s="133"/>
      <c r="K4770" s="132"/>
      <c r="L4770" s="133"/>
      <c r="M4770" s="133"/>
      <c r="N4770" s="133"/>
      <c r="O4770" s="133"/>
      <c r="P4770" s="133"/>
      <c r="Q4770" s="154"/>
      <c r="R4770" s="66" t="s">
        <v>75</v>
      </c>
      <c r="S4770" s="135"/>
      <c r="T4770" s="133"/>
      <c r="U4770" s="133"/>
      <c r="V4770" s="136"/>
    </row>
    <row r="4771" spans="1:22" s="23" customFormat="1" ht="34.5" customHeight="1" x14ac:dyDescent="0.2">
      <c r="A4771" s="138"/>
      <c r="B4771" s="138"/>
      <c r="C4771" s="139"/>
      <c r="D4771" s="139"/>
      <c r="E4771" s="138"/>
      <c r="F4771" s="132"/>
      <c r="G4771" s="132"/>
      <c r="H4771" s="133"/>
      <c r="I4771" s="133"/>
      <c r="J4771" s="133"/>
      <c r="K4771" s="132"/>
      <c r="L4771" s="133"/>
      <c r="M4771" s="133"/>
      <c r="N4771" s="133"/>
      <c r="O4771" s="133"/>
      <c r="P4771" s="133"/>
      <c r="Q4771" s="154"/>
      <c r="R4771" s="66" t="s">
        <v>76</v>
      </c>
      <c r="S4771" s="135"/>
      <c r="T4771" s="133"/>
      <c r="U4771" s="133"/>
      <c r="V4771" s="136"/>
    </row>
    <row r="4772" spans="1:22" s="23" customFormat="1" ht="27" customHeight="1" x14ac:dyDescent="0.2">
      <c r="A4772" s="138">
        <v>13</v>
      </c>
      <c r="B4772" s="138" t="s">
        <v>909</v>
      </c>
      <c r="C4772" s="139">
        <v>1975</v>
      </c>
      <c r="D4772" s="139"/>
      <c r="E4772" s="138" t="s">
        <v>111</v>
      </c>
      <c r="F4772" s="132">
        <v>2</v>
      </c>
      <c r="G4772" s="132">
        <v>2</v>
      </c>
      <c r="H4772" s="133">
        <v>411.5</v>
      </c>
      <c r="I4772" s="133">
        <v>368.9</v>
      </c>
      <c r="J4772" s="133">
        <v>289.39999999999998</v>
      </c>
      <c r="K4772" s="132">
        <v>18</v>
      </c>
      <c r="L4772" s="133">
        <v>2970087.76</v>
      </c>
      <c r="M4772" s="133">
        <v>0</v>
      </c>
      <c r="N4772" s="133">
        <v>0</v>
      </c>
      <c r="O4772" s="133">
        <v>0</v>
      </c>
      <c r="P4772" s="133">
        <f>L4772</f>
        <v>2970087.76</v>
      </c>
      <c r="Q4772" s="154">
        <v>0</v>
      </c>
      <c r="R4772" s="66" t="s">
        <v>74</v>
      </c>
      <c r="S4772" s="135">
        <v>3</v>
      </c>
      <c r="T4772" s="133">
        <v>8051.2</v>
      </c>
      <c r="U4772" s="133">
        <f>T4772</f>
        <v>8051.2</v>
      </c>
      <c r="V4772" s="136">
        <v>47118</v>
      </c>
    </row>
    <row r="4773" spans="1:22" s="23" customFormat="1" ht="40.5" customHeight="1" x14ac:dyDescent="0.2">
      <c r="A4773" s="138"/>
      <c r="B4773" s="138"/>
      <c r="C4773" s="139"/>
      <c r="D4773" s="139"/>
      <c r="E4773" s="138"/>
      <c r="F4773" s="132"/>
      <c r="G4773" s="132"/>
      <c r="H4773" s="133"/>
      <c r="I4773" s="133"/>
      <c r="J4773" s="133"/>
      <c r="K4773" s="132"/>
      <c r="L4773" s="133"/>
      <c r="M4773" s="133"/>
      <c r="N4773" s="133"/>
      <c r="O4773" s="133"/>
      <c r="P4773" s="133"/>
      <c r="Q4773" s="154"/>
      <c r="R4773" s="66" t="s">
        <v>75</v>
      </c>
      <c r="S4773" s="135"/>
      <c r="T4773" s="133"/>
      <c r="U4773" s="133"/>
      <c r="V4773" s="136"/>
    </row>
    <row r="4774" spans="1:22" s="22" customFormat="1" ht="32.25" customHeight="1" x14ac:dyDescent="0.2">
      <c r="A4774" s="138"/>
      <c r="B4774" s="138"/>
      <c r="C4774" s="139"/>
      <c r="D4774" s="139"/>
      <c r="E4774" s="138"/>
      <c r="F4774" s="132"/>
      <c r="G4774" s="132"/>
      <c r="H4774" s="133"/>
      <c r="I4774" s="133"/>
      <c r="J4774" s="133"/>
      <c r="K4774" s="132"/>
      <c r="L4774" s="133"/>
      <c r="M4774" s="133"/>
      <c r="N4774" s="133"/>
      <c r="O4774" s="133"/>
      <c r="P4774" s="133"/>
      <c r="Q4774" s="154"/>
      <c r="R4774" s="66" t="s">
        <v>76</v>
      </c>
      <c r="S4774" s="135"/>
      <c r="T4774" s="133"/>
      <c r="U4774" s="133"/>
      <c r="V4774" s="136"/>
    </row>
    <row r="4775" spans="1:22" s="50" customFormat="1" ht="30.75" customHeight="1" x14ac:dyDescent="0.15">
      <c r="A4775" s="138" t="s">
        <v>43</v>
      </c>
      <c r="B4775" s="138" t="s">
        <v>1281</v>
      </c>
      <c r="C4775" s="139">
        <v>1939</v>
      </c>
      <c r="D4775" s="139"/>
      <c r="E4775" s="138" t="s">
        <v>84</v>
      </c>
      <c r="F4775" s="132">
        <v>2</v>
      </c>
      <c r="G4775" s="132">
        <v>1</v>
      </c>
      <c r="H4775" s="133">
        <v>341.8</v>
      </c>
      <c r="I4775" s="133">
        <v>309.3</v>
      </c>
      <c r="J4775" s="133">
        <v>83.5</v>
      </c>
      <c r="K4775" s="132">
        <v>20</v>
      </c>
      <c r="L4775" s="133">
        <v>4673649.12</v>
      </c>
      <c r="M4775" s="133">
        <v>0</v>
      </c>
      <c r="N4775" s="133">
        <v>0</v>
      </c>
      <c r="O4775" s="133">
        <v>0</v>
      </c>
      <c r="P4775" s="133">
        <v>4673649.12</v>
      </c>
      <c r="Q4775" s="133">
        <v>0</v>
      </c>
      <c r="R4775" s="66" t="s">
        <v>85</v>
      </c>
      <c r="S4775" s="134">
        <v>2</v>
      </c>
      <c r="T4775" s="133">
        <v>15110.41</v>
      </c>
      <c r="U4775" s="133">
        <v>15110.41</v>
      </c>
      <c r="V4775" s="136">
        <v>47118</v>
      </c>
    </row>
    <row r="4776" spans="1:22" s="50" customFormat="1" ht="40.5" customHeight="1" x14ac:dyDescent="0.15">
      <c r="A4776" s="138"/>
      <c r="B4776" s="138"/>
      <c r="C4776" s="139"/>
      <c r="D4776" s="139"/>
      <c r="E4776" s="138"/>
      <c r="F4776" s="132"/>
      <c r="G4776" s="132"/>
      <c r="H4776" s="133"/>
      <c r="I4776" s="133"/>
      <c r="J4776" s="133"/>
      <c r="K4776" s="132"/>
      <c r="L4776" s="133"/>
      <c r="M4776" s="133"/>
      <c r="N4776" s="133"/>
      <c r="O4776" s="133"/>
      <c r="P4776" s="133"/>
      <c r="Q4776" s="133"/>
      <c r="R4776" s="66" t="s">
        <v>86</v>
      </c>
      <c r="S4776" s="135"/>
      <c r="T4776" s="133"/>
      <c r="U4776" s="133"/>
      <c r="V4776" s="136"/>
    </row>
    <row r="4777" spans="1:22" s="50" customFormat="1" ht="27.75" customHeight="1" x14ac:dyDescent="0.15">
      <c r="A4777" s="138" t="s">
        <v>44</v>
      </c>
      <c r="B4777" s="138" t="s">
        <v>1282</v>
      </c>
      <c r="C4777" s="139">
        <v>1935</v>
      </c>
      <c r="D4777" s="139"/>
      <c r="E4777" s="138" t="s">
        <v>84</v>
      </c>
      <c r="F4777" s="132">
        <v>2</v>
      </c>
      <c r="G4777" s="132">
        <v>2</v>
      </c>
      <c r="H4777" s="133">
        <v>336.3</v>
      </c>
      <c r="I4777" s="133">
        <v>310</v>
      </c>
      <c r="J4777" s="133">
        <v>126.5</v>
      </c>
      <c r="K4777" s="132">
        <v>21</v>
      </c>
      <c r="L4777" s="133">
        <v>4684226.4000000004</v>
      </c>
      <c r="M4777" s="133">
        <v>0</v>
      </c>
      <c r="N4777" s="133">
        <v>0</v>
      </c>
      <c r="O4777" s="133">
        <v>0</v>
      </c>
      <c r="P4777" s="133">
        <v>4684226.4000000004</v>
      </c>
      <c r="Q4777" s="133">
        <v>0</v>
      </c>
      <c r="R4777" s="66" t="s">
        <v>85</v>
      </c>
      <c r="S4777" s="134">
        <v>2</v>
      </c>
      <c r="T4777" s="133">
        <v>15110.41</v>
      </c>
      <c r="U4777" s="133">
        <v>15110.41</v>
      </c>
      <c r="V4777" s="136">
        <v>47118</v>
      </c>
    </row>
    <row r="4778" spans="1:22" s="50" customFormat="1" ht="42.75" customHeight="1" x14ac:dyDescent="0.15">
      <c r="A4778" s="138"/>
      <c r="B4778" s="138"/>
      <c r="C4778" s="139"/>
      <c r="D4778" s="139"/>
      <c r="E4778" s="138"/>
      <c r="F4778" s="132"/>
      <c r="G4778" s="132"/>
      <c r="H4778" s="133"/>
      <c r="I4778" s="133"/>
      <c r="J4778" s="133"/>
      <c r="K4778" s="132"/>
      <c r="L4778" s="133"/>
      <c r="M4778" s="133"/>
      <c r="N4778" s="133"/>
      <c r="O4778" s="133"/>
      <c r="P4778" s="133"/>
      <c r="Q4778" s="133"/>
      <c r="R4778" s="66" t="s">
        <v>86</v>
      </c>
      <c r="S4778" s="135"/>
      <c r="T4778" s="133"/>
      <c r="U4778" s="133"/>
      <c r="V4778" s="136"/>
    </row>
    <row r="4779" spans="1:22" s="21" customFormat="1" ht="25.5" customHeight="1" x14ac:dyDescent="0.15">
      <c r="A4779" s="138">
        <v>16</v>
      </c>
      <c r="B4779" s="138" t="s">
        <v>910</v>
      </c>
      <c r="C4779" s="139">
        <v>1985</v>
      </c>
      <c r="D4779" s="139"/>
      <c r="E4779" s="138" t="s">
        <v>111</v>
      </c>
      <c r="F4779" s="132">
        <v>2</v>
      </c>
      <c r="G4779" s="132">
        <v>3</v>
      </c>
      <c r="H4779" s="133">
        <v>658.7</v>
      </c>
      <c r="I4779" s="133">
        <v>658.7</v>
      </c>
      <c r="J4779" s="133">
        <v>0</v>
      </c>
      <c r="K4779" s="132">
        <v>28</v>
      </c>
      <c r="L4779" s="133">
        <v>5304453.91</v>
      </c>
      <c r="M4779" s="133">
        <v>0</v>
      </c>
      <c r="N4779" s="133">
        <v>0</v>
      </c>
      <c r="O4779" s="133">
        <v>0</v>
      </c>
      <c r="P4779" s="133">
        <f>L4779</f>
        <v>5304453.91</v>
      </c>
      <c r="Q4779" s="154">
        <v>0</v>
      </c>
      <c r="R4779" s="66" t="s">
        <v>74</v>
      </c>
      <c r="S4779" s="135">
        <v>3</v>
      </c>
      <c r="T4779" s="133">
        <v>8052.91</v>
      </c>
      <c r="U4779" s="133">
        <f>T4779</f>
        <v>8052.91</v>
      </c>
      <c r="V4779" s="136">
        <v>47118</v>
      </c>
    </row>
    <row r="4780" spans="1:22" s="23" customFormat="1" ht="32.25" customHeight="1" x14ac:dyDescent="0.2">
      <c r="A4780" s="138"/>
      <c r="B4780" s="138"/>
      <c r="C4780" s="139"/>
      <c r="D4780" s="139"/>
      <c r="E4780" s="138"/>
      <c r="F4780" s="132"/>
      <c r="G4780" s="132"/>
      <c r="H4780" s="133"/>
      <c r="I4780" s="133"/>
      <c r="J4780" s="133"/>
      <c r="K4780" s="132"/>
      <c r="L4780" s="133"/>
      <c r="M4780" s="133"/>
      <c r="N4780" s="133"/>
      <c r="O4780" s="133"/>
      <c r="P4780" s="133"/>
      <c r="Q4780" s="154"/>
      <c r="R4780" s="66" t="s">
        <v>75</v>
      </c>
      <c r="S4780" s="135"/>
      <c r="T4780" s="133"/>
      <c r="U4780" s="133"/>
      <c r="V4780" s="136"/>
    </row>
    <row r="4781" spans="1:22" s="22" customFormat="1" ht="36" customHeight="1" x14ac:dyDescent="0.2">
      <c r="A4781" s="138"/>
      <c r="B4781" s="138"/>
      <c r="C4781" s="139"/>
      <c r="D4781" s="139"/>
      <c r="E4781" s="138"/>
      <c r="F4781" s="132"/>
      <c r="G4781" s="132"/>
      <c r="H4781" s="133"/>
      <c r="I4781" s="133"/>
      <c r="J4781" s="133"/>
      <c r="K4781" s="132"/>
      <c r="L4781" s="133"/>
      <c r="M4781" s="133"/>
      <c r="N4781" s="133"/>
      <c r="O4781" s="133"/>
      <c r="P4781" s="133"/>
      <c r="Q4781" s="154"/>
      <c r="R4781" s="66" t="s">
        <v>76</v>
      </c>
      <c r="S4781" s="135"/>
      <c r="T4781" s="133"/>
      <c r="U4781" s="133"/>
      <c r="V4781" s="136"/>
    </row>
    <row r="4782" spans="1:22" s="21" customFormat="1" ht="25.5" customHeight="1" x14ac:dyDescent="0.15">
      <c r="A4782" s="138">
        <v>17</v>
      </c>
      <c r="B4782" s="138" t="s">
        <v>911</v>
      </c>
      <c r="C4782" s="139">
        <v>1983</v>
      </c>
      <c r="D4782" s="139"/>
      <c r="E4782" s="138" t="s">
        <v>111</v>
      </c>
      <c r="F4782" s="132">
        <v>2</v>
      </c>
      <c r="G4782" s="132">
        <v>3</v>
      </c>
      <c r="H4782" s="133">
        <v>670.1</v>
      </c>
      <c r="I4782" s="133">
        <v>670.1</v>
      </c>
      <c r="J4782" s="133">
        <v>51.8</v>
      </c>
      <c r="K4782" s="132">
        <v>31</v>
      </c>
      <c r="L4782" s="133">
        <f>M4782+N4782+O4782+P4782+Q4782</f>
        <v>5230835.6399999997</v>
      </c>
      <c r="M4782" s="133">
        <v>0</v>
      </c>
      <c r="N4782" s="133">
        <v>0</v>
      </c>
      <c r="O4782" s="133">
        <v>0</v>
      </c>
      <c r="P4782" s="133">
        <v>5230835.6399999997</v>
      </c>
      <c r="Q4782" s="154">
        <v>0</v>
      </c>
      <c r="R4782" s="66" t="s">
        <v>74</v>
      </c>
      <c r="S4782" s="135">
        <v>3</v>
      </c>
      <c r="T4782" s="133">
        <f>L4782/I4782</f>
        <v>7806.052290702879</v>
      </c>
      <c r="U4782" s="133">
        <f>T4782</f>
        <v>7806.052290702879</v>
      </c>
      <c r="V4782" s="136">
        <v>47118</v>
      </c>
    </row>
    <row r="4783" spans="1:22" s="23" customFormat="1" ht="36.75" customHeight="1" x14ac:dyDescent="0.2">
      <c r="A4783" s="138"/>
      <c r="B4783" s="138"/>
      <c r="C4783" s="139"/>
      <c r="D4783" s="139"/>
      <c r="E4783" s="138"/>
      <c r="F4783" s="132"/>
      <c r="G4783" s="132"/>
      <c r="H4783" s="133"/>
      <c r="I4783" s="133"/>
      <c r="J4783" s="133"/>
      <c r="K4783" s="132"/>
      <c r="L4783" s="133"/>
      <c r="M4783" s="133"/>
      <c r="N4783" s="133"/>
      <c r="O4783" s="133"/>
      <c r="P4783" s="133"/>
      <c r="Q4783" s="154"/>
      <c r="R4783" s="66" t="s">
        <v>75</v>
      </c>
      <c r="S4783" s="135"/>
      <c r="T4783" s="133"/>
      <c r="U4783" s="133"/>
      <c r="V4783" s="136"/>
    </row>
    <row r="4784" spans="1:22" s="22" customFormat="1" ht="36" customHeight="1" x14ac:dyDescent="0.2">
      <c r="A4784" s="138"/>
      <c r="B4784" s="138"/>
      <c r="C4784" s="139"/>
      <c r="D4784" s="139"/>
      <c r="E4784" s="138"/>
      <c r="F4784" s="132"/>
      <c r="G4784" s="132"/>
      <c r="H4784" s="133"/>
      <c r="I4784" s="133"/>
      <c r="J4784" s="133"/>
      <c r="K4784" s="132"/>
      <c r="L4784" s="133"/>
      <c r="M4784" s="133"/>
      <c r="N4784" s="133"/>
      <c r="O4784" s="133"/>
      <c r="P4784" s="133"/>
      <c r="Q4784" s="154"/>
      <c r="R4784" s="66" t="s">
        <v>76</v>
      </c>
      <c r="S4784" s="135"/>
      <c r="T4784" s="133"/>
      <c r="U4784" s="133"/>
      <c r="V4784" s="136"/>
    </row>
    <row r="4785" spans="1:23" s="21" customFormat="1" ht="34.5" customHeight="1" x14ac:dyDescent="0.15">
      <c r="A4785" s="138">
        <v>18</v>
      </c>
      <c r="B4785" s="138" t="s">
        <v>912</v>
      </c>
      <c r="C4785" s="139">
        <v>1976</v>
      </c>
      <c r="D4785" s="139"/>
      <c r="E4785" s="138" t="s">
        <v>111</v>
      </c>
      <c r="F4785" s="132">
        <v>2</v>
      </c>
      <c r="G4785" s="132">
        <v>2</v>
      </c>
      <c r="H4785" s="133">
        <v>606.29999999999995</v>
      </c>
      <c r="I4785" s="133">
        <v>606.29999999999995</v>
      </c>
      <c r="J4785" s="133">
        <v>187.55</v>
      </c>
      <c r="K4785" s="132">
        <v>24</v>
      </c>
      <c r="L4785" s="133">
        <v>4882429.2300000004</v>
      </c>
      <c r="M4785" s="133">
        <v>0</v>
      </c>
      <c r="N4785" s="133">
        <v>0</v>
      </c>
      <c r="O4785" s="133">
        <v>0</v>
      </c>
      <c r="P4785" s="133">
        <f>L4785</f>
        <v>4882429.2300000004</v>
      </c>
      <c r="Q4785" s="133">
        <v>0</v>
      </c>
      <c r="R4785" s="66" t="s">
        <v>74</v>
      </c>
      <c r="S4785" s="135">
        <v>3</v>
      </c>
      <c r="T4785" s="133">
        <v>8052.83</v>
      </c>
      <c r="U4785" s="133">
        <f>T4785</f>
        <v>8052.83</v>
      </c>
      <c r="V4785" s="136">
        <v>47118</v>
      </c>
      <c r="W4785" s="54"/>
    </row>
    <row r="4786" spans="1:23" s="23" customFormat="1" ht="32.25" customHeight="1" x14ac:dyDescent="0.2">
      <c r="A4786" s="138"/>
      <c r="B4786" s="138"/>
      <c r="C4786" s="139"/>
      <c r="D4786" s="139"/>
      <c r="E4786" s="138"/>
      <c r="F4786" s="132"/>
      <c r="G4786" s="132"/>
      <c r="H4786" s="133"/>
      <c r="I4786" s="133"/>
      <c r="J4786" s="133"/>
      <c r="K4786" s="132"/>
      <c r="L4786" s="133"/>
      <c r="M4786" s="133"/>
      <c r="N4786" s="133"/>
      <c r="O4786" s="133"/>
      <c r="P4786" s="133"/>
      <c r="Q4786" s="133"/>
      <c r="R4786" s="66" t="s">
        <v>75</v>
      </c>
      <c r="S4786" s="135"/>
      <c r="T4786" s="133"/>
      <c r="U4786" s="133"/>
      <c r="V4786" s="136"/>
      <c r="W4786" s="52"/>
    </row>
    <row r="4787" spans="1:23" s="22" customFormat="1" ht="36" customHeight="1" x14ac:dyDescent="0.2">
      <c r="A4787" s="138"/>
      <c r="B4787" s="138"/>
      <c r="C4787" s="139"/>
      <c r="D4787" s="139"/>
      <c r="E4787" s="138"/>
      <c r="F4787" s="132"/>
      <c r="G4787" s="132"/>
      <c r="H4787" s="133"/>
      <c r="I4787" s="133"/>
      <c r="J4787" s="133"/>
      <c r="K4787" s="132"/>
      <c r="L4787" s="133"/>
      <c r="M4787" s="133"/>
      <c r="N4787" s="133"/>
      <c r="O4787" s="133"/>
      <c r="P4787" s="133"/>
      <c r="Q4787" s="133"/>
      <c r="R4787" s="66" t="s">
        <v>76</v>
      </c>
      <c r="S4787" s="135"/>
      <c r="T4787" s="133"/>
      <c r="U4787" s="133"/>
      <c r="V4787" s="136"/>
      <c r="W4787" s="53"/>
    </row>
    <row r="4788" spans="1:23" s="21" customFormat="1" ht="33" customHeight="1" x14ac:dyDescent="0.15">
      <c r="A4788" s="138">
        <v>19</v>
      </c>
      <c r="B4788" s="138" t="s">
        <v>913</v>
      </c>
      <c r="C4788" s="139">
        <v>1957</v>
      </c>
      <c r="D4788" s="139"/>
      <c r="E4788" s="138" t="s">
        <v>111</v>
      </c>
      <c r="F4788" s="132">
        <v>2</v>
      </c>
      <c r="G4788" s="132">
        <v>1</v>
      </c>
      <c r="H4788" s="133">
        <v>529.6</v>
      </c>
      <c r="I4788" s="133">
        <v>506.6</v>
      </c>
      <c r="J4788" s="133">
        <v>505.91</v>
      </c>
      <c r="K4788" s="132">
        <v>16</v>
      </c>
      <c r="L4788" s="133">
        <v>4079211.75</v>
      </c>
      <c r="M4788" s="133">
        <v>0</v>
      </c>
      <c r="N4788" s="133">
        <v>0</v>
      </c>
      <c r="O4788" s="133">
        <v>0</v>
      </c>
      <c r="P4788" s="133">
        <f>L4788</f>
        <v>4079211.75</v>
      </c>
      <c r="Q4788" s="154">
        <v>0</v>
      </c>
      <c r="R4788" s="66" t="s">
        <v>74</v>
      </c>
      <c r="S4788" s="135">
        <v>3</v>
      </c>
      <c r="T4788" s="133">
        <v>8052.14</v>
      </c>
      <c r="U4788" s="133">
        <f>T4788</f>
        <v>8052.14</v>
      </c>
      <c r="V4788" s="136">
        <v>47118</v>
      </c>
    </row>
    <row r="4789" spans="1:23" s="23" customFormat="1" ht="33" customHeight="1" x14ac:dyDescent="0.2">
      <c r="A4789" s="138"/>
      <c r="B4789" s="138"/>
      <c r="C4789" s="139"/>
      <c r="D4789" s="139"/>
      <c r="E4789" s="138"/>
      <c r="F4789" s="132"/>
      <c r="G4789" s="132"/>
      <c r="H4789" s="133"/>
      <c r="I4789" s="133"/>
      <c r="J4789" s="133"/>
      <c r="K4789" s="132"/>
      <c r="L4789" s="133"/>
      <c r="M4789" s="133"/>
      <c r="N4789" s="133"/>
      <c r="O4789" s="133"/>
      <c r="P4789" s="133"/>
      <c r="Q4789" s="154"/>
      <c r="R4789" s="66" t="s">
        <v>75</v>
      </c>
      <c r="S4789" s="135"/>
      <c r="T4789" s="133"/>
      <c r="U4789" s="133"/>
      <c r="V4789" s="136"/>
    </row>
    <row r="4790" spans="1:23" s="22" customFormat="1" ht="33" customHeight="1" x14ac:dyDescent="0.2">
      <c r="A4790" s="138"/>
      <c r="B4790" s="138"/>
      <c r="C4790" s="139"/>
      <c r="D4790" s="139"/>
      <c r="E4790" s="138"/>
      <c r="F4790" s="132"/>
      <c r="G4790" s="132"/>
      <c r="H4790" s="133"/>
      <c r="I4790" s="133"/>
      <c r="J4790" s="133"/>
      <c r="K4790" s="132"/>
      <c r="L4790" s="133"/>
      <c r="M4790" s="133"/>
      <c r="N4790" s="133"/>
      <c r="O4790" s="133"/>
      <c r="P4790" s="133"/>
      <c r="Q4790" s="154"/>
      <c r="R4790" s="66" t="s">
        <v>76</v>
      </c>
      <c r="S4790" s="135"/>
      <c r="T4790" s="133"/>
      <c r="U4790" s="133"/>
      <c r="V4790" s="136"/>
    </row>
    <row r="4791" spans="1:23" s="21" customFormat="1" ht="33" customHeight="1" x14ac:dyDescent="0.15">
      <c r="A4791" s="138">
        <v>20</v>
      </c>
      <c r="B4791" s="138" t="s">
        <v>914</v>
      </c>
      <c r="C4791" s="139">
        <v>1977</v>
      </c>
      <c r="D4791" s="139"/>
      <c r="E4791" s="138" t="s">
        <v>111</v>
      </c>
      <c r="F4791" s="132">
        <v>3</v>
      </c>
      <c r="G4791" s="132">
        <v>4</v>
      </c>
      <c r="H4791" s="133">
        <v>1722.7</v>
      </c>
      <c r="I4791" s="133">
        <v>1551.6</v>
      </c>
      <c r="J4791" s="133">
        <v>1520.3</v>
      </c>
      <c r="K4791" s="132">
        <v>64</v>
      </c>
      <c r="L4791" s="133">
        <v>8798328.8300000001</v>
      </c>
      <c r="M4791" s="133">
        <v>0</v>
      </c>
      <c r="N4791" s="133">
        <v>0</v>
      </c>
      <c r="O4791" s="133">
        <v>0</v>
      </c>
      <c r="P4791" s="133">
        <f>L4791</f>
        <v>8798328.8300000001</v>
      </c>
      <c r="Q4791" s="133">
        <v>0</v>
      </c>
      <c r="R4791" s="66" t="s">
        <v>74</v>
      </c>
      <c r="S4791" s="135">
        <v>3</v>
      </c>
      <c r="T4791" s="133">
        <v>5670.49</v>
      </c>
      <c r="U4791" s="133">
        <f>T4791</f>
        <v>5670.49</v>
      </c>
      <c r="V4791" s="136">
        <v>47118</v>
      </c>
    </row>
    <row r="4792" spans="1:23" s="23" customFormat="1" ht="33" customHeight="1" x14ac:dyDescent="0.2">
      <c r="A4792" s="138"/>
      <c r="B4792" s="138"/>
      <c r="C4792" s="139"/>
      <c r="D4792" s="139"/>
      <c r="E4792" s="138"/>
      <c r="F4792" s="132"/>
      <c r="G4792" s="132"/>
      <c r="H4792" s="133"/>
      <c r="I4792" s="133"/>
      <c r="J4792" s="133"/>
      <c r="K4792" s="132"/>
      <c r="L4792" s="133"/>
      <c r="M4792" s="133"/>
      <c r="N4792" s="133"/>
      <c r="O4792" s="133"/>
      <c r="P4792" s="133"/>
      <c r="Q4792" s="133"/>
      <c r="R4792" s="66" t="s">
        <v>75</v>
      </c>
      <c r="S4792" s="135"/>
      <c r="T4792" s="133"/>
      <c r="U4792" s="133"/>
      <c r="V4792" s="136"/>
    </row>
    <row r="4793" spans="1:23" s="22" customFormat="1" ht="33" customHeight="1" x14ac:dyDescent="0.2">
      <c r="A4793" s="138"/>
      <c r="B4793" s="138"/>
      <c r="C4793" s="139"/>
      <c r="D4793" s="139"/>
      <c r="E4793" s="138"/>
      <c r="F4793" s="132"/>
      <c r="G4793" s="132"/>
      <c r="H4793" s="133"/>
      <c r="I4793" s="133"/>
      <c r="J4793" s="133"/>
      <c r="K4793" s="132"/>
      <c r="L4793" s="133"/>
      <c r="M4793" s="133"/>
      <c r="N4793" s="133"/>
      <c r="O4793" s="133"/>
      <c r="P4793" s="133"/>
      <c r="Q4793" s="133"/>
      <c r="R4793" s="66" t="s">
        <v>76</v>
      </c>
      <c r="S4793" s="135"/>
      <c r="T4793" s="133"/>
      <c r="U4793" s="133"/>
      <c r="V4793" s="136"/>
    </row>
    <row r="4794" spans="1:23" s="21" customFormat="1" ht="33" customHeight="1" x14ac:dyDescent="0.15">
      <c r="A4794" s="138">
        <v>21</v>
      </c>
      <c r="B4794" s="138" t="s">
        <v>915</v>
      </c>
      <c r="C4794" s="139">
        <v>1992</v>
      </c>
      <c r="D4794" s="139"/>
      <c r="E4794" s="138" t="s">
        <v>97</v>
      </c>
      <c r="F4794" s="132">
        <v>3</v>
      </c>
      <c r="G4794" s="132">
        <v>2</v>
      </c>
      <c r="H4794" s="133">
        <v>1058.4000000000001</v>
      </c>
      <c r="I4794" s="133">
        <v>914.7</v>
      </c>
      <c r="J4794" s="133">
        <v>747.9</v>
      </c>
      <c r="K4794" s="132">
        <v>32</v>
      </c>
      <c r="L4794" s="133">
        <v>5186237.57</v>
      </c>
      <c r="M4794" s="133">
        <v>0</v>
      </c>
      <c r="N4794" s="133">
        <v>0</v>
      </c>
      <c r="O4794" s="133">
        <v>0</v>
      </c>
      <c r="P4794" s="133">
        <f>L4794</f>
        <v>5186237.57</v>
      </c>
      <c r="Q4794" s="154">
        <v>0</v>
      </c>
      <c r="R4794" s="66" t="s">
        <v>74</v>
      </c>
      <c r="S4794" s="135">
        <v>3</v>
      </c>
      <c r="T4794" s="133">
        <v>5669.88</v>
      </c>
      <c r="U4794" s="133">
        <f>T4794</f>
        <v>5669.88</v>
      </c>
      <c r="V4794" s="136">
        <v>47118</v>
      </c>
    </row>
    <row r="4795" spans="1:23" s="23" customFormat="1" ht="33" customHeight="1" x14ac:dyDescent="0.2">
      <c r="A4795" s="138"/>
      <c r="B4795" s="138"/>
      <c r="C4795" s="139"/>
      <c r="D4795" s="139"/>
      <c r="E4795" s="138"/>
      <c r="F4795" s="132"/>
      <c r="G4795" s="132"/>
      <c r="H4795" s="133"/>
      <c r="I4795" s="133"/>
      <c r="J4795" s="133"/>
      <c r="K4795" s="132"/>
      <c r="L4795" s="133"/>
      <c r="M4795" s="133"/>
      <c r="N4795" s="133"/>
      <c r="O4795" s="133"/>
      <c r="P4795" s="133"/>
      <c r="Q4795" s="154"/>
      <c r="R4795" s="66" t="s">
        <v>75</v>
      </c>
      <c r="S4795" s="135"/>
      <c r="T4795" s="133"/>
      <c r="U4795" s="133"/>
      <c r="V4795" s="136"/>
    </row>
    <row r="4796" spans="1:23" s="23" customFormat="1" ht="33" customHeight="1" x14ac:dyDescent="0.2">
      <c r="A4796" s="138"/>
      <c r="B4796" s="138"/>
      <c r="C4796" s="139"/>
      <c r="D4796" s="139"/>
      <c r="E4796" s="138"/>
      <c r="F4796" s="132"/>
      <c r="G4796" s="132"/>
      <c r="H4796" s="133"/>
      <c r="I4796" s="133"/>
      <c r="J4796" s="133"/>
      <c r="K4796" s="132"/>
      <c r="L4796" s="133"/>
      <c r="M4796" s="133"/>
      <c r="N4796" s="133"/>
      <c r="O4796" s="133"/>
      <c r="P4796" s="133"/>
      <c r="Q4796" s="154"/>
      <c r="R4796" s="66" t="s">
        <v>76</v>
      </c>
      <c r="S4796" s="135"/>
      <c r="T4796" s="133"/>
      <c r="U4796" s="133"/>
      <c r="V4796" s="136"/>
    </row>
    <row r="4797" spans="1:23" s="23" customFormat="1" ht="33" customHeight="1" x14ac:dyDescent="0.2">
      <c r="A4797" s="138">
        <v>22</v>
      </c>
      <c r="B4797" s="138" t="s">
        <v>916</v>
      </c>
      <c r="C4797" s="139">
        <v>1975</v>
      </c>
      <c r="D4797" s="139"/>
      <c r="E4797" s="138" t="s">
        <v>111</v>
      </c>
      <c r="F4797" s="132">
        <v>2</v>
      </c>
      <c r="G4797" s="132">
        <v>2</v>
      </c>
      <c r="H4797" s="133">
        <v>559</v>
      </c>
      <c r="I4797" s="133">
        <v>502.7</v>
      </c>
      <c r="J4797" s="133">
        <v>400.51</v>
      </c>
      <c r="K4797" s="132">
        <v>19</v>
      </c>
      <c r="L4797" s="133">
        <v>4047785.53</v>
      </c>
      <c r="M4797" s="133">
        <v>0</v>
      </c>
      <c r="N4797" s="133">
        <v>0</v>
      </c>
      <c r="O4797" s="133">
        <v>0</v>
      </c>
      <c r="P4797" s="133">
        <f>L4797</f>
        <v>4047785.53</v>
      </c>
      <c r="Q4797" s="133">
        <v>0</v>
      </c>
      <c r="R4797" s="66" t="s">
        <v>74</v>
      </c>
      <c r="S4797" s="135">
        <v>3</v>
      </c>
      <c r="T4797" s="133">
        <v>8052.09</v>
      </c>
      <c r="U4797" s="133">
        <f>T4797</f>
        <v>8052.09</v>
      </c>
      <c r="V4797" s="136">
        <v>47118</v>
      </c>
    </row>
    <row r="4798" spans="1:23" s="23" customFormat="1" ht="42.75" customHeight="1" x14ac:dyDescent="0.2">
      <c r="A4798" s="138"/>
      <c r="B4798" s="138"/>
      <c r="C4798" s="139"/>
      <c r="D4798" s="139"/>
      <c r="E4798" s="138"/>
      <c r="F4798" s="132"/>
      <c r="G4798" s="132"/>
      <c r="H4798" s="133"/>
      <c r="I4798" s="133"/>
      <c r="J4798" s="133"/>
      <c r="K4798" s="132"/>
      <c r="L4798" s="133"/>
      <c r="M4798" s="133"/>
      <c r="N4798" s="133"/>
      <c r="O4798" s="133"/>
      <c r="P4798" s="133"/>
      <c r="Q4798" s="133"/>
      <c r="R4798" s="66" t="s">
        <v>75</v>
      </c>
      <c r="S4798" s="135"/>
      <c r="T4798" s="133"/>
      <c r="U4798" s="133"/>
      <c r="V4798" s="136"/>
    </row>
    <row r="4799" spans="1:23" s="23" customFormat="1" ht="39" customHeight="1" x14ac:dyDescent="0.2">
      <c r="A4799" s="138"/>
      <c r="B4799" s="138"/>
      <c r="C4799" s="139"/>
      <c r="D4799" s="139"/>
      <c r="E4799" s="138"/>
      <c r="F4799" s="132"/>
      <c r="G4799" s="132"/>
      <c r="H4799" s="133"/>
      <c r="I4799" s="133"/>
      <c r="J4799" s="133"/>
      <c r="K4799" s="132"/>
      <c r="L4799" s="133"/>
      <c r="M4799" s="133"/>
      <c r="N4799" s="133"/>
      <c r="O4799" s="133"/>
      <c r="P4799" s="133"/>
      <c r="Q4799" s="133"/>
      <c r="R4799" s="66" t="s">
        <v>76</v>
      </c>
      <c r="S4799" s="135"/>
      <c r="T4799" s="133"/>
      <c r="U4799" s="133"/>
      <c r="V4799" s="136"/>
    </row>
    <row r="4800" spans="1:23" s="23" customFormat="1" ht="33" customHeight="1" x14ac:dyDescent="0.2">
      <c r="A4800" s="138">
        <v>23</v>
      </c>
      <c r="B4800" s="138" t="s">
        <v>917</v>
      </c>
      <c r="C4800" s="139">
        <v>1975</v>
      </c>
      <c r="D4800" s="139"/>
      <c r="E4800" s="138" t="s">
        <v>111</v>
      </c>
      <c r="F4800" s="132">
        <v>2</v>
      </c>
      <c r="G4800" s="132">
        <v>2</v>
      </c>
      <c r="H4800" s="133">
        <v>421.6</v>
      </c>
      <c r="I4800" s="133">
        <v>376</v>
      </c>
      <c r="J4800" s="133">
        <v>375.5</v>
      </c>
      <c r="K4800" s="132">
        <v>19</v>
      </c>
      <c r="L4800" s="133">
        <v>3027363.81</v>
      </c>
      <c r="M4800" s="133">
        <v>0</v>
      </c>
      <c r="N4800" s="133">
        <v>0</v>
      </c>
      <c r="O4800" s="133">
        <v>0</v>
      </c>
      <c r="P4800" s="133">
        <f>L4800</f>
        <v>3027363.81</v>
      </c>
      <c r="Q4800" s="154">
        <v>0</v>
      </c>
      <c r="R4800" s="66" t="s">
        <v>74</v>
      </c>
      <c r="S4800" s="135">
        <v>3</v>
      </c>
      <c r="T4800" s="133">
        <v>8051.5</v>
      </c>
      <c r="U4800" s="133">
        <v>8051.5</v>
      </c>
      <c r="V4800" s="136">
        <v>47118</v>
      </c>
    </row>
    <row r="4801" spans="1:23" s="22" customFormat="1" ht="45.75" customHeight="1" x14ac:dyDescent="0.2">
      <c r="A4801" s="138"/>
      <c r="B4801" s="138"/>
      <c r="C4801" s="139"/>
      <c r="D4801" s="139"/>
      <c r="E4801" s="138"/>
      <c r="F4801" s="132"/>
      <c r="G4801" s="132"/>
      <c r="H4801" s="133"/>
      <c r="I4801" s="133"/>
      <c r="J4801" s="133"/>
      <c r="K4801" s="132"/>
      <c r="L4801" s="133"/>
      <c r="M4801" s="133"/>
      <c r="N4801" s="133"/>
      <c r="O4801" s="133"/>
      <c r="P4801" s="133"/>
      <c r="Q4801" s="154"/>
      <c r="R4801" s="66" t="s">
        <v>75</v>
      </c>
      <c r="S4801" s="135"/>
      <c r="T4801" s="133"/>
      <c r="U4801" s="133"/>
      <c r="V4801" s="136"/>
    </row>
    <row r="4802" spans="1:23" s="22" customFormat="1" ht="44.25" customHeight="1" x14ac:dyDescent="0.2">
      <c r="A4802" s="138"/>
      <c r="B4802" s="138"/>
      <c r="C4802" s="139"/>
      <c r="D4802" s="139"/>
      <c r="E4802" s="138"/>
      <c r="F4802" s="132"/>
      <c r="G4802" s="132"/>
      <c r="H4802" s="133"/>
      <c r="I4802" s="133"/>
      <c r="J4802" s="133"/>
      <c r="K4802" s="132"/>
      <c r="L4802" s="133"/>
      <c r="M4802" s="133"/>
      <c r="N4802" s="133"/>
      <c r="O4802" s="133"/>
      <c r="P4802" s="133"/>
      <c r="Q4802" s="154"/>
      <c r="R4802" s="66" t="s">
        <v>76</v>
      </c>
      <c r="S4802" s="135"/>
      <c r="T4802" s="133"/>
      <c r="U4802" s="133"/>
      <c r="V4802" s="136"/>
    </row>
    <row r="4803" spans="1:23" s="23" customFormat="1" ht="46.5" customHeight="1" x14ac:dyDescent="0.2">
      <c r="A4803" s="141" t="s">
        <v>1513</v>
      </c>
      <c r="B4803" s="141"/>
      <c r="C4803" s="43" t="s">
        <v>80</v>
      </c>
      <c r="D4803" s="44" t="s">
        <v>80</v>
      </c>
      <c r="E4803" s="44" t="s">
        <v>80</v>
      </c>
      <c r="F4803" s="44" t="s">
        <v>80</v>
      </c>
      <c r="G4803" s="44" t="s">
        <v>80</v>
      </c>
      <c r="H4803" s="44">
        <f t="shared" ref="H4803:Q4803" si="384">SUM(H4732:H4802)</f>
        <v>22768.699999999997</v>
      </c>
      <c r="I4803" s="44">
        <f t="shared" si="384"/>
        <v>21625.009999999995</v>
      </c>
      <c r="J4803" s="44">
        <f t="shared" si="384"/>
        <v>16720.679999999993</v>
      </c>
      <c r="K4803" s="45">
        <f t="shared" si="384"/>
        <v>966</v>
      </c>
      <c r="L4803" s="44">
        <f t="shared" si="384"/>
        <v>141714560.89000002</v>
      </c>
      <c r="M4803" s="44">
        <f t="shared" si="384"/>
        <v>0</v>
      </c>
      <c r="N4803" s="44">
        <f t="shared" si="384"/>
        <v>0</v>
      </c>
      <c r="O4803" s="44">
        <f t="shared" si="384"/>
        <v>0</v>
      </c>
      <c r="P4803" s="44">
        <f t="shared" si="384"/>
        <v>141714560.89000002</v>
      </c>
      <c r="Q4803" s="55">
        <f t="shared" si="384"/>
        <v>0</v>
      </c>
      <c r="R4803" s="43" t="s">
        <v>80</v>
      </c>
      <c r="S4803" s="43">
        <f>SUM(S4732:S4802)</f>
        <v>71</v>
      </c>
      <c r="T4803" s="44" t="s">
        <v>80</v>
      </c>
      <c r="U4803" s="44" t="s">
        <v>80</v>
      </c>
      <c r="V4803" s="44" t="s">
        <v>80</v>
      </c>
      <c r="W4803" s="29"/>
    </row>
    <row r="4804" spans="1:23" s="23" customFormat="1" ht="27.75" customHeight="1" x14ac:dyDescent="0.2">
      <c r="A4804" s="142" t="s">
        <v>219</v>
      </c>
      <c r="B4804" s="142"/>
      <c r="C4804" s="142"/>
      <c r="D4804" s="142"/>
      <c r="E4804" s="142"/>
      <c r="F4804" s="142"/>
      <c r="G4804" s="142"/>
      <c r="H4804" s="142"/>
      <c r="I4804" s="142"/>
      <c r="J4804" s="142"/>
      <c r="K4804" s="142"/>
      <c r="L4804" s="142"/>
      <c r="M4804" s="142"/>
      <c r="N4804" s="142"/>
      <c r="O4804" s="142"/>
      <c r="P4804" s="142"/>
      <c r="Q4804" s="142"/>
      <c r="R4804" s="142"/>
      <c r="S4804" s="142"/>
      <c r="T4804" s="142"/>
      <c r="U4804" s="142"/>
      <c r="V4804" s="142"/>
      <c r="W4804" s="29"/>
    </row>
    <row r="4805" spans="1:23" s="50" customFormat="1" ht="42" customHeight="1" x14ac:dyDescent="0.15">
      <c r="A4805" s="138" t="s">
        <v>30</v>
      </c>
      <c r="B4805" s="138" t="s">
        <v>1283</v>
      </c>
      <c r="C4805" s="139">
        <v>1981</v>
      </c>
      <c r="D4805" s="139"/>
      <c r="E4805" s="138" t="s">
        <v>111</v>
      </c>
      <c r="F4805" s="132">
        <v>2</v>
      </c>
      <c r="G4805" s="132">
        <v>2</v>
      </c>
      <c r="H4805" s="133">
        <v>614.1</v>
      </c>
      <c r="I4805" s="133">
        <v>565.5</v>
      </c>
      <c r="J4805" s="133">
        <v>199.8</v>
      </c>
      <c r="K4805" s="132">
        <v>18</v>
      </c>
      <c r="L4805" s="133">
        <v>2407218.2599999998</v>
      </c>
      <c r="M4805" s="133">
        <v>0</v>
      </c>
      <c r="N4805" s="133">
        <v>0</v>
      </c>
      <c r="O4805" s="133">
        <v>0</v>
      </c>
      <c r="P4805" s="133">
        <v>2407218.2599999998</v>
      </c>
      <c r="Q4805" s="133">
        <v>0</v>
      </c>
      <c r="R4805" s="66" t="s">
        <v>62</v>
      </c>
      <c r="S4805" s="134">
        <v>6</v>
      </c>
      <c r="T4805" s="133">
        <v>4256.8</v>
      </c>
      <c r="U4805" s="133">
        <v>4256.8</v>
      </c>
      <c r="V4805" s="136">
        <v>47118</v>
      </c>
    </row>
    <row r="4806" spans="1:23" s="50" customFormat="1" ht="53.25" customHeight="1" x14ac:dyDescent="0.15">
      <c r="A4806" s="138"/>
      <c r="B4806" s="138"/>
      <c r="C4806" s="139"/>
      <c r="D4806" s="139"/>
      <c r="E4806" s="138"/>
      <c r="F4806" s="132"/>
      <c r="G4806" s="132"/>
      <c r="H4806" s="133"/>
      <c r="I4806" s="133"/>
      <c r="J4806" s="133"/>
      <c r="K4806" s="132"/>
      <c r="L4806" s="133"/>
      <c r="M4806" s="133"/>
      <c r="N4806" s="133"/>
      <c r="O4806" s="133"/>
      <c r="P4806" s="133"/>
      <c r="Q4806" s="133"/>
      <c r="R4806" s="66" t="s">
        <v>63</v>
      </c>
      <c r="S4806" s="135"/>
      <c r="T4806" s="133"/>
      <c r="U4806" s="133"/>
      <c r="V4806" s="136"/>
    </row>
    <row r="4807" spans="1:23" s="50" customFormat="1" ht="43.5" customHeight="1" x14ac:dyDescent="0.15">
      <c r="A4807" s="138"/>
      <c r="B4807" s="138"/>
      <c r="C4807" s="139"/>
      <c r="D4807" s="139"/>
      <c r="E4807" s="138"/>
      <c r="F4807" s="132"/>
      <c r="G4807" s="132"/>
      <c r="H4807" s="133"/>
      <c r="I4807" s="133"/>
      <c r="J4807" s="133"/>
      <c r="K4807" s="132"/>
      <c r="L4807" s="133"/>
      <c r="M4807" s="133"/>
      <c r="N4807" s="133"/>
      <c r="O4807" s="133"/>
      <c r="P4807" s="133"/>
      <c r="Q4807" s="133"/>
      <c r="R4807" s="66" t="s">
        <v>64</v>
      </c>
      <c r="S4807" s="135"/>
      <c r="T4807" s="133"/>
      <c r="U4807" s="133"/>
      <c r="V4807" s="136"/>
    </row>
    <row r="4808" spans="1:23" s="50" customFormat="1" ht="41.25" customHeight="1" x14ac:dyDescent="0.15">
      <c r="A4808" s="138"/>
      <c r="B4808" s="138"/>
      <c r="C4808" s="139"/>
      <c r="D4808" s="139"/>
      <c r="E4808" s="138"/>
      <c r="F4808" s="132"/>
      <c r="G4808" s="132"/>
      <c r="H4808" s="133"/>
      <c r="I4808" s="133"/>
      <c r="J4808" s="133"/>
      <c r="K4808" s="132"/>
      <c r="L4808" s="133"/>
      <c r="M4808" s="133"/>
      <c r="N4808" s="133"/>
      <c r="O4808" s="133"/>
      <c r="P4808" s="133"/>
      <c r="Q4808" s="133"/>
      <c r="R4808" s="66" t="s">
        <v>71</v>
      </c>
      <c r="S4808" s="135"/>
      <c r="T4808" s="133"/>
      <c r="U4808" s="133"/>
      <c r="V4808" s="136"/>
    </row>
    <row r="4809" spans="1:23" s="50" customFormat="1" ht="50.25" customHeight="1" x14ac:dyDescent="0.15">
      <c r="A4809" s="138"/>
      <c r="B4809" s="138"/>
      <c r="C4809" s="139"/>
      <c r="D4809" s="139"/>
      <c r="E4809" s="138"/>
      <c r="F4809" s="132"/>
      <c r="G4809" s="132"/>
      <c r="H4809" s="133"/>
      <c r="I4809" s="133"/>
      <c r="J4809" s="133"/>
      <c r="K4809" s="132"/>
      <c r="L4809" s="133"/>
      <c r="M4809" s="133"/>
      <c r="N4809" s="133"/>
      <c r="O4809" s="133"/>
      <c r="P4809" s="133"/>
      <c r="Q4809" s="133"/>
      <c r="R4809" s="66" t="s">
        <v>72</v>
      </c>
      <c r="S4809" s="135"/>
      <c r="T4809" s="133"/>
      <c r="U4809" s="133"/>
      <c r="V4809" s="136"/>
    </row>
    <row r="4810" spans="1:23" s="50" customFormat="1" ht="47.25" customHeight="1" x14ac:dyDescent="0.15">
      <c r="A4810" s="138"/>
      <c r="B4810" s="138"/>
      <c r="C4810" s="139"/>
      <c r="D4810" s="139"/>
      <c r="E4810" s="138"/>
      <c r="F4810" s="132"/>
      <c r="G4810" s="132"/>
      <c r="H4810" s="133"/>
      <c r="I4810" s="133"/>
      <c r="J4810" s="133"/>
      <c r="K4810" s="132"/>
      <c r="L4810" s="133"/>
      <c r="M4810" s="133"/>
      <c r="N4810" s="133"/>
      <c r="O4810" s="133"/>
      <c r="P4810" s="133"/>
      <c r="Q4810" s="133"/>
      <c r="R4810" s="66" t="s">
        <v>73</v>
      </c>
      <c r="S4810" s="135"/>
      <c r="T4810" s="133"/>
      <c r="U4810" s="133"/>
      <c r="V4810" s="136"/>
    </row>
    <row r="4811" spans="1:23" s="23" customFormat="1" ht="42" customHeight="1" x14ac:dyDescent="0.2">
      <c r="A4811" s="138">
        <v>2</v>
      </c>
      <c r="B4811" s="156" t="s">
        <v>918</v>
      </c>
      <c r="C4811" s="139">
        <v>1983</v>
      </c>
      <c r="D4811" s="139"/>
      <c r="E4811" s="138" t="s">
        <v>111</v>
      </c>
      <c r="F4811" s="132">
        <v>2</v>
      </c>
      <c r="G4811" s="132">
        <v>4</v>
      </c>
      <c r="H4811" s="133">
        <v>1042.0999999999999</v>
      </c>
      <c r="I4811" s="133">
        <v>950.2</v>
      </c>
      <c r="J4811" s="133">
        <v>396.8</v>
      </c>
      <c r="K4811" s="132">
        <v>52</v>
      </c>
      <c r="L4811" s="133">
        <v>1129735.8999999999</v>
      </c>
      <c r="M4811" s="133">
        <v>0</v>
      </c>
      <c r="N4811" s="133">
        <v>0</v>
      </c>
      <c r="O4811" s="133">
        <v>0</v>
      </c>
      <c r="P4811" s="133">
        <v>1129735.8999999999</v>
      </c>
      <c r="Q4811" s="154">
        <v>0</v>
      </c>
      <c r="R4811" s="66" t="s">
        <v>62</v>
      </c>
      <c r="S4811" s="135">
        <v>3</v>
      </c>
      <c r="T4811" s="133">
        <v>1188.95</v>
      </c>
      <c r="U4811" s="133">
        <v>1188.95</v>
      </c>
      <c r="V4811" s="136">
        <v>47118</v>
      </c>
    </row>
    <row r="4812" spans="1:23" s="22" customFormat="1" ht="54.75" customHeight="1" x14ac:dyDescent="0.2">
      <c r="A4812" s="138"/>
      <c r="B4812" s="156"/>
      <c r="C4812" s="139"/>
      <c r="D4812" s="139"/>
      <c r="E4812" s="138"/>
      <c r="F4812" s="132"/>
      <c r="G4812" s="132"/>
      <c r="H4812" s="133"/>
      <c r="I4812" s="133"/>
      <c r="J4812" s="133"/>
      <c r="K4812" s="132"/>
      <c r="L4812" s="133"/>
      <c r="M4812" s="133"/>
      <c r="N4812" s="133"/>
      <c r="O4812" s="133"/>
      <c r="P4812" s="133"/>
      <c r="Q4812" s="154"/>
      <c r="R4812" s="66" t="s">
        <v>63</v>
      </c>
      <c r="S4812" s="135"/>
      <c r="T4812" s="133"/>
      <c r="U4812" s="133"/>
      <c r="V4812" s="136"/>
    </row>
    <row r="4813" spans="1:23" s="22" customFormat="1" ht="53.25" customHeight="1" x14ac:dyDescent="0.2">
      <c r="A4813" s="138"/>
      <c r="B4813" s="156"/>
      <c r="C4813" s="139"/>
      <c r="D4813" s="139"/>
      <c r="E4813" s="138"/>
      <c r="F4813" s="132"/>
      <c r="G4813" s="132"/>
      <c r="H4813" s="133"/>
      <c r="I4813" s="133"/>
      <c r="J4813" s="133"/>
      <c r="K4813" s="132"/>
      <c r="L4813" s="133"/>
      <c r="M4813" s="133"/>
      <c r="N4813" s="133"/>
      <c r="O4813" s="133"/>
      <c r="P4813" s="133"/>
      <c r="Q4813" s="154"/>
      <c r="R4813" s="66" t="s">
        <v>64</v>
      </c>
      <c r="S4813" s="135"/>
      <c r="T4813" s="133"/>
      <c r="U4813" s="133"/>
      <c r="V4813" s="136"/>
    </row>
    <row r="4814" spans="1:23" s="23" customFormat="1" ht="45.75" customHeight="1" x14ac:dyDescent="0.2">
      <c r="A4814" s="138">
        <v>3</v>
      </c>
      <c r="B4814" s="156" t="s">
        <v>919</v>
      </c>
      <c r="C4814" s="139">
        <v>1985</v>
      </c>
      <c r="D4814" s="139"/>
      <c r="E4814" s="138" t="s">
        <v>111</v>
      </c>
      <c r="F4814" s="132">
        <v>2</v>
      </c>
      <c r="G4814" s="132">
        <v>4</v>
      </c>
      <c r="H4814" s="133">
        <v>1041.5</v>
      </c>
      <c r="I4814" s="133">
        <v>948</v>
      </c>
      <c r="J4814" s="133">
        <v>684.2</v>
      </c>
      <c r="K4814" s="132">
        <v>46</v>
      </c>
      <c r="L4814" s="133">
        <v>1127115.26</v>
      </c>
      <c r="M4814" s="133">
        <v>0</v>
      </c>
      <c r="N4814" s="133">
        <v>0</v>
      </c>
      <c r="O4814" s="133">
        <v>0</v>
      </c>
      <c r="P4814" s="133">
        <v>1127115.26</v>
      </c>
      <c r="Q4814" s="154">
        <v>0</v>
      </c>
      <c r="R4814" s="66" t="s">
        <v>62</v>
      </c>
      <c r="S4814" s="135">
        <v>3</v>
      </c>
      <c r="T4814" s="133">
        <v>1188.94</v>
      </c>
      <c r="U4814" s="133">
        <v>1188.94</v>
      </c>
      <c r="V4814" s="136">
        <v>47118</v>
      </c>
    </row>
    <row r="4815" spans="1:23" s="23" customFormat="1" ht="55.5" customHeight="1" x14ac:dyDescent="0.2">
      <c r="A4815" s="138"/>
      <c r="B4815" s="156"/>
      <c r="C4815" s="139"/>
      <c r="D4815" s="139"/>
      <c r="E4815" s="138"/>
      <c r="F4815" s="132"/>
      <c r="G4815" s="132"/>
      <c r="H4815" s="133"/>
      <c r="I4815" s="133"/>
      <c r="J4815" s="133"/>
      <c r="K4815" s="132"/>
      <c r="L4815" s="133"/>
      <c r="M4815" s="133"/>
      <c r="N4815" s="133"/>
      <c r="O4815" s="133"/>
      <c r="P4815" s="133"/>
      <c r="Q4815" s="154"/>
      <c r="R4815" s="66" t="s">
        <v>63</v>
      </c>
      <c r="S4815" s="135"/>
      <c r="T4815" s="133"/>
      <c r="U4815" s="133"/>
      <c r="V4815" s="136"/>
    </row>
    <row r="4816" spans="1:23" s="23" customFormat="1" ht="62.25" customHeight="1" x14ac:dyDescent="0.2">
      <c r="A4816" s="138"/>
      <c r="B4816" s="156"/>
      <c r="C4816" s="139"/>
      <c r="D4816" s="139"/>
      <c r="E4816" s="138"/>
      <c r="F4816" s="132"/>
      <c r="G4816" s="132"/>
      <c r="H4816" s="133"/>
      <c r="I4816" s="133"/>
      <c r="J4816" s="133"/>
      <c r="K4816" s="132"/>
      <c r="L4816" s="133"/>
      <c r="M4816" s="133"/>
      <c r="N4816" s="133"/>
      <c r="O4816" s="133"/>
      <c r="P4816" s="133"/>
      <c r="Q4816" s="154"/>
      <c r="R4816" s="66" t="s">
        <v>64</v>
      </c>
      <c r="S4816" s="135"/>
      <c r="T4816" s="133"/>
      <c r="U4816" s="133"/>
      <c r="V4816" s="136"/>
    </row>
    <row r="4817" spans="1:22" s="23" customFormat="1" ht="52.5" customHeight="1" x14ac:dyDescent="0.2">
      <c r="A4817" s="141" t="s">
        <v>392</v>
      </c>
      <c r="B4817" s="141"/>
      <c r="C4817" s="43" t="s">
        <v>80</v>
      </c>
      <c r="D4817" s="44" t="s">
        <v>80</v>
      </c>
      <c r="E4817" s="44" t="s">
        <v>80</v>
      </c>
      <c r="F4817" s="44" t="s">
        <v>80</v>
      </c>
      <c r="G4817" s="44" t="s">
        <v>80</v>
      </c>
      <c r="H4817" s="44">
        <f>SUM(H4805:H4816)</f>
        <v>2697.7</v>
      </c>
      <c r="I4817" s="44">
        <f t="shared" ref="I4817:S4817" si="385">SUM(I4805:I4816)</f>
        <v>2463.6999999999998</v>
      </c>
      <c r="J4817" s="44">
        <f t="shared" si="385"/>
        <v>1280.8000000000002</v>
      </c>
      <c r="K4817" s="45">
        <f t="shared" si="385"/>
        <v>116</v>
      </c>
      <c r="L4817" s="44">
        <f t="shared" si="385"/>
        <v>4664069.42</v>
      </c>
      <c r="M4817" s="44">
        <f t="shared" si="385"/>
        <v>0</v>
      </c>
      <c r="N4817" s="44">
        <f t="shared" si="385"/>
        <v>0</v>
      </c>
      <c r="O4817" s="44">
        <f t="shared" si="385"/>
        <v>0</v>
      </c>
      <c r="P4817" s="44">
        <f t="shared" si="385"/>
        <v>4664069.42</v>
      </c>
      <c r="Q4817" s="44">
        <f t="shared" si="385"/>
        <v>0</v>
      </c>
      <c r="R4817" s="44" t="s">
        <v>80</v>
      </c>
      <c r="S4817" s="45">
        <f t="shared" si="385"/>
        <v>12</v>
      </c>
      <c r="T4817" s="44" t="s">
        <v>80</v>
      </c>
      <c r="U4817" s="44" t="s">
        <v>80</v>
      </c>
      <c r="V4817" s="44" t="s">
        <v>80</v>
      </c>
    </row>
    <row r="4818" spans="1:22" s="23" customFormat="1" ht="28.5" customHeight="1" x14ac:dyDescent="0.2">
      <c r="A4818" s="142" t="s">
        <v>222</v>
      </c>
      <c r="B4818" s="142"/>
      <c r="C4818" s="142"/>
      <c r="D4818" s="142"/>
      <c r="E4818" s="142"/>
      <c r="F4818" s="142"/>
      <c r="G4818" s="142"/>
      <c r="H4818" s="142"/>
      <c r="I4818" s="142"/>
      <c r="J4818" s="142"/>
      <c r="K4818" s="142"/>
      <c r="L4818" s="142"/>
      <c r="M4818" s="142"/>
      <c r="N4818" s="142"/>
      <c r="O4818" s="142"/>
      <c r="P4818" s="142"/>
      <c r="Q4818" s="142"/>
      <c r="R4818" s="142"/>
      <c r="S4818" s="142"/>
      <c r="T4818" s="142"/>
      <c r="U4818" s="142"/>
      <c r="V4818" s="142"/>
    </row>
    <row r="4819" spans="1:22" s="23" customFormat="1" ht="32.25" customHeight="1" x14ac:dyDescent="0.2">
      <c r="A4819" s="138">
        <v>1</v>
      </c>
      <c r="B4819" s="138" t="s">
        <v>920</v>
      </c>
      <c r="C4819" s="139">
        <v>1985</v>
      </c>
      <c r="D4819" s="139"/>
      <c r="E4819" s="138" t="s">
        <v>111</v>
      </c>
      <c r="F4819" s="132">
        <v>2</v>
      </c>
      <c r="G4819" s="132">
        <v>2</v>
      </c>
      <c r="H4819" s="133">
        <v>718.1</v>
      </c>
      <c r="I4819" s="133">
        <v>688.6</v>
      </c>
      <c r="J4819" s="133">
        <v>683</v>
      </c>
      <c r="K4819" s="132">
        <v>24</v>
      </c>
      <c r="L4819" s="133">
        <v>5545044.0099999998</v>
      </c>
      <c r="M4819" s="133">
        <v>0</v>
      </c>
      <c r="N4819" s="133">
        <v>0</v>
      </c>
      <c r="O4819" s="133">
        <v>0</v>
      </c>
      <c r="P4819" s="133">
        <v>5545044.0099999998</v>
      </c>
      <c r="Q4819" s="154">
        <v>0</v>
      </c>
      <c r="R4819" s="66" t="s">
        <v>74</v>
      </c>
      <c r="S4819" s="135">
        <v>3</v>
      </c>
      <c r="T4819" s="133">
        <v>8052.63</v>
      </c>
      <c r="U4819" s="133">
        <v>8052.63</v>
      </c>
      <c r="V4819" s="136">
        <v>47118</v>
      </c>
    </row>
    <row r="4820" spans="1:22" s="23" customFormat="1" ht="43.5" customHeight="1" x14ac:dyDescent="0.2">
      <c r="A4820" s="138"/>
      <c r="B4820" s="138"/>
      <c r="C4820" s="139"/>
      <c r="D4820" s="139"/>
      <c r="E4820" s="138"/>
      <c r="F4820" s="132"/>
      <c r="G4820" s="132"/>
      <c r="H4820" s="133"/>
      <c r="I4820" s="133"/>
      <c r="J4820" s="133"/>
      <c r="K4820" s="132"/>
      <c r="L4820" s="133"/>
      <c r="M4820" s="133"/>
      <c r="N4820" s="133"/>
      <c r="O4820" s="133"/>
      <c r="P4820" s="133"/>
      <c r="Q4820" s="154"/>
      <c r="R4820" s="66" t="s">
        <v>75</v>
      </c>
      <c r="S4820" s="135"/>
      <c r="T4820" s="133"/>
      <c r="U4820" s="133"/>
      <c r="V4820" s="136"/>
    </row>
    <row r="4821" spans="1:22" s="23" customFormat="1" ht="38.25" customHeight="1" x14ac:dyDescent="0.2">
      <c r="A4821" s="138"/>
      <c r="B4821" s="138"/>
      <c r="C4821" s="139"/>
      <c r="D4821" s="139"/>
      <c r="E4821" s="138"/>
      <c r="F4821" s="132"/>
      <c r="G4821" s="132"/>
      <c r="H4821" s="133"/>
      <c r="I4821" s="133"/>
      <c r="J4821" s="133"/>
      <c r="K4821" s="132"/>
      <c r="L4821" s="133"/>
      <c r="M4821" s="133"/>
      <c r="N4821" s="133"/>
      <c r="O4821" s="133"/>
      <c r="P4821" s="133"/>
      <c r="Q4821" s="154"/>
      <c r="R4821" s="66" t="s">
        <v>76</v>
      </c>
      <c r="S4821" s="135"/>
      <c r="T4821" s="133"/>
      <c r="U4821" s="133"/>
      <c r="V4821" s="136"/>
    </row>
    <row r="4822" spans="1:22" s="23" customFormat="1" ht="51" customHeight="1" x14ac:dyDescent="0.2">
      <c r="A4822" s="141" t="s">
        <v>500</v>
      </c>
      <c r="B4822" s="141"/>
      <c r="C4822" s="43" t="s">
        <v>80</v>
      </c>
      <c r="D4822" s="44" t="s">
        <v>80</v>
      </c>
      <c r="E4822" s="44" t="s">
        <v>80</v>
      </c>
      <c r="F4822" s="44" t="s">
        <v>80</v>
      </c>
      <c r="G4822" s="44" t="s">
        <v>80</v>
      </c>
      <c r="H4822" s="44">
        <f t="shared" ref="H4822:Q4822" si="386">SUM(H4819)</f>
        <v>718.1</v>
      </c>
      <c r="I4822" s="44">
        <f t="shared" si="386"/>
        <v>688.6</v>
      </c>
      <c r="J4822" s="44">
        <f t="shared" si="386"/>
        <v>683</v>
      </c>
      <c r="K4822" s="45">
        <f t="shared" si="386"/>
        <v>24</v>
      </c>
      <c r="L4822" s="44">
        <f t="shared" si="386"/>
        <v>5545044.0099999998</v>
      </c>
      <c r="M4822" s="44">
        <f t="shared" si="386"/>
        <v>0</v>
      </c>
      <c r="N4822" s="44">
        <f t="shared" si="386"/>
        <v>0</v>
      </c>
      <c r="O4822" s="44">
        <f t="shared" si="386"/>
        <v>0</v>
      </c>
      <c r="P4822" s="44">
        <f t="shared" si="386"/>
        <v>5545044.0099999998</v>
      </c>
      <c r="Q4822" s="55">
        <f t="shared" si="386"/>
        <v>0</v>
      </c>
      <c r="R4822" s="43" t="s">
        <v>80</v>
      </c>
      <c r="S4822" s="43">
        <f>SUM(S4819)</f>
        <v>3</v>
      </c>
      <c r="T4822" s="44" t="s">
        <v>80</v>
      </c>
      <c r="U4822" s="44" t="s">
        <v>80</v>
      </c>
      <c r="V4822" s="44" t="s">
        <v>80</v>
      </c>
    </row>
    <row r="4823" spans="1:22" s="23" customFormat="1" ht="32.25" customHeight="1" x14ac:dyDescent="0.2">
      <c r="A4823" s="142" t="s">
        <v>229</v>
      </c>
      <c r="B4823" s="142"/>
      <c r="C4823" s="142"/>
      <c r="D4823" s="142"/>
      <c r="E4823" s="142"/>
      <c r="F4823" s="142"/>
      <c r="G4823" s="142"/>
      <c r="H4823" s="142"/>
      <c r="I4823" s="142"/>
      <c r="J4823" s="142"/>
      <c r="K4823" s="142"/>
      <c r="L4823" s="142"/>
      <c r="M4823" s="142"/>
      <c r="N4823" s="142"/>
      <c r="O4823" s="142"/>
      <c r="P4823" s="142"/>
      <c r="Q4823" s="142"/>
      <c r="R4823" s="142"/>
      <c r="S4823" s="142"/>
      <c r="T4823" s="142"/>
      <c r="U4823" s="142"/>
      <c r="V4823" s="142"/>
    </row>
    <row r="4824" spans="1:22" s="50" customFormat="1" ht="57" customHeight="1" x14ac:dyDescent="0.15">
      <c r="A4824" s="138" t="s">
        <v>30</v>
      </c>
      <c r="B4824" s="138" t="s">
        <v>1284</v>
      </c>
      <c r="C4824" s="139">
        <v>1969</v>
      </c>
      <c r="D4824" s="139"/>
      <c r="E4824" s="138" t="s">
        <v>111</v>
      </c>
      <c r="F4824" s="132">
        <v>2</v>
      </c>
      <c r="G4824" s="132">
        <v>2</v>
      </c>
      <c r="H4824" s="133">
        <v>501.1</v>
      </c>
      <c r="I4824" s="133">
        <v>433.1</v>
      </c>
      <c r="J4824" s="133">
        <v>112.2</v>
      </c>
      <c r="K4824" s="132">
        <v>26</v>
      </c>
      <c r="L4824" s="133">
        <v>1941994.54</v>
      </c>
      <c r="M4824" s="133">
        <v>0</v>
      </c>
      <c r="N4824" s="133">
        <v>0</v>
      </c>
      <c r="O4824" s="133">
        <v>0</v>
      </c>
      <c r="P4824" s="133">
        <v>1941994.54</v>
      </c>
      <c r="Q4824" s="133">
        <v>0</v>
      </c>
      <c r="R4824" s="66" t="s">
        <v>68</v>
      </c>
      <c r="S4824" s="134">
        <v>3</v>
      </c>
      <c r="T4824" s="133">
        <v>4483.9399999999996</v>
      </c>
      <c r="U4824" s="133">
        <v>4483.9399999999996</v>
      </c>
      <c r="V4824" s="136">
        <v>47118</v>
      </c>
    </row>
    <row r="4825" spans="1:22" s="50" customFormat="1" ht="47.25" customHeight="1" x14ac:dyDescent="0.15">
      <c r="A4825" s="138"/>
      <c r="B4825" s="138"/>
      <c r="C4825" s="139"/>
      <c r="D4825" s="139"/>
      <c r="E4825" s="138"/>
      <c r="F4825" s="132"/>
      <c r="G4825" s="132"/>
      <c r="H4825" s="133"/>
      <c r="I4825" s="133"/>
      <c r="J4825" s="133"/>
      <c r="K4825" s="132"/>
      <c r="L4825" s="133"/>
      <c r="M4825" s="133"/>
      <c r="N4825" s="133"/>
      <c r="O4825" s="133"/>
      <c r="P4825" s="133"/>
      <c r="Q4825" s="133"/>
      <c r="R4825" s="66" t="s">
        <v>69</v>
      </c>
      <c r="S4825" s="135"/>
      <c r="T4825" s="133"/>
      <c r="U4825" s="133"/>
      <c r="V4825" s="136"/>
    </row>
    <row r="4826" spans="1:22" s="50" customFormat="1" ht="56.25" customHeight="1" x14ac:dyDescent="0.15">
      <c r="A4826" s="138"/>
      <c r="B4826" s="138"/>
      <c r="C4826" s="139"/>
      <c r="D4826" s="139"/>
      <c r="E4826" s="138"/>
      <c r="F4826" s="132"/>
      <c r="G4826" s="132"/>
      <c r="H4826" s="133"/>
      <c r="I4826" s="133"/>
      <c r="J4826" s="133"/>
      <c r="K4826" s="132"/>
      <c r="L4826" s="133"/>
      <c r="M4826" s="133"/>
      <c r="N4826" s="133"/>
      <c r="O4826" s="133"/>
      <c r="P4826" s="133"/>
      <c r="Q4826" s="133"/>
      <c r="R4826" s="66" t="s">
        <v>70</v>
      </c>
      <c r="S4826" s="135"/>
      <c r="T4826" s="133"/>
      <c r="U4826" s="133"/>
      <c r="V4826" s="136"/>
    </row>
    <row r="4827" spans="1:22" s="50" customFormat="1" ht="36" customHeight="1" x14ac:dyDescent="0.15">
      <c r="A4827" s="138" t="s">
        <v>31</v>
      </c>
      <c r="B4827" s="138" t="s">
        <v>1285</v>
      </c>
      <c r="C4827" s="139">
        <v>1981</v>
      </c>
      <c r="D4827" s="139"/>
      <c r="E4827" s="138" t="s">
        <v>84</v>
      </c>
      <c r="F4827" s="132">
        <v>2</v>
      </c>
      <c r="G4827" s="132">
        <v>2</v>
      </c>
      <c r="H4827" s="133">
        <v>508</v>
      </c>
      <c r="I4827" s="133">
        <v>487.8</v>
      </c>
      <c r="J4827" s="133">
        <v>421.49</v>
      </c>
      <c r="K4827" s="132">
        <v>24</v>
      </c>
      <c r="L4827" s="133">
        <v>4029759.83</v>
      </c>
      <c r="M4827" s="133">
        <v>0</v>
      </c>
      <c r="N4827" s="133">
        <v>0</v>
      </c>
      <c r="O4827" s="133">
        <v>0</v>
      </c>
      <c r="P4827" s="133">
        <v>4029759.83</v>
      </c>
      <c r="Q4827" s="133">
        <v>0</v>
      </c>
      <c r="R4827" s="66" t="s">
        <v>74</v>
      </c>
      <c r="S4827" s="134">
        <v>3</v>
      </c>
      <c r="T4827" s="133">
        <v>8261.09</v>
      </c>
      <c r="U4827" s="133">
        <v>8261.09</v>
      </c>
      <c r="V4827" s="136">
        <v>47118</v>
      </c>
    </row>
    <row r="4828" spans="1:22" s="50" customFormat="1" ht="40.5" customHeight="1" x14ac:dyDescent="0.15">
      <c r="A4828" s="138"/>
      <c r="B4828" s="138"/>
      <c r="C4828" s="139"/>
      <c r="D4828" s="139"/>
      <c r="E4828" s="138"/>
      <c r="F4828" s="132"/>
      <c r="G4828" s="132"/>
      <c r="H4828" s="133"/>
      <c r="I4828" s="133"/>
      <c r="J4828" s="133"/>
      <c r="K4828" s="132"/>
      <c r="L4828" s="133"/>
      <c r="M4828" s="133"/>
      <c r="N4828" s="133"/>
      <c r="O4828" s="133"/>
      <c r="P4828" s="133"/>
      <c r="Q4828" s="133"/>
      <c r="R4828" s="66" t="s">
        <v>75</v>
      </c>
      <c r="S4828" s="135"/>
      <c r="T4828" s="133"/>
      <c r="U4828" s="133"/>
      <c r="V4828" s="136"/>
    </row>
    <row r="4829" spans="1:22" s="50" customFormat="1" ht="39.75" customHeight="1" x14ac:dyDescent="0.15">
      <c r="A4829" s="138"/>
      <c r="B4829" s="138"/>
      <c r="C4829" s="139"/>
      <c r="D4829" s="139"/>
      <c r="E4829" s="138"/>
      <c r="F4829" s="132"/>
      <c r="G4829" s="132"/>
      <c r="H4829" s="133"/>
      <c r="I4829" s="133"/>
      <c r="J4829" s="133"/>
      <c r="K4829" s="132"/>
      <c r="L4829" s="133"/>
      <c r="M4829" s="133"/>
      <c r="N4829" s="133"/>
      <c r="O4829" s="133"/>
      <c r="P4829" s="133"/>
      <c r="Q4829" s="133"/>
      <c r="R4829" s="66" t="s">
        <v>76</v>
      </c>
      <c r="S4829" s="135"/>
      <c r="T4829" s="133"/>
      <c r="U4829" s="133"/>
      <c r="V4829" s="136"/>
    </row>
    <row r="4830" spans="1:22" s="23" customFormat="1" ht="34.5" customHeight="1" x14ac:dyDescent="0.2">
      <c r="A4830" s="138">
        <v>3</v>
      </c>
      <c r="B4830" s="138" t="s">
        <v>921</v>
      </c>
      <c r="C4830" s="139">
        <v>1988</v>
      </c>
      <c r="D4830" s="139"/>
      <c r="E4830" s="138" t="s">
        <v>84</v>
      </c>
      <c r="F4830" s="132">
        <v>2</v>
      </c>
      <c r="G4830" s="132">
        <v>3</v>
      </c>
      <c r="H4830" s="133">
        <v>708.8</v>
      </c>
      <c r="I4830" s="133">
        <v>688.6</v>
      </c>
      <c r="J4830" s="133">
        <v>406.6</v>
      </c>
      <c r="K4830" s="132">
        <v>36</v>
      </c>
      <c r="L4830" s="133">
        <f>M4830+N4830+O4830+P4830+Q4830</f>
        <v>11387952.32</v>
      </c>
      <c r="M4830" s="133">
        <v>0</v>
      </c>
      <c r="N4830" s="133">
        <v>0</v>
      </c>
      <c r="O4830" s="133">
        <v>0</v>
      </c>
      <c r="P4830" s="133">
        <v>11387952.32</v>
      </c>
      <c r="Q4830" s="154">
        <v>0</v>
      </c>
      <c r="R4830" s="66" t="s">
        <v>85</v>
      </c>
      <c r="S4830" s="135">
        <v>3</v>
      </c>
      <c r="T4830" s="133">
        <f>L4830/I4830</f>
        <v>16537.833749636946</v>
      </c>
      <c r="U4830" s="133">
        <f>T4830</f>
        <v>16537.833749636946</v>
      </c>
      <c r="V4830" s="136">
        <v>47118</v>
      </c>
    </row>
    <row r="4831" spans="1:22" s="23" customFormat="1" ht="40.5" customHeight="1" x14ac:dyDescent="0.2">
      <c r="A4831" s="138"/>
      <c r="B4831" s="138"/>
      <c r="C4831" s="139"/>
      <c r="D4831" s="139"/>
      <c r="E4831" s="138"/>
      <c r="F4831" s="132"/>
      <c r="G4831" s="132"/>
      <c r="H4831" s="133"/>
      <c r="I4831" s="133"/>
      <c r="J4831" s="133"/>
      <c r="K4831" s="132"/>
      <c r="L4831" s="133"/>
      <c r="M4831" s="133"/>
      <c r="N4831" s="133"/>
      <c r="O4831" s="133"/>
      <c r="P4831" s="133"/>
      <c r="Q4831" s="154"/>
      <c r="R4831" s="66" t="s">
        <v>248</v>
      </c>
      <c r="S4831" s="135"/>
      <c r="T4831" s="133"/>
      <c r="U4831" s="133"/>
      <c r="V4831" s="136"/>
    </row>
    <row r="4832" spans="1:22" s="23" customFormat="1" ht="51" customHeight="1" x14ac:dyDescent="0.2">
      <c r="A4832" s="138"/>
      <c r="B4832" s="138"/>
      <c r="C4832" s="139"/>
      <c r="D4832" s="139"/>
      <c r="E4832" s="138"/>
      <c r="F4832" s="132"/>
      <c r="G4832" s="132"/>
      <c r="H4832" s="133"/>
      <c r="I4832" s="133"/>
      <c r="J4832" s="133"/>
      <c r="K4832" s="132"/>
      <c r="L4832" s="133"/>
      <c r="M4832" s="133"/>
      <c r="N4832" s="133"/>
      <c r="O4832" s="133"/>
      <c r="P4832" s="133"/>
      <c r="Q4832" s="154"/>
      <c r="R4832" s="66" t="s">
        <v>86</v>
      </c>
      <c r="S4832" s="135"/>
      <c r="T4832" s="133"/>
      <c r="U4832" s="133"/>
      <c r="V4832" s="136"/>
    </row>
    <row r="4833" spans="1:22" s="23" customFormat="1" ht="39.75" customHeight="1" x14ac:dyDescent="0.2">
      <c r="A4833" s="138">
        <v>4</v>
      </c>
      <c r="B4833" s="138" t="s">
        <v>922</v>
      </c>
      <c r="C4833" s="139">
        <v>1983</v>
      </c>
      <c r="D4833" s="139"/>
      <c r="E4833" s="138" t="s">
        <v>84</v>
      </c>
      <c r="F4833" s="132">
        <v>2</v>
      </c>
      <c r="G4833" s="132">
        <v>2</v>
      </c>
      <c r="H4833" s="133">
        <v>524.1</v>
      </c>
      <c r="I4833" s="133">
        <v>503.9</v>
      </c>
      <c r="J4833" s="133">
        <v>434.6</v>
      </c>
      <c r="K4833" s="132">
        <v>24</v>
      </c>
      <c r="L4833" s="133">
        <f>M4833+N4833+O4833+P4833+Q4833</f>
        <v>8387059.5</v>
      </c>
      <c r="M4833" s="133">
        <v>0</v>
      </c>
      <c r="N4833" s="133">
        <v>0</v>
      </c>
      <c r="O4833" s="133">
        <v>0</v>
      </c>
      <c r="P4833" s="133">
        <v>8387059.5</v>
      </c>
      <c r="Q4833" s="154">
        <v>0</v>
      </c>
      <c r="R4833" s="66" t="s">
        <v>85</v>
      </c>
      <c r="S4833" s="135">
        <v>3</v>
      </c>
      <c r="T4833" s="133">
        <f>L4833/I4833</f>
        <v>16644.293510617186</v>
      </c>
      <c r="U4833" s="133">
        <f>T4833</f>
        <v>16644.293510617186</v>
      </c>
      <c r="V4833" s="136">
        <v>47118</v>
      </c>
    </row>
    <row r="4834" spans="1:22" s="23" customFormat="1" ht="46.5" customHeight="1" x14ac:dyDescent="0.2">
      <c r="A4834" s="138"/>
      <c r="B4834" s="138"/>
      <c r="C4834" s="139"/>
      <c r="D4834" s="139"/>
      <c r="E4834" s="138"/>
      <c r="F4834" s="132"/>
      <c r="G4834" s="132"/>
      <c r="H4834" s="133"/>
      <c r="I4834" s="133"/>
      <c r="J4834" s="133"/>
      <c r="K4834" s="132"/>
      <c r="L4834" s="133"/>
      <c r="M4834" s="133"/>
      <c r="N4834" s="133"/>
      <c r="O4834" s="133"/>
      <c r="P4834" s="133"/>
      <c r="Q4834" s="154"/>
      <c r="R4834" s="66" t="s">
        <v>248</v>
      </c>
      <c r="S4834" s="135"/>
      <c r="T4834" s="133"/>
      <c r="U4834" s="133"/>
      <c r="V4834" s="136"/>
    </row>
    <row r="4835" spans="1:22" s="23" customFormat="1" ht="51" customHeight="1" x14ac:dyDescent="0.2">
      <c r="A4835" s="138"/>
      <c r="B4835" s="138"/>
      <c r="C4835" s="139"/>
      <c r="D4835" s="139"/>
      <c r="E4835" s="138"/>
      <c r="F4835" s="132"/>
      <c r="G4835" s="132"/>
      <c r="H4835" s="133"/>
      <c r="I4835" s="133"/>
      <c r="J4835" s="133"/>
      <c r="K4835" s="132"/>
      <c r="L4835" s="133"/>
      <c r="M4835" s="133"/>
      <c r="N4835" s="133"/>
      <c r="O4835" s="133"/>
      <c r="P4835" s="133"/>
      <c r="Q4835" s="154"/>
      <c r="R4835" s="66" t="s">
        <v>86</v>
      </c>
      <c r="S4835" s="135"/>
      <c r="T4835" s="133"/>
      <c r="U4835" s="133"/>
      <c r="V4835" s="136"/>
    </row>
    <row r="4836" spans="1:22" s="23" customFormat="1" ht="34.5" customHeight="1" x14ac:dyDescent="0.2">
      <c r="A4836" s="138">
        <v>5</v>
      </c>
      <c r="B4836" s="138" t="s">
        <v>923</v>
      </c>
      <c r="C4836" s="139">
        <v>1977</v>
      </c>
      <c r="D4836" s="139"/>
      <c r="E4836" s="138" t="s">
        <v>84</v>
      </c>
      <c r="F4836" s="132">
        <v>2</v>
      </c>
      <c r="G4836" s="132">
        <v>2</v>
      </c>
      <c r="H4836" s="133">
        <v>510.7</v>
      </c>
      <c r="I4836" s="133">
        <v>490.5</v>
      </c>
      <c r="J4836" s="133">
        <v>491</v>
      </c>
      <c r="K4836" s="132">
        <v>24</v>
      </c>
      <c r="L4836" s="133">
        <v>8493979.5500000007</v>
      </c>
      <c r="M4836" s="133">
        <v>0</v>
      </c>
      <c r="N4836" s="133">
        <v>0</v>
      </c>
      <c r="O4836" s="133">
        <v>0</v>
      </c>
      <c r="P4836" s="133">
        <v>8493979.5500000007</v>
      </c>
      <c r="Q4836" s="133">
        <v>0</v>
      </c>
      <c r="R4836" s="66" t="s">
        <v>85</v>
      </c>
      <c r="S4836" s="135">
        <v>4</v>
      </c>
      <c r="T4836" s="133">
        <v>17316.98</v>
      </c>
      <c r="U4836" s="133">
        <v>17316.98</v>
      </c>
      <c r="V4836" s="136">
        <v>47118</v>
      </c>
    </row>
    <row r="4837" spans="1:22" s="23" customFormat="1" ht="38.25" customHeight="1" x14ac:dyDescent="0.2">
      <c r="A4837" s="138"/>
      <c r="B4837" s="138"/>
      <c r="C4837" s="139"/>
      <c r="D4837" s="139"/>
      <c r="E4837" s="138"/>
      <c r="F4837" s="132"/>
      <c r="G4837" s="132"/>
      <c r="H4837" s="133"/>
      <c r="I4837" s="133"/>
      <c r="J4837" s="133"/>
      <c r="K4837" s="132"/>
      <c r="L4837" s="133"/>
      <c r="M4837" s="133"/>
      <c r="N4837" s="133"/>
      <c r="O4837" s="133"/>
      <c r="P4837" s="133"/>
      <c r="Q4837" s="133"/>
      <c r="R4837" s="66" t="s">
        <v>248</v>
      </c>
      <c r="S4837" s="135"/>
      <c r="T4837" s="133"/>
      <c r="U4837" s="133"/>
      <c r="V4837" s="136"/>
    </row>
    <row r="4838" spans="1:22" s="23" customFormat="1" ht="34.5" customHeight="1" x14ac:dyDescent="0.2">
      <c r="A4838" s="138"/>
      <c r="B4838" s="138"/>
      <c r="C4838" s="139"/>
      <c r="D4838" s="139"/>
      <c r="E4838" s="138"/>
      <c r="F4838" s="132"/>
      <c r="G4838" s="132"/>
      <c r="H4838" s="133"/>
      <c r="I4838" s="133"/>
      <c r="J4838" s="133"/>
      <c r="K4838" s="132"/>
      <c r="L4838" s="133"/>
      <c r="M4838" s="133"/>
      <c r="N4838" s="133"/>
      <c r="O4838" s="133"/>
      <c r="P4838" s="133"/>
      <c r="Q4838" s="133"/>
      <c r="R4838" s="66" t="s">
        <v>86</v>
      </c>
      <c r="S4838" s="135"/>
      <c r="T4838" s="133"/>
      <c r="U4838" s="133"/>
      <c r="V4838" s="136"/>
    </row>
    <row r="4839" spans="1:22" s="23" customFormat="1" ht="51.75" customHeight="1" x14ac:dyDescent="0.2">
      <c r="A4839" s="138"/>
      <c r="B4839" s="138"/>
      <c r="C4839" s="139"/>
      <c r="D4839" s="139"/>
      <c r="E4839" s="138"/>
      <c r="F4839" s="132"/>
      <c r="G4839" s="132"/>
      <c r="H4839" s="133"/>
      <c r="I4839" s="133"/>
      <c r="J4839" s="133"/>
      <c r="K4839" s="132"/>
      <c r="L4839" s="133"/>
      <c r="M4839" s="133"/>
      <c r="N4839" s="133"/>
      <c r="O4839" s="133"/>
      <c r="P4839" s="133"/>
      <c r="Q4839" s="133"/>
      <c r="R4839" s="66" t="s">
        <v>87</v>
      </c>
      <c r="S4839" s="135"/>
      <c r="T4839" s="133"/>
      <c r="U4839" s="133"/>
      <c r="V4839" s="136"/>
    </row>
    <row r="4840" spans="1:22" s="23" customFormat="1" ht="30.75" customHeight="1" x14ac:dyDescent="0.2">
      <c r="A4840" s="138">
        <v>6</v>
      </c>
      <c r="B4840" s="138" t="s">
        <v>924</v>
      </c>
      <c r="C4840" s="139">
        <v>1970</v>
      </c>
      <c r="D4840" s="139"/>
      <c r="E4840" s="138" t="s">
        <v>84</v>
      </c>
      <c r="F4840" s="132">
        <v>2</v>
      </c>
      <c r="G4840" s="132">
        <v>3</v>
      </c>
      <c r="H4840" s="133">
        <v>798.9</v>
      </c>
      <c r="I4840" s="133">
        <v>511.3</v>
      </c>
      <c r="J4840" s="133">
        <v>470.28</v>
      </c>
      <c r="K4840" s="132">
        <v>36</v>
      </c>
      <c r="L4840" s="133">
        <f>M4840+N4840+O4840+P4840+Q4840</f>
        <v>11823348.029999999</v>
      </c>
      <c r="M4840" s="133">
        <v>0</v>
      </c>
      <c r="N4840" s="133">
        <v>0</v>
      </c>
      <c r="O4840" s="133">
        <v>0</v>
      </c>
      <c r="P4840" s="133">
        <v>11823348.029999999</v>
      </c>
      <c r="Q4840" s="154">
        <v>0</v>
      </c>
      <c r="R4840" s="66" t="s">
        <v>74</v>
      </c>
      <c r="S4840" s="135">
        <v>6</v>
      </c>
      <c r="T4840" s="133">
        <f>L4840/I4840</f>
        <v>23124.091590064538</v>
      </c>
      <c r="U4840" s="133">
        <f>T4840</f>
        <v>23124.091590064538</v>
      </c>
      <c r="V4840" s="136">
        <v>47118</v>
      </c>
    </row>
    <row r="4841" spans="1:22" s="23" customFormat="1" ht="33.75" customHeight="1" x14ac:dyDescent="0.2">
      <c r="A4841" s="138"/>
      <c r="B4841" s="138"/>
      <c r="C4841" s="139"/>
      <c r="D4841" s="139"/>
      <c r="E4841" s="138"/>
      <c r="F4841" s="132"/>
      <c r="G4841" s="132"/>
      <c r="H4841" s="133"/>
      <c r="I4841" s="133"/>
      <c r="J4841" s="133"/>
      <c r="K4841" s="132"/>
      <c r="L4841" s="133"/>
      <c r="M4841" s="133"/>
      <c r="N4841" s="133"/>
      <c r="O4841" s="133"/>
      <c r="P4841" s="133"/>
      <c r="Q4841" s="154"/>
      <c r="R4841" s="66" t="s">
        <v>75</v>
      </c>
      <c r="S4841" s="135"/>
      <c r="T4841" s="133"/>
      <c r="U4841" s="133"/>
      <c r="V4841" s="136"/>
    </row>
    <row r="4842" spans="1:22" s="23" customFormat="1" ht="34.5" customHeight="1" x14ac:dyDescent="0.2">
      <c r="A4842" s="138"/>
      <c r="B4842" s="138"/>
      <c r="C4842" s="139"/>
      <c r="D4842" s="139"/>
      <c r="E4842" s="138"/>
      <c r="F4842" s="132"/>
      <c r="G4842" s="132"/>
      <c r="H4842" s="133"/>
      <c r="I4842" s="133"/>
      <c r="J4842" s="133"/>
      <c r="K4842" s="132"/>
      <c r="L4842" s="133"/>
      <c r="M4842" s="133"/>
      <c r="N4842" s="133"/>
      <c r="O4842" s="133"/>
      <c r="P4842" s="133"/>
      <c r="Q4842" s="154"/>
      <c r="R4842" s="66" t="s">
        <v>76</v>
      </c>
      <c r="S4842" s="135"/>
      <c r="T4842" s="133"/>
      <c r="U4842" s="133"/>
      <c r="V4842" s="136"/>
    </row>
    <row r="4843" spans="1:22" s="23" customFormat="1" ht="34.5" customHeight="1" x14ac:dyDescent="0.2">
      <c r="A4843" s="138"/>
      <c r="B4843" s="138"/>
      <c r="C4843" s="139"/>
      <c r="D4843" s="139"/>
      <c r="E4843" s="138"/>
      <c r="F4843" s="132"/>
      <c r="G4843" s="132"/>
      <c r="H4843" s="133"/>
      <c r="I4843" s="133"/>
      <c r="J4843" s="133"/>
      <c r="K4843" s="132"/>
      <c r="L4843" s="133"/>
      <c r="M4843" s="133"/>
      <c r="N4843" s="133"/>
      <c r="O4843" s="133"/>
      <c r="P4843" s="133"/>
      <c r="Q4843" s="154"/>
      <c r="R4843" s="66" t="s">
        <v>85</v>
      </c>
      <c r="S4843" s="135"/>
      <c r="T4843" s="133"/>
      <c r="U4843" s="133"/>
      <c r="V4843" s="136"/>
    </row>
    <row r="4844" spans="1:22" s="23" customFormat="1" ht="38.25" customHeight="1" x14ac:dyDescent="0.2">
      <c r="A4844" s="138"/>
      <c r="B4844" s="138"/>
      <c r="C4844" s="139"/>
      <c r="D4844" s="139"/>
      <c r="E4844" s="138"/>
      <c r="F4844" s="132"/>
      <c r="G4844" s="132"/>
      <c r="H4844" s="133"/>
      <c r="I4844" s="133"/>
      <c r="J4844" s="133"/>
      <c r="K4844" s="132"/>
      <c r="L4844" s="133"/>
      <c r="M4844" s="133"/>
      <c r="N4844" s="133"/>
      <c r="O4844" s="133"/>
      <c r="P4844" s="133"/>
      <c r="Q4844" s="154"/>
      <c r="R4844" s="66" t="s">
        <v>248</v>
      </c>
      <c r="S4844" s="135"/>
      <c r="T4844" s="133"/>
      <c r="U4844" s="133"/>
      <c r="V4844" s="136"/>
    </row>
    <row r="4845" spans="1:22" s="23" customFormat="1" ht="45.75" customHeight="1" x14ac:dyDescent="0.2">
      <c r="A4845" s="138"/>
      <c r="B4845" s="138"/>
      <c r="C4845" s="139"/>
      <c r="D4845" s="139"/>
      <c r="E4845" s="138"/>
      <c r="F4845" s="132"/>
      <c r="G4845" s="132"/>
      <c r="H4845" s="133"/>
      <c r="I4845" s="133"/>
      <c r="J4845" s="133"/>
      <c r="K4845" s="132"/>
      <c r="L4845" s="133"/>
      <c r="M4845" s="133"/>
      <c r="N4845" s="133"/>
      <c r="O4845" s="133"/>
      <c r="P4845" s="133"/>
      <c r="Q4845" s="154"/>
      <c r="R4845" s="66" t="s">
        <v>86</v>
      </c>
      <c r="S4845" s="135"/>
      <c r="T4845" s="133"/>
      <c r="U4845" s="133"/>
      <c r="V4845" s="136"/>
    </row>
    <row r="4846" spans="1:22" s="50" customFormat="1" ht="36.75" customHeight="1" x14ac:dyDescent="0.15">
      <c r="A4846" s="138" t="s">
        <v>36</v>
      </c>
      <c r="B4846" s="138" t="s">
        <v>1286</v>
      </c>
      <c r="C4846" s="139">
        <v>1979</v>
      </c>
      <c r="D4846" s="139"/>
      <c r="E4846" s="138" t="s">
        <v>84</v>
      </c>
      <c r="F4846" s="132">
        <v>2</v>
      </c>
      <c r="G4846" s="132">
        <v>3</v>
      </c>
      <c r="H4846" s="133">
        <v>752.8</v>
      </c>
      <c r="I4846" s="133">
        <v>732.6</v>
      </c>
      <c r="J4846" s="133">
        <v>678.8</v>
      </c>
      <c r="K4846" s="132">
        <v>36</v>
      </c>
      <c r="L4846" s="133">
        <v>6001890.2300000004</v>
      </c>
      <c r="M4846" s="133">
        <v>0</v>
      </c>
      <c r="N4846" s="133">
        <v>0</v>
      </c>
      <c r="O4846" s="133">
        <v>0</v>
      </c>
      <c r="P4846" s="133">
        <v>6001890.2300000004</v>
      </c>
      <c r="Q4846" s="133">
        <v>0</v>
      </c>
      <c r="R4846" s="66" t="s">
        <v>74</v>
      </c>
      <c r="S4846" s="134">
        <v>3</v>
      </c>
      <c r="T4846" s="133">
        <v>8192.59</v>
      </c>
      <c r="U4846" s="133">
        <v>8192.59</v>
      </c>
      <c r="V4846" s="136">
        <v>47118</v>
      </c>
    </row>
    <row r="4847" spans="1:22" s="50" customFormat="1" ht="36.75" customHeight="1" x14ac:dyDescent="0.15">
      <c r="A4847" s="138"/>
      <c r="B4847" s="138"/>
      <c r="C4847" s="139"/>
      <c r="D4847" s="139"/>
      <c r="E4847" s="138"/>
      <c r="F4847" s="132"/>
      <c r="G4847" s="132"/>
      <c r="H4847" s="133"/>
      <c r="I4847" s="133"/>
      <c r="J4847" s="133"/>
      <c r="K4847" s="132"/>
      <c r="L4847" s="133"/>
      <c r="M4847" s="133"/>
      <c r="N4847" s="133"/>
      <c r="O4847" s="133"/>
      <c r="P4847" s="133"/>
      <c r="Q4847" s="133"/>
      <c r="R4847" s="66" t="s">
        <v>75</v>
      </c>
      <c r="S4847" s="135"/>
      <c r="T4847" s="133"/>
      <c r="U4847" s="133"/>
      <c r="V4847" s="136"/>
    </row>
    <row r="4848" spans="1:22" s="50" customFormat="1" ht="36.75" customHeight="1" x14ac:dyDescent="0.15">
      <c r="A4848" s="138"/>
      <c r="B4848" s="138"/>
      <c r="C4848" s="139"/>
      <c r="D4848" s="139"/>
      <c r="E4848" s="138"/>
      <c r="F4848" s="132"/>
      <c r="G4848" s="132"/>
      <c r="H4848" s="133"/>
      <c r="I4848" s="133"/>
      <c r="J4848" s="133"/>
      <c r="K4848" s="132"/>
      <c r="L4848" s="133"/>
      <c r="M4848" s="133"/>
      <c r="N4848" s="133"/>
      <c r="O4848" s="133"/>
      <c r="P4848" s="133"/>
      <c r="Q4848" s="133"/>
      <c r="R4848" s="66" t="s">
        <v>76</v>
      </c>
      <c r="S4848" s="135"/>
      <c r="T4848" s="133"/>
      <c r="U4848" s="133"/>
      <c r="V4848" s="136"/>
    </row>
    <row r="4849" spans="1:22" s="108" customFormat="1" ht="34.5" customHeight="1" x14ac:dyDescent="0.2">
      <c r="A4849" s="138">
        <v>8</v>
      </c>
      <c r="B4849" s="138" t="s">
        <v>925</v>
      </c>
      <c r="C4849" s="139">
        <v>1990</v>
      </c>
      <c r="D4849" s="139"/>
      <c r="E4849" s="138" t="s">
        <v>84</v>
      </c>
      <c r="F4849" s="132">
        <v>2</v>
      </c>
      <c r="G4849" s="132">
        <v>2</v>
      </c>
      <c r="H4849" s="133">
        <v>510.6</v>
      </c>
      <c r="I4849" s="133">
        <v>490.4</v>
      </c>
      <c r="J4849" s="133">
        <v>421</v>
      </c>
      <c r="K4849" s="132">
        <v>24</v>
      </c>
      <c r="L4849" s="133">
        <f>M4849+N4849+O4849+P4849+Q4849</f>
        <v>8167229.3499999996</v>
      </c>
      <c r="M4849" s="133">
        <v>0</v>
      </c>
      <c r="N4849" s="133">
        <v>0</v>
      </c>
      <c r="O4849" s="133">
        <v>0</v>
      </c>
      <c r="P4849" s="133">
        <v>8167229.3499999996</v>
      </c>
      <c r="Q4849" s="154">
        <v>0</v>
      </c>
      <c r="R4849" s="66" t="s">
        <v>85</v>
      </c>
      <c r="S4849" s="135">
        <v>3</v>
      </c>
      <c r="T4849" s="133">
        <f>L4849/I4849</f>
        <v>16654.219718597065</v>
      </c>
      <c r="U4849" s="133">
        <f>T4849</f>
        <v>16654.219718597065</v>
      </c>
      <c r="V4849" s="136">
        <v>47118</v>
      </c>
    </row>
    <row r="4850" spans="1:22" s="108" customFormat="1" ht="34.5" customHeight="1" x14ac:dyDescent="0.2">
      <c r="A4850" s="138"/>
      <c r="B4850" s="138"/>
      <c r="C4850" s="139"/>
      <c r="D4850" s="139"/>
      <c r="E4850" s="138"/>
      <c r="F4850" s="132"/>
      <c r="G4850" s="132"/>
      <c r="H4850" s="133"/>
      <c r="I4850" s="133"/>
      <c r="J4850" s="133"/>
      <c r="K4850" s="132"/>
      <c r="L4850" s="133"/>
      <c r="M4850" s="133"/>
      <c r="N4850" s="133"/>
      <c r="O4850" s="133"/>
      <c r="P4850" s="133"/>
      <c r="Q4850" s="154"/>
      <c r="R4850" s="66" t="s">
        <v>248</v>
      </c>
      <c r="S4850" s="135"/>
      <c r="T4850" s="133"/>
      <c r="U4850" s="133"/>
      <c r="V4850" s="136"/>
    </row>
    <row r="4851" spans="1:22" s="108" customFormat="1" ht="34.5" customHeight="1" x14ac:dyDescent="0.2">
      <c r="A4851" s="138"/>
      <c r="B4851" s="138"/>
      <c r="C4851" s="139"/>
      <c r="D4851" s="139"/>
      <c r="E4851" s="138"/>
      <c r="F4851" s="132"/>
      <c r="G4851" s="132"/>
      <c r="H4851" s="133"/>
      <c r="I4851" s="133"/>
      <c r="J4851" s="133"/>
      <c r="K4851" s="132"/>
      <c r="L4851" s="133"/>
      <c r="M4851" s="133"/>
      <c r="N4851" s="133"/>
      <c r="O4851" s="133"/>
      <c r="P4851" s="133"/>
      <c r="Q4851" s="154"/>
      <c r="R4851" s="66" t="s">
        <v>86</v>
      </c>
      <c r="S4851" s="135"/>
      <c r="T4851" s="133"/>
      <c r="U4851" s="133"/>
      <c r="V4851" s="136"/>
    </row>
    <row r="4852" spans="1:22" s="23" customFormat="1" ht="30.75" customHeight="1" x14ac:dyDescent="0.2">
      <c r="A4852" s="138">
        <v>9</v>
      </c>
      <c r="B4852" s="138" t="s">
        <v>926</v>
      </c>
      <c r="C4852" s="139">
        <v>1976</v>
      </c>
      <c r="D4852" s="139"/>
      <c r="E4852" s="138" t="s">
        <v>84</v>
      </c>
      <c r="F4852" s="132">
        <v>2</v>
      </c>
      <c r="G4852" s="132">
        <v>1</v>
      </c>
      <c r="H4852" s="133">
        <v>325.60000000000002</v>
      </c>
      <c r="I4852" s="133">
        <v>310.39999999999998</v>
      </c>
      <c r="J4852" s="133">
        <v>289</v>
      </c>
      <c r="K4852" s="132">
        <v>24</v>
      </c>
      <c r="L4852" s="133">
        <v>5373982.0899999999</v>
      </c>
      <c r="M4852" s="133">
        <v>0</v>
      </c>
      <c r="N4852" s="133">
        <v>0</v>
      </c>
      <c r="O4852" s="133">
        <v>0</v>
      </c>
      <c r="P4852" s="133">
        <v>5373982.0899999999</v>
      </c>
      <c r="Q4852" s="133">
        <v>0</v>
      </c>
      <c r="R4852" s="66" t="s">
        <v>85</v>
      </c>
      <c r="S4852" s="135">
        <v>4</v>
      </c>
      <c r="T4852" s="133">
        <v>17313.09</v>
      </c>
      <c r="U4852" s="133">
        <v>17313.09</v>
      </c>
      <c r="V4852" s="136">
        <v>47118</v>
      </c>
    </row>
    <row r="4853" spans="1:22" s="23" customFormat="1" ht="34.5" customHeight="1" x14ac:dyDescent="0.2">
      <c r="A4853" s="138"/>
      <c r="B4853" s="138"/>
      <c r="C4853" s="139"/>
      <c r="D4853" s="139"/>
      <c r="E4853" s="138"/>
      <c r="F4853" s="132"/>
      <c r="G4853" s="132"/>
      <c r="H4853" s="133"/>
      <c r="I4853" s="133"/>
      <c r="J4853" s="133"/>
      <c r="K4853" s="132"/>
      <c r="L4853" s="133"/>
      <c r="M4853" s="133"/>
      <c r="N4853" s="133"/>
      <c r="O4853" s="133"/>
      <c r="P4853" s="133"/>
      <c r="Q4853" s="133"/>
      <c r="R4853" s="66" t="s">
        <v>248</v>
      </c>
      <c r="S4853" s="135"/>
      <c r="T4853" s="133"/>
      <c r="U4853" s="133"/>
      <c r="V4853" s="136"/>
    </row>
    <row r="4854" spans="1:22" s="23" customFormat="1" ht="37.5" customHeight="1" x14ac:dyDescent="0.2">
      <c r="A4854" s="138"/>
      <c r="B4854" s="138"/>
      <c r="C4854" s="139"/>
      <c r="D4854" s="139"/>
      <c r="E4854" s="138"/>
      <c r="F4854" s="132"/>
      <c r="G4854" s="132"/>
      <c r="H4854" s="133"/>
      <c r="I4854" s="133"/>
      <c r="J4854" s="133"/>
      <c r="K4854" s="132"/>
      <c r="L4854" s="133"/>
      <c r="M4854" s="133"/>
      <c r="N4854" s="133"/>
      <c r="O4854" s="133"/>
      <c r="P4854" s="133"/>
      <c r="Q4854" s="133"/>
      <c r="R4854" s="66" t="s">
        <v>86</v>
      </c>
      <c r="S4854" s="135"/>
      <c r="T4854" s="133"/>
      <c r="U4854" s="133"/>
      <c r="V4854" s="136"/>
    </row>
    <row r="4855" spans="1:22" s="23" customFormat="1" ht="51" customHeight="1" x14ac:dyDescent="0.2">
      <c r="A4855" s="138"/>
      <c r="B4855" s="138"/>
      <c r="C4855" s="139"/>
      <c r="D4855" s="139"/>
      <c r="E4855" s="138"/>
      <c r="F4855" s="132"/>
      <c r="G4855" s="132"/>
      <c r="H4855" s="133"/>
      <c r="I4855" s="133"/>
      <c r="J4855" s="133"/>
      <c r="K4855" s="132"/>
      <c r="L4855" s="133"/>
      <c r="M4855" s="133"/>
      <c r="N4855" s="133"/>
      <c r="O4855" s="133"/>
      <c r="P4855" s="133"/>
      <c r="Q4855" s="133"/>
      <c r="R4855" s="66" t="s">
        <v>87</v>
      </c>
      <c r="S4855" s="135"/>
      <c r="T4855" s="133"/>
      <c r="U4855" s="133"/>
      <c r="V4855" s="136"/>
    </row>
    <row r="4856" spans="1:22" s="23" customFormat="1" ht="34.5" customHeight="1" x14ac:dyDescent="0.2">
      <c r="A4856" s="138">
        <v>10</v>
      </c>
      <c r="B4856" s="138" t="s">
        <v>927</v>
      </c>
      <c r="C4856" s="139">
        <v>1980</v>
      </c>
      <c r="D4856" s="139"/>
      <c r="E4856" s="138" t="s">
        <v>84</v>
      </c>
      <c r="F4856" s="132">
        <v>2</v>
      </c>
      <c r="G4856" s="132">
        <v>2</v>
      </c>
      <c r="H4856" s="133">
        <v>484.9</v>
      </c>
      <c r="I4856" s="133">
        <v>460.2</v>
      </c>
      <c r="J4856" s="133">
        <v>375.1</v>
      </c>
      <c r="K4856" s="132">
        <v>24</v>
      </c>
      <c r="L4856" s="133">
        <v>7992292.2000000002</v>
      </c>
      <c r="M4856" s="133">
        <v>0</v>
      </c>
      <c r="N4856" s="133">
        <v>0</v>
      </c>
      <c r="O4856" s="133">
        <v>0</v>
      </c>
      <c r="P4856" s="133">
        <f>L4856</f>
        <v>7992292.2000000002</v>
      </c>
      <c r="Q4856" s="154">
        <v>0</v>
      </c>
      <c r="R4856" s="66" t="s">
        <v>85</v>
      </c>
      <c r="S4856" s="135">
        <v>4</v>
      </c>
      <c r="T4856" s="133">
        <v>17367</v>
      </c>
      <c r="U4856" s="133">
        <f>T4856</f>
        <v>17367</v>
      </c>
      <c r="V4856" s="136">
        <v>47118</v>
      </c>
    </row>
    <row r="4857" spans="1:22" s="23" customFormat="1" ht="41.25" customHeight="1" x14ac:dyDescent="0.2">
      <c r="A4857" s="138"/>
      <c r="B4857" s="138"/>
      <c r="C4857" s="139"/>
      <c r="D4857" s="139"/>
      <c r="E4857" s="138"/>
      <c r="F4857" s="132"/>
      <c r="G4857" s="132"/>
      <c r="H4857" s="133"/>
      <c r="I4857" s="133"/>
      <c r="J4857" s="133"/>
      <c r="K4857" s="132"/>
      <c r="L4857" s="133"/>
      <c r="M4857" s="133"/>
      <c r="N4857" s="133"/>
      <c r="O4857" s="133"/>
      <c r="P4857" s="133"/>
      <c r="Q4857" s="154"/>
      <c r="R4857" s="66" t="s">
        <v>248</v>
      </c>
      <c r="S4857" s="135"/>
      <c r="T4857" s="133"/>
      <c r="U4857" s="133"/>
      <c r="V4857" s="136"/>
    </row>
    <row r="4858" spans="1:22" s="23" customFormat="1" ht="38.25" customHeight="1" x14ac:dyDescent="0.2">
      <c r="A4858" s="138"/>
      <c r="B4858" s="138"/>
      <c r="C4858" s="139"/>
      <c r="D4858" s="139"/>
      <c r="E4858" s="138"/>
      <c r="F4858" s="132"/>
      <c r="G4858" s="132"/>
      <c r="H4858" s="133"/>
      <c r="I4858" s="133"/>
      <c r="J4858" s="133"/>
      <c r="K4858" s="132"/>
      <c r="L4858" s="133"/>
      <c r="M4858" s="133"/>
      <c r="N4858" s="133"/>
      <c r="O4858" s="133"/>
      <c r="P4858" s="133"/>
      <c r="Q4858" s="154"/>
      <c r="R4858" s="66" t="s">
        <v>86</v>
      </c>
      <c r="S4858" s="135"/>
      <c r="T4858" s="133"/>
      <c r="U4858" s="133"/>
      <c r="V4858" s="136"/>
    </row>
    <row r="4859" spans="1:22" s="22" customFormat="1" ht="47.25" customHeight="1" x14ac:dyDescent="0.2">
      <c r="A4859" s="138"/>
      <c r="B4859" s="138"/>
      <c r="C4859" s="139"/>
      <c r="D4859" s="139"/>
      <c r="E4859" s="138"/>
      <c r="F4859" s="132"/>
      <c r="G4859" s="132"/>
      <c r="H4859" s="133"/>
      <c r="I4859" s="133"/>
      <c r="J4859" s="133"/>
      <c r="K4859" s="132"/>
      <c r="L4859" s="133"/>
      <c r="M4859" s="133"/>
      <c r="N4859" s="133"/>
      <c r="O4859" s="133"/>
      <c r="P4859" s="133"/>
      <c r="Q4859" s="154"/>
      <c r="R4859" s="66" t="s">
        <v>87</v>
      </c>
      <c r="S4859" s="135"/>
      <c r="T4859" s="133"/>
      <c r="U4859" s="133"/>
      <c r="V4859" s="136"/>
    </row>
    <row r="4860" spans="1:22" s="21" customFormat="1" ht="34.5" customHeight="1" x14ac:dyDescent="0.15">
      <c r="A4860" s="138">
        <v>11</v>
      </c>
      <c r="B4860" s="138" t="s">
        <v>928</v>
      </c>
      <c r="C4860" s="139">
        <v>1992</v>
      </c>
      <c r="D4860" s="139"/>
      <c r="E4860" s="138" t="s">
        <v>84</v>
      </c>
      <c r="F4860" s="132">
        <v>2</v>
      </c>
      <c r="G4860" s="132">
        <v>3</v>
      </c>
      <c r="H4860" s="133">
        <v>542.70000000000005</v>
      </c>
      <c r="I4860" s="133">
        <v>522.5</v>
      </c>
      <c r="J4860" s="133">
        <v>518.5</v>
      </c>
      <c r="K4860" s="132">
        <v>36</v>
      </c>
      <c r="L4860" s="133">
        <f>M4860+N4860+O4860+P4860+Q4860</f>
        <v>8713567.7100000009</v>
      </c>
      <c r="M4860" s="133">
        <v>0</v>
      </c>
      <c r="N4860" s="133">
        <v>0</v>
      </c>
      <c r="O4860" s="133">
        <v>0</v>
      </c>
      <c r="P4860" s="133">
        <v>8713567.7100000009</v>
      </c>
      <c r="Q4860" s="154">
        <v>0</v>
      </c>
      <c r="R4860" s="66" t="s">
        <v>85</v>
      </c>
      <c r="S4860" s="135">
        <v>3</v>
      </c>
      <c r="T4860" s="133">
        <f>L4860/I4860</f>
        <v>16676.684612440193</v>
      </c>
      <c r="U4860" s="133">
        <f>T4860</f>
        <v>16676.684612440193</v>
      </c>
      <c r="V4860" s="136">
        <v>47118</v>
      </c>
    </row>
    <row r="4861" spans="1:22" s="23" customFormat="1" ht="37.5" customHeight="1" x14ac:dyDescent="0.2">
      <c r="A4861" s="138"/>
      <c r="B4861" s="138"/>
      <c r="C4861" s="139"/>
      <c r="D4861" s="139"/>
      <c r="E4861" s="138"/>
      <c r="F4861" s="132"/>
      <c r="G4861" s="132"/>
      <c r="H4861" s="133"/>
      <c r="I4861" s="133"/>
      <c r="J4861" s="133"/>
      <c r="K4861" s="132"/>
      <c r="L4861" s="133"/>
      <c r="M4861" s="133"/>
      <c r="N4861" s="133"/>
      <c r="O4861" s="133"/>
      <c r="P4861" s="133"/>
      <c r="Q4861" s="154"/>
      <c r="R4861" s="66" t="s">
        <v>248</v>
      </c>
      <c r="S4861" s="135"/>
      <c r="T4861" s="133"/>
      <c r="U4861" s="133"/>
      <c r="V4861" s="136"/>
    </row>
    <row r="4862" spans="1:22" s="23" customFormat="1" ht="53.25" customHeight="1" x14ac:dyDescent="0.2">
      <c r="A4862" s="138"/>
      <c r="B4862" s="138"/>
      <c r="C4862" s="139"/>
      <c r="D4862" s="139"/>
      <c r="E4862" s="138"/>
      <c r="F4862" s="132"/>
      <c r="G4862" s="132"/>
      <c r="H4862" s="133"/>
      <c r="I4862" s="133"/>
      <c r="J4862" s="133"/>
      <c r="K4862" s="132"/>
      <c r="L4862" s="133"/>
      <c r="M4862" s="133"/>
      <c r="N4862" s="133"/>
      <c r="O4862" s="133"/>
      <c r="P4862" s="133"/>
      <c r="Q4862" s="154"/>
      <c r="R4862" s="66" t="s">
        <v>86</v>
      </c>
      <c r="S4862" s="135"/>
      <c r="T4862" s="133"/>
      <c r="U4862" s="133"/>
      <c r="V4862" s="136"/>
    </row>
    <row r="4863" spans="1:22" s="23" customFormat="1" ht="25.5" customHeight="1" x14ac:dyDescent="0.2">
      <c r="A4863" s="138">
        <v>12</v>
      </c>
      <c r="B4863" s="138" t="s">
        <v>929</v>
      </c>
      <c r="C4863" s="139">
        <v>1972</v>
      </c>
      <c r="D4863" s="139"/>
      <c r="E4863" s="138" t="s">
        <v>84</v>
      </c>
      <c r="F4863" s="132">
        <v>2</v>
      </c>
      <c r="G4863" s="132">
        <v>3</v>
      </c>
      <c r="H4863" s="133">
        <v>524.70000000000005</v>
      </c>
      <c r="I4863" s="133">
        <v>504.5</v>
      </c>
      <c r="J4863" s="133">
        <v>500.4</v>
      </c>
      <c r="K4863" s="132">
        <v>36</v>
      </c>
      <c r="L4863" s="133">
        <f>M4863+N4863+O4863+P4863+Q4863</f>
        <v>8417166.7799999993</v>
      </c>
      <c r="M4863" s="133">
        <v>0</v>
      </c>
      <c r="N4863" s="133">
        <v>0</v>
      </c>
      <c r="O4863" s="133">
        <v>0</v>
      </c>
      <c r="P4863" s="133">
        <v>8417166.7799999993</v>
      </c>
      <c r="Q4863" s="154">
        <v>0</v>
      </c>
      <c r="R4863" s="66" t="s">
        <v>85</v>
      </c>
      <c r="S4863" s="135">
        <v>3</v>
      </c>
      <c r="T4863" s="133">
        <f>L4863/I4863</f>
        <v>16684.175976214072</v>
      </c>
      <c r="U4863" s="133">
        <f>T4863</f>
        <v>16684.175976214072</v>
      </c>
      <c r="V4863" s="136">
        <v>47118</v>
      </c>
    </row>
    <row r="4864" spans="1:22" s="22" customFormat="1" ht="41.25" customHeight="1" x14ac:dyDescent="0.2">
      <c r="A4864" s="138"/>
      <c r="B4864" s="138"/>
      <c r="C4864" s="139"/>
      <c r="D4864" s="139"/>
      <c r="E4864" s="138"/>
      <c r="F4864" s="132"/>
      <c r="G4864" s="132"/>
      <c r="H4864" s="133"/>
      <c r="I4864" s="133"/>
      <c r="J4864" s="133"/>
      <c r="K4864" s="132"/>
      <c r="L4864" s="133"/>
      <c r="M4864" s="133"/>
      <c r="N4864" s="133"/>
      <c r="O4864" s="133"/>
      <c r="P4864" s="133"/>
      <c r="Q4864" s="154"/>
      <c r="R4864" s="66" t="s">
        <v>248</v>
      </c>
      <c r="S4864" s="135"/>
      <c r="T4864" s="133"/>
      <c r="U4864" s="133"/>
      <c r="V4864" s="136"/>
    </row>
    <row r="4865" spans="1:22" s="21" customFormat="1" ht="51" customHeight="1" x14ac:dyDescent="0.15">
      <c r="A4865" s="138"/>
      <c r="B4865" s="138"/>
      <c r="C4865" s="139"/>
      <c r="D4865" s="139"/>
      <c r="E4865" s="138"/>
      <c r="F4865" s="132"/>
      <c r="G4865" s="132"/>
      <c r="H4865" s="133"/>
      <c r="I4865" s="133"/>
      <c r="J4865" s="133"/>
      <c r="K4865" s="132"/>
      <c r="L4865" s="133"/>
      <c r="M4865" s="133"/>
      <c r="N4865" s="133"/>
      <c r="O4865" s="133"/>
      <c r="P4865" s="133"/>
      <c r="Q4865" s="154"/>
      <c r="R4865" s="66" t="s">
        <v>86</v>
      </c>
      <c r="S4865" s="135"/>
      <c r="T4865" s="133"/>
      <c r="U4865" s="133"/>
      <c r="V4865" s="136"/>
    </row>
    <row r="4866" spans="1:22" s="23" customFormat="1" ht="45.75" customHeight="1" x14ac:dyDescent="0.2">
      <c r="A4866" s="141" t="s">
        <v>1287</v>
      </c>
      <c r="B4866" s="141"/>
      <c r="C4866" s="43" t="s">
        <v>80</v>
      </c>
      <c r="D4866" s="44" t="s">
        <v>80</v>
      </c>
      <c r="E4866" s="44" t="s">
        <v>80</v>
      </c>
      <c r="F4866" s="44" t="s">
        <v>80</v>
      </c>
      <c r="G4866" s="44" t="s">
        <v>80</v>
      </c>
      <c r="H4866" s="44">
        <f>SUM(H4824:H4865)</f>
        <v>6692.9</v>
      </c>
      <c r="I4866" s="44">
        <f t="shared" ref="I4866:S4866" si="387">SUM(I4824:I4865)</f>
        <v>6135.7999999999993</v>
      </c>
      <c r="J4866" s="44">
        <f t="shared" si="387"/>
        <v>5118.97</v>
      </c>
      <c r="K4866" s="45">
        <f t="shared" si="387"/>
        <v>350</v>
      </c>
      <c r="L4866" s="44">
        <f t="shared" si="387"/>
        <v>90730222.129999995</v>
      </c>
      <c r="M4866" s="44">
        <f t="shared" si="387"/>
        <v>0</v>
      </c>
      <c r="N4866" s="44">
        <f t="shared" si="387"/>
        <v>0</v>
      </c>
      <c r="O4866" s="44">
        <f t="shared" si="387"/>
        <v>0</v>
      </c>
      <c r="P4866" s="44">
        <f t="shared" si="387"/>
        <v>90730222.129999995</v>
      </c>
      <c r="Q4866" s="44">
        <f t="shared" si="387"/>
        <v>0</v>
      </c>
      <c r="R4866" s="44" t="s">
        <v>80</v>
      </c>
      <c r="S4866" s="45">
        <f t="shared" si="387"/>
        <v>42</v>
      </c>
      <c r="T4866" s="44" t="s">
        <v>80</v>
      </c>
      <c r="U4866" s="44" t="s">
        <v>80</v>
      </c>
      <c r="V4866" s="44" t="s">
        <v>80</v>
      </c>
    </row>
    <row r="4867" spans="1:22" s="23" customFormat="1" ht="27.75" customHeight="1" x14ac:dyDescent="0.2">
      <c r="A4867" s="142" t="s">
        <v>236</v>
      </c>
      <c r="B4867" s="142"/>
      <c r="C4867" s="142"/>
      <c r="D4867" s="142"/>
      <c r="E4867" s="142"/>
      <c r="F4867" s="142"/>
      <c r="G4867" s="142"/>
      <c r="H4867" s="142"/>
      <c r="I4867" s="142"/>
      <c r="J4867" s="142"/>
      <c r="K4867" s="142"/>
      <c r="L4867" s="142"/>
      <c r="M4867" s="142"/>
      <c r="N4867" s="142"/>
      <c r="O4867" s="142"/>
      <c r="P4867" s="142"/>
      <c r="Q4867" s="142"/>
      <c r="R4867" s="142"/>
      <c r="S4867" s="142"/>
      <c r="T4867" s="142"/>
      <c r="U4867" s="142"/>
      <c r="V4867" s="142"/>
    </row>
    <row r="4868" spans="1:22" s="50" customFormat="1" ht="29.25" customHeight="1" x14ac:dyDescent="0.15">
      <c r="A4868" s="138" t="s">
        <v>30</v>
      </c>
      <c r="B4868" s="138" t="s">
        <v>1288</v>
      </c>
      <c r="C4868" s="139">
        <v>1966</v>
      </c>
      <c r="D4868" s="139"/>
      <c r="E4868" s="138" t="s">
        <v>84</v>
      </c>
      <c r="F4868" s="132">
        <v>2</v>
      </c>
      <c r="G4868" s="132">
        <v>1</v>
      </c>
      <c r="H4868" s="133">
        <v>345.3</v>
      </c>
      <c r="I4868" s="133">
        <v>319.3</v>
      </c>
      <c r="J4868" s="133">
        <v>203.23</v>
      </c>
      <c r="K4868" s="132">
        <v>18</v>
      </c>
      <c r="L4868" s="133">
        <v>5682391.1900000004</v>
      </c>
      <c r="M4868" s="133">
        <v>0</v>
      </c>
      <c r="N4868" s="133">
        <v>0</v>
      </c>
      <c r="O4868" s="133">
        <v>0</v>
      </c>
      <c r="P4868" s="133">
        <v>5682391.1900000004</v>
      </c>
      <c r="Q4868" s="133">
        <v>0</v>
      </c>
      <c r="R4868" s="66" t="s">
        <v>85</v>
      </c>
      <c r="S4868" s="134">
        <v>3</v>
      </c>
      <c r="T4868" s="133">
        <v>17796.400000000001</v>
      </c>
      <c r="U4868" s="133">
        <v>17796.400000000001</v>
      </c>
      <c r="V4868" s="136">
        <v>47118</v>
      </c>
    </row>
    <row r="4869" spans="1:22" s="50" customFormat="1" ht="40.5" customHeight="1" x14ac:dyDescent="0.15">
      <c r="A4869" s="138"/>
      <c r="B4869" s="138"/>
      <c r="C4869" s="139"/>
      <c r="D4869" s="139"/>
      <c r="E4869" s="138"/>
      <c r="F4869" s="132"/>
      <c r="G4869" s="132"/>
      <c r="H4869" s="133"/>
      <c r="I4869" s="133"/>
      <c r="J4869" s="133"/>
      <c r="K4869" s="132"/>
      <c r="L4869" s="133"/>
      <c r="M4869" s="133"/>
      <c r="N4869" s="133"/>
      <c r="O4869" s="133"/>
      <c r="P4869" s="133"/>
      <c r="Q4869" s="133"/>
      <c r="R4869" s="66" t="s">
        <v>248</v>
      </c>
      <c r="S4869" s="135"/>
      <c r="T4869" s="133"/>
      <c r="U4869" s="133"/>
      <c r="V4869" s="136"/>
    </row>
    <row r="4870" spans="1:22" s="50" customFormat="1" ht="40.5" customHeight="1" x14ac:dyDescent="0.15">
      <c r="A4870" s="138"/>
      <c r="B4870" s="138"/>
      <c r="C4870" s="139"/>
      <c r="D4870" s="139"/>
      <c r="E4870" s="138"/>
      <c r="F4870" s="132"/>
      <c r="G4870" s="132"/>
      <c r="H4870" s="133"/>
      <c r="I4870" s="133"/>
      <c r="J4870" s="133"/>
      <c r="K4870" s="132"/>
      <c r="L4870" s="133"/>
      <c r="M4870" s="133"/>
      <c r="N4870" s="133"/>
      <c r="O4870" s="133"/>
      <c r="P4870" s="133"/>
      <c r="Q4870" s="133"/>
      <c r="R4870" s="66" t="s">
        <v>86</v>
      </c>
      <c r="S4870" s="135"/>
      <c r="T4870" s="133"/>
      <c r="U4870" s="133"/>
      <c r="V4870" s="136"/>
    </row>
    <row r="4871" spans="1:22" s="50" customFormat="1" ht="40.5" customHeight="1" x14ac:dyDescent="0.15">
      <c r="A4871" s="138" t="s">
        <v>31</v>
      </c>
      <c r="B4871" s="138" t="s">
        <v>1289</v>
      </c>
      <c r="C4871" s="139">
        <v>1966</v>
      </c>
      <c r="D4871" s="139"/>
      <c r="E4871" s="138" t="s">
        <v>84</v>
      </c>
      <c r="F4871" s="132">
        <v>2</v>
      </c>
      <c r="G4871" s="132">
        <v>1</v>
      </c>
      <c r="H4871" s="133">
        <v>361.8</v>
      </c>
      <c r="I4871" s="133">
        <v>326.8</v>
      </c>
      <c r="J4871" s="133">
        <v>123.8</v>
      </c>
      <c r="K4871" s="132">
        <v>21</v>
      </c>
      <c r="L4871" s="133">
        <v>5809991.9800000004</v>
      </c>
      <c r="M4871" s="133">
        <v>0</v>
      </c>
      <c r="N4871" s="133">
        <v>0</v>
      </c>
      <c r="O4871" s="133">
        <v>0</v>
      </c>
      <c r="P4871" s="133">
        <v>5809991.9800000004</v>
      </c>
      <c r="Q4871" s="133">
        <v>0</v>
      </c>
      <c r="R4871" s="66" t="s">
        <v>85</v>
      </c>
      <c r="S4871" s="134">
        <v>3</v>
      </c>
      <c r="T4871" s="133">
        <v>17778.43</v>
      </c>
      <c r="U4871" s="133">
        <v>17778.43</v>
      </c>
      <c r="V4871" s="136">
        <v>47118</v>
      </c>
    </row>
    <row r="4872" spans="1:22" s="50" customFormat="1" ht="40.5" customHeight="1" x14ac:dyDescent="0.15">
      <c r="A4872" s="138"/>
      <c r="B4872" s="138"/>
      <c r="C4872" s="139"/>
      <c r="D4872" s="139"/>
      <c r="E4872" s="138"/>
      <c r="F4872" s="132"/>
      <c r="G4872" s="132"/>
      <c r="H4872" s="133"/>
      <c r="I4872" s="133"/>
      <c r="J4872" s="133"/>
      <c r="K4872" s="132"/>
      <c r="L4872" s="133"/>
      <c r="M4872" s="133"/>
      <c r="N4872" s="133"/>
      <c r="O4872" s="133"/>
      <c r="P4872" s="133"/>
      <c r="Q4872" s="133"/>
      <c r="R4872" s="66" t="s">
        <v>248</v>
      </c>
      <c r="S4872" s="135"/>
      <c r="T4872" s="133"/>
      <c r="U4872" s="133"/>
      <c r="V4872" s="136"/>
    </row>
    <row r="4873" spans="1:22" s="50" customFormat="1" ht="40.5" customHeight="1" x14ac:dyDescent="0.15">
      <c r="A4873" s="138"/>
      <c r="B4873" s="138"/>
      <c r="C4873" s="139"/>
      <c r="D4873" s="139"/>
      <c r="E4873" s="138"/>
      <c r="F4873" s="132"/>
      <c r="G4873" s="132"/>
      <c r="H4873" s="133"/>
      <c r="I4873" s="133"/>
      <c r="J4873" s="133"/>
      <c r="K4873" s="132"/>
      <c r="L4873" s="133"/>
      <c r="M4873" s="133"/>
      <c r="N4873" s="133"/>
      <c r="O4873" s="133"/>
      <c r="P4873" s="133"/>
      <c r="Q4873" s="133"/>
      <c r="R4873" s="66" t="s">
        <v>86</v>
      </c>
      <c r="S4873" s="135"/>
      <c r="T4873" s="133"/>
      <c r="U4873" s="133"/>
      <c r="V4873" s="136"/>
    </row>
    <row r="4874" spans="1:22" s="23" customFormat="1" ht="34.5" customHeight="1" x14ac:dyDescent="0.2">
      <c r="A4874" s="138">
        <v>3</v>
      </c>
      <c r="B4874" s="138" t="s">
        <v>930</v>
      </c>
      <c r="C4874" s="139">
        <v>1968</v>
      </c>
      <c r="D4874" s="139"/>
      <c r="E4874" s="138" t="s">
        <v>84</v>
      </c>
      <c r="F4874" s="132">
        <v>2</v>
      </c>
      <c r="G4874" s="132">
        <v>3</v>
      </c>
      <c r="H4874" s="133">
        <v>586</v>
      </c>
      <c r="I4874" s="133">
        <v>518.32000000000005</v>
      </c>
      <c r="J4874" s="133">
        <v>475.73</v>
      </c>
      <c r="K4874" s="132">
        <v>22</v>
      </c>
      <c r="L4874" s="133">
        <f>M4874+N4874+O4874+P4874+Q4874</f>
        <v>4295631.6500000004</v>
      </c>
      <c r="M4874" s="133">
        <v>0</v>
      </c>
      <c r="N4874" s="133">
        <v>0</v>
      </c>
      <c r="O4874" s="133">
        <v>0</v>
      </c>
      <c r="P4874" s="133">
        <v>4295631.6500000004</v>
      </c>
      <c r="Q4874" s="154">
        <v>0</v>
      </c>
      <c r="R4874" s="66" t="s">
        <v>74</v>
      </c>
      <c r="S4874" s="135">
        <v>3</v>
      </c>
      <c r="T4874" s="133">
        <f>L4874/I4874</f>
        <v>8287.6054367958022</v>
      </c>
      <c r="U4874" s="133">
        <f>T4874</f>
        <v>8287.6054367958022</v>
      </c>
      <c r="V4874" s="136">
        <v>47118</v>
      </c>
    </row>
    <row r="4875" spans="1:22" s="23" customFormat="1" ht="37.5" customHeight="1" x14ac:dyDescent="0.2">
      <c r="A4875" s="138"/>
      <c r="B4875" s="138"/>
      <c r="C4875" s="139"/>
      <c r="D4875" s="139"/>
      <c r="E4875" s="138"/>
      <c r="F4875" s="132"/>
      <c r="G4875" s="132"/>
      <c r="H4875" s="133"/>
      <c r="I4875" s="133"/>
      <c r="J4875" s="133"/>
      <c r="K4875" s="132"/>
      <c r="L4875" s="133"/>
      <c r="M4875" s="133"/>
      <c r="N4875" s="133"/>
      <c r="O4875" s="133"/>
      <c r="P4875" s="133"/>
      <c r="Q4875" s="154"/>
      <c r="R4875" s="66" t="s">
        <v>75</v>
      </c>
      <c r="S4875" s="135"/>
      <c r="T4875" s="133"/>
      <c r="U4875" s="133"/>
      <c r="V4875" s="136"/>
    </row>
    <row r="4876" spans="1:22" s="23" customFormat="1" ht="47.25" customHeight="1" x14ac:dyDescent="0.2">
      <c r="A4876" s="138"/>
      <c r="B4876" s="138"/>
      <c r="C4876" s="139"/>
      <c r="D4876" s="139"/>
      <c r="E4876" s="138"/>
      <c r="F4876" s="132"/>
      <c r="G4876" s="132"/>
      <c r="H4876" s="133"/>
      <c r="I4876" s="133"/>
      <c r="J4876" s="133"/>
      <c r="K4876" s="132"/>
      <c r="L4876" s="133"/>
      <c r="M4876" s="133"/>
      <c r="N4876" s="133"/>
      <c r="O4876" s="133"/>
      <c r="P4876" s="133"/>
      <c r="Q4876" s="154"/>
      <c r="R4876" s="66" t="s">
        <v>76</v>
      </c>
      <c r="S4876" s="135"/>
      <c r="T4876" s="133"/>
      <c r="U4876" s="133"/>
      <c r="V4876" s="136"/>
    </row>
    <row r="4877" spans="1:22" s="50" customFormat="1" ht="37.5" customHeight="1" x14ac:dyDescent="0.15">
      <c r="A4877" s="138" t="s">
        <v>33</v>
      </c>
      <c r="B4877" s="138" t="s">
        <v>1290</v>
      </c>
      <c r="C4877" s="139">
        <v>1966</v>
      </c>
      <c r="D4877" s="139"/>
      <c r="E4877" s="138" t="s">
        <v>84</v>
      </c>
      <c r="F4877" s="132">
        <v>2</v>
      </c>
      <c r="G4877" s="132">
        <v>3</v>
      </c>
      <c r="H4877" s="133">
        <v>563.9</v>
      </c>
      <c r="I4877" s="133">
        <v>501.8</v>
      </c>
      <c r="J4877" s="133">
        <v>501.5</v>
      </c>
      <c r="K4877" s="132">
        <v>30</v>
      </c>
      <c r="L4877" s="133">
        <v>8787343.8699999992</v>
      </c>
      <c r="M4877" s="133">
        <v>0</v>
      </c>
      <c r="N4877" s="133">
        <v>0</v>
      </c>
      <c r="O4877" s="133">
        <v>0</v>
      </c>
      <c r="P4877" s="133">
        <v>8787343.8699999992</v>
      </c>
      <c r="Q4877" s="133">
        <v>0</v>
      </c>
      <c r="R4877" s="66" t="s">
        <v>85</v>
      </c>
      <c r="S4877" s="134">
        <v>3</v>
      </c>
      <c r="T4877" s="133">
        <v>17511.650000000001</v>
      </c>
      <c r="U4877" s="133">
        <v>17511.650000000001</v>
      </c>
      <c r="V4877" s="136">
        <v>47118</v>
      </c>
    </row>
    <row r="4878" spans="1:22" s="50" customFormat="1" ht="37.5" customHeight="1" x14ac:dyDescent="0.15">
      <c r="A4878" s="138"/>
      <c r="B4878" s="138"/>
      <c r="C4878" s="139"/>
      <c r="D4878" s="139"/>
      <c r="E4878" s="138"/>
      <c r="F4878" s="132"/>
      <c r="G4878" s="132"/>
      <c r="H4878" s="133"/>
      <c r="I4878" s="133"/>
      <c r="J4878" s="133"/>
      <c r="K4878" s="132"/>
      <c r="L4878" s="133"/>
      <c r="M4878" s="133"/>
      <c r="N4878" s="133"/>
      <c r="O4878" s="133"/>
      <c r="P4878" s="133"/>
      <c r="Q4878" s="133"/>
      <c r="R4878" s="66" t="s">
        <v>248</v>
      </c>
      <c r="S4878" s="135"/>
      <c r="T4878" s="133"/>
      <c r="U4878" s="133"/>
      <c r="V4878" s="136"/>
    </row>
    <row r="4879" spans="1:22" s="50" customFormat="1" ht="37.5" customHeight="1" x14ac:dyDescent="0.15">
      <c r="A4879" s="138"/>
      <c r="B4879" s="138"/>
      <c r="C4879" s="139"/>
      <c r="D4879" s="139"/>
      <c r="E4879" s="138"/>
      <c r="F4879" s="132"/>
      <c r="G4879" s="132"/>
      <c r="H4879" s="133"/>
      <c r="I4879" s="133"/>
      <c r="J4879" s="133"/>
      <c r="K4879" s="132"/>
      <c r="L4879" s="133"/>
      <c r="M4879" s="133"/>
      <c r="N4879" s="133"/>
      <c r="O4879" s="133"/>
      <c r="P4879" s="133"/>
      <c r="Q4879" s="133"/>
      <c r="R4879" s="66" t="s">
        <v>86</v>
      </c>
      <c r="S4879" s="135"/>
      <c r="T4879" s="133"/>
      <c r="U4879" s="133"/>
      <c r="V4879" s="136"/>
    </row>
    <row r="4880" spans="1:22" s="52" customFormat="1" ht="27" customHeight="1" x14ac:dyDescent="0.2">
      <c r="A4880" s="138">
        <v>5</v>
      </c>
      <c r="B4880" s="138" t="s">
        <v>931</v>
      </c>
      <c r="C4880" s="139">
        <v>1983</v>
      </c>
      <c r="D4880" s="139"/>
      <c r="E4880" s="138" t="s">
        <v>84</v>
      </c>
      <c r="F4880" s="132">
        <v>2</v>
      </c>
      <c r="G4880" s="132">
        <v>2</v>
      </c>
      <c r="H4880" s="133">
        <v>750.4</v>
      </c>
      <c r="I4880" s="133">
        <v>678.8</v>
      </c>
      <c r="J4880" s="133">
        <v>622.80999999999995</v>
      </c>
      <c r="K4880" s="132">
        <v>37</v>
      </c>
      <c r="L4880" s="133">
        <f>M4880+N4880+O4880+P4880+Q4880</f>
        <v>5468472.6799999997</v>
      </c>
      <c r="M4880" s="133">
        <v>0</v>
      </c>
      <c r="N4880" s="133">
        <v>0</v>
      </c>
      <c r="O4880" s="133">
        <v>0</v>
      </c>
      <c r="P4880" s="133">
        <v>5468472.6799999997</v>
      </c>
      <c r="Q4880" s="133">
        <v>0</v>
      </c>
      <c r="R4880" s="66" t="s">
        <v>74</v>
      </c>
      <c r="S4880" s="135">
        <v>2</v>
      </c>
      <c r="T4880" s="133">
        <f>L4880/I4880</f>
        <v>8056.0882144961697</v>
      </c>
      <c r="U4880" s="133">
        <f>T4880</f>
        <v>8056.0882144961697</v>
      </c>
      <c r="V4880" s="136">
        <v>47118</v>
      </c>
    </row>
    <row r="4881" spans="1:22" s="52" customFormat="1" ht="36.75" customHeight="1" x14ac:dyDescent="0.2">
      <c r="A4881" s="138"/>
      <c r="B4881" s="138"/>
      <c r="C4881" s="139"/>
      <c r="D4881" s="139"/>
      <c r="E4881" s="138"/>
      <c r="F4881" s="132"/>
      <c r="G4881" s="132"/>
      <c r="H4881" s="133"/>
      <c r="I4881" s="133"/>
      <c r="J4881" s="133"/>
      <c r="K4881" s="132"/>
      <c r="L4881" s="133"/>
      <c r="M4881" s="133"/>
      <c r="N4881" s="133"/>
      <c r="O4881" s="133"/>
      <c r="P4881" s="133"/>
      <c r="Q4881" s="133"/>
      <c r="R4881" s="66" t="s">
        <v>76</v>
      </c>
      <c r="S4881" s="135"/>
      <c r="T4881" s="133"/>
      <c r="U4881" s="133"/>
      <c r="V4881" s="136"/>
    </row>
    <row r="4882" spans="1:22" s="50" customFormat="1" ht="41.25" customHeight="1" x14ac:dyDescent="0.15">
      <c r="A4882" s="138" t="s">
        <v>35</v>
      </c>
      <c r="B4882" s="138" t="s">
        <v>1291</v>
      </c>
      <c r="C4882" s="139">
        <v>1951</v>
      </c>
      <c r="D4882" s="139"/>
      <c r="E4882" s="138" t="s">
        <v>84</v>
      </c>
      <c r="F4882" s="132">
        <v>2</v>
      </c>
      <c r="G4882" s="132">
        <v>1</v>
      </c>
      <c r="H4882" s="133">
        <v>344.4</v>
      </c>
      <c r="I4882" s="133">
        <v>281.8</v>
      </c>
      <c r="J4882" s="133">
        <v>281.8</v>
      </c>
      <c r="K4882" s="132">
        <v>11</v>
      </c>
      <c r="L4882" s="133">
        <v>5044387.21</v>
      </c>
      <c r="M4882" s="133">
        <v>0</v>
      </c>
      <c r="N4882" s="133">
        <v>0</v>
      </c>
      <c r="O4882" s="133">
        <v>0</v>
      </c>
      <c r="P4882" s="133">
        <v>5044387.21</v>
      </c>
      <c r="Q4882" s="133">
        <v>0</v>
      </c>
      <c r="R4882" s="66" t="s">
        <v>85</v>
      </c>
      <c r="S4882" s="134">
        <v>3</v>
      </c>
      <c r="T4882" s="133">
        <v>17900.59</v>
      </c>
      <c r="U4882" s="133">
        <v>17900.59</v>
      </c>
      <c r="V4882" s="136">
        <v>47118</v>
      </c>
    </row>
    <row r="4883" spans="1:22" s="50" customFormat="1" ht="41.25" customHeight="1" x14ac:dyDescent="0.15">
      <c r="A4883" s="138"/>
      <c r="B4883" s="138"/>
      <c r="C4883" s="139"/>
      <c r="D4883" s="139"/>
      <c r="E4883" s="138"/>
      <c r="F4883" s="132"/>
      <c r="G4883" s="132"/>
      <c r="H4883" s="133"/>
      <c r="I4883" s="133"/>
      <c r="J4883" s="133"/>
      <c r="K4883" s="132"/>
      <c r="L4883" s="133"/>
      <c r="M4883" s="133"/>
      <c r="N4883" s="133"/>
      <c r="O4883" s="133"/>
      <c r="P4883" s="133"/>
      <c r="Q4883" s="133"/>
      <c r="R4883" s="66" t="s">
        <v>248</v>
      </c>
      <c r="S4883" s="135"/>
      <c r="T4883" s="133"/>
      <c r="U4883" s="133"/>
      <c r="V4883" s="136"/>
    </row>
    <row r="4884" spans="1:22" s="50" customFormat="1" ht="41.25" customHeight="1" x14ac:dyDescent="0.15">
      <c r="A4884" s="138"/>
      <c r="B4884" s="138"/>
      <c r="C4884" s="139"/>
      <c r="D4884" s="139"/>
      <c r="E4884" s="138"/>
      <c r="F4884" s="132"/>
      <c r="G4884" s="132"/>
      <c r="H4884" s="133"/>
      <c r="I4884" s="133"/>
      <c r="J4884" s="133"/>
      <c r="K4884" s="132"/>
      <c r="L4884" s="133"/>
      <c r="M4884" s="133"/>
      <c r="N4884" s="133"/>
      <c r="O4884" s="133"/>
      <c r="P4884" s="133"/>
      <c r="Q4884" s="133"/>
      <c r="R4884" s="66" t="s">
        <v>86</v>
      </c>
      <c r="S4884" s="135"/>
      <c r="T4884" s="133"/>
      <c r="U4884" s="133"/>
      <c r="V4884" s="136"/>
    </row>
    <row r="4885" spans="1:22" s="23" customFormat="1" ht="49.5" customHeight="1" x14ac:dyDescent="0.2">
      <c r="A4885" s="141" t="s">
        <v>1292</v>
      </c>
      <c r="B4885" s="141"/>
      <c r="C4885" s="43" t="s">
        <v>80</v>
      </c>
      <c r="D4885" s="44" t="s">
        <v>80</v>
      </c>
      <c r="E4885" s="44" t="s">
        <v>80</v>
      </c>
      <c r="F4885" s="44" t="s">
        <v>80</v>
      </c>
      <c r="G4885" s="44" t="s">
        <v>80</v>
      </c>
      <c r="H4885" s="44">
        <f t="shared" ref="H4885:Q4885" si="388">SUM(H4868:H4884)</f>
        <v>2951.8</v>
      </c>
      <c r="I4885" s="44">
        <f t="shared" si="388"/>
        <v>2626.82</v>
      </c>
      <c r="J4885" s="44">
        <f t="shared" si="388"/>
        <v>2208.87</v>
      </c>
      <c r="K4885" s="45">
        <f t="shared" si="388"/>
        <v>139</v>
      </c>
      <c r="L4885" s="44">
        <f t="shared" si="388"/>
        <v>35088218.579999998</v>
      </c>
      <c r="M4885" s="44">
        <f t="shared" si="388"/>
        <v>0</v>
      </c>
      <c r="N4885" s="44">
        <f t="shared" si="388"/>
        <v>0</v>
      </c>
      <c r="O4885" s="44">
        <f t="shared" si="388"/>
        <v>0</v>
      </c>
      <c r="P4885" s="44">
        <f t="shared" si="388"/>
        <v>35088218.579999998</v>
      </c>
      <c r="Q4885" s="44">
        <f t="shared" si="388"/>
        <v>0</v>
      </c>
      <c r="R4885" s="44" t="s">
        <v>80</v>
      </c>
      <c r="S4885" s="45">
        <f>SUM(S4868:S4884)</f>
        <v>17</v>
      </c>
      <c r="T4885" s="44" t="s">
        <v>80</v>
      </c>
      <c r="U4885" s="44" t="s">
        <v>80</v>
      </c>
      <c r="V4885" s="44" t="s">
        <v>80</v>
      </c>
    </row>
    <row r="4886" spans="1:22" s="23" customFormat="1" ht="30" customHeight="1" x14ac:dyDescent="0.2">
      <c r="A4886" s="142" t="s">
        <v>243</v>
      </c>
      <c r="B4886" s="142"/>
      <c r="C4886" s="142"/>
      <c r="D4886" s="142"/>
      <c r="E4886" s="142"/>
      <c r="F4886" s="142"/>
      <c r="G4886" s="142"/>
      <c r="H4886" s="142"/>
      <c r="I4886" s="142"/>
      <c r="J4886" s="142"/>
      <c r="K4886" s="142"/>
      <c r="L4886" s="142"/>
      <c r="M4886" s="142"/>
      <c r="N4886" s="142"/>
      <c r="O4886" s="142"/>
      <c r="P4886" s="142"/>
      <c r="Q4886" s="142"/>
      <c r="R4886" s="142"/>
      <c r="S4886" s="142"/>
      <c r="T4886" s="142"/>
      <c r="U4886" s="142"/>
      <c r="V4886" s="142"/>
    </row>
    <row r="4887" spans="1:22" s="52" customFormat="1" ht="34.5" customHeight="1" x14ac:dyDescent="0.2">
      <c r="A4887" s="138">
        <v>1</v>
      </c>
      <c r="B4887" s="138" t="s">
        <v>932</v>
      </c>
      <c r="C4887" s="139">
        <v>1981</v>
      </c>
      <c r="D4887" s="139"/>
      <c r="E4887" s="138" t="s">
        <v>111</v>
      </c>
      <c r="F4887" s="132">
        <v>2</v>
      </c>
      <c r="G4887" s="132">
        <v>2</v>
      </c>
      <c r="H4887" s="133">
        <v>822.1</v>
      </c>
      <c r="I4887" s="133">
        <v>759.7</v>
      </c>
      <c r="J4887" s="133">
        <v>561.79999999999995</v>
      </c>
      <c r="K4887" s="132">
        <v>32</v>
      </c>
      <c r="L4887" s="133">
        <f>M4887+N4887+O4887+P4887+Q4887</f>
        <v>6120210.2199999997</v>
      </c>
      <c r="M4887" s="133">
        <v>0</v>
      </c>
      <c r="N4887" s="133">
        <v>0</v>
      </c>
      <c r="O4887" s="133">
        <v>0</v>
      </c>
      <c r="P4887" s="133">
        <v>6120210.2199999997</v>
      </c>
      <c r="Q4887" s="154">
        <v>0</v>
      </c>
      <c r="R4887" s="66" t="s">
        <v>74</v>
      </c>
      <c r="S4887" s="135">
        <v>2</v>
      </c>
      <c r="T4887" s="133">
        <f>L4887/I4887</f>
        <v>8056.088219033828</v>
      </c>
      <c r="U4887" s="133">
        <f>T4887</f>
        <v>8056.088219033828</v>
      </c>
      <c r="V4887" s="136">
        <v>47118</v>
      </c>
    </row>
    <row r="4888" spans="1:22" s="53" customFormat="1" ht="36.75" customHeight="1" x14ac:dyDescent="0.2">
      <c r="A4888" s="138"/>
      <c r="B4888" s="138"/>
      <c r="C4888" s="139"/>
      <c r="D4888" s="139"/>
      <c r="E4888" s="138"/>
      <c r="F4888" s="132"/>
      <c r="G4888" s="132"/>
      <c r="H4888" s="133"/>
      <c r="I4888" s="133"/>
      <c r="J4888" s="133"/>
      <c r="K4888" s="132"/>
      <c r="L4888" s="133"/>
      <c r="M4888" s="133"/>
      <c r="N4888" s="133"/>
      <c r="O4888" s="133"/>
      <c r="P4888" s="133"/>
      <c r="Q4888" s="154"/>
      <c r="R4888" s="66" t="s">
        <v>76</v>
      </c>
      <c r="S4888" s="135"/>
      <c r="T4888" s="133"/>
      <c r="U4888" s="133"/>
      <c r="V4888" s="136"/>
    </row>
    <row r="4889" spans="1:22" s="54" customFormat="1" ht="36" customHeight="1" x14ac:dyDescent="0.15">
      <c r="A4889" s="138">
        <v>2</v>
      </c>
      <c r="B4889" s="138" t="s">
        <v>933</v>
      </c>
      <c r="C4889" s="139">
        <v>1985</v>
      </c>
      <c r="D4889" s="139"/>
      <c r="E4889" s="138" t="s">
        <v>111</v>
      </c>
      <c r="F4889" s="132">
        <v>2</v>
      </c>
      <c r="G4889" s="132">
        <v>2</v>
      </c>
      <c r="H4889" s="133">
        <v>1046</v>
      </c>
      <c r="I4889" s="133">
        <v>919.5</v>
      </c>
      <c r="J4889" s="133">
        <v>671.7</v>
      </c>
      <c r="K4889" s="132">
        <v>38</v>
      </c>
      <c r="L4889" s="133">
        <v>1093166.1299999999</v>
      </c>
      <c r="M4889" s="133">
        <v>0</v>
      </c>
      <c r="N4889" s="133">
        <v>0</v>
      </c>
      <c r="O4889" s="133">
        <v>0</v>
      </c>
      <c r="P4889" s="133">
        <v>1093166.1299999999</v>
      </c>
      <c r="Q4889" s="154">
        <v>0</v>
      </c>
      <c r="R4889" s="66" t="s">
        <v>62</v>
      </c>
      <c r="S4889" s="135">
        <v>3</v>
      </c>
      <c r="T4889" s="133">
        <v>1188.8699999999999</v>
      </c>
      <c r="U4889" s="133">
        <v>1188.8699999999999</v>
      </c>
      <c r="V4889" s="136">
        <v>47118</v>
      </c>
    </row>
    <row r="4890" spans="1:22" s="52" customFormat="1" ht="46.5" customHeight="1" x14ac:dyDescent="0.2">
      <c r="A4890" s="138"/>
      <c r="B4890" s="138"/>
      <c r="C4890" s="139"/>
      <c r="D4890" s="139"/>
      <c r="E4890" s="138"/>
      <c r="F4890" s="132"/>
      <c r="G4890" s="132"/>
      <c r="H4890" s="133"/>
      <c r="I4890" s="133"/>
      <c r="J4890" s="133"/>
      <c r="K4890" s="132"/>
      <c r="L4890" s="133"/>
      <c r="M4890" s="133"/>
      <c r="N4890" s="133"/>
      <c r="O4890" s="133"/>
      <c r="P4890" s="133"/>
      <c r="Q4890" s="154"/>
      <c r="R4890" s="66" t="s">
        <v>63</v>
      </c>
      <c r="S4890" s="135"/>
      <c r="T4890" s="133"/>
      <c r="U4890" s="133"/>
      <c r="V4890" s="136"/>
    </row>
    <row r="4891" spans="1:22" s="52" customFormat="1" ht="50.25" customHeight="1" x14ac:dyDescent="0.2">
      <c r="A4891" s="138"/>
      <c r="B4891" s="138"/>
      <c r="C4891" s="139"/>
      <c r="D4891" s="139"/>
      <c r="E4891" s="138"/>
      <c r="F4891" s="132"/>
      <c r="G4891" s="132"/>
      <c r="H4891" s="133"/>
      <c r="I4891" s="133"/>
      <c r="J4891" s="133"/>
      <c r="K4891" s="132"/>
      <c r="L4891" s="133"/>
      <c r="M4891" s="133"/>
      <c r="N4891" s="133"/>
      <c r="O4891" s="133"/>
      <c r="P4891" s="133"/>
      <c r="Q4891" s="154"/>
      <c r="R4891" s="66" t="s">
        <v>64</v>
      </c>
      <c r="S4891" s="135"/>
      <c r="T4891" s="133"/>
      <c r="U4891" s="133"/>
      <c r="V4891" s="136"/>
    </row>
    <row r="4892" spans="1:22" s="52" customFormat="1" ht="55.5" customHeight="1" x14ac:dyDescent="0.2">
      <c r="A4892" s="138">
        <v>3</v>
      </c>
      <c r="B4892" s="138" t="s">
        <v>934</v>
      </c>
      <c r="C4892" s="139">
        <v>1981</v>
      </c>
      <c r="D4892" s="139"/>
      <c r="E4892" s="138" t="s">
        <v>111</v>
      </c>
      <c r="F4892" s="132">
        <v>2</v>
      </c>
      <c r="G4892" s="132">
        <v>2</v>
      </c>
      <c r="H4892" s="133">
        <v>810.2</v>
      </c>
      <c r="I4892" s="133">
        <v>748.6</v>
      </c>
      <c r="J4892" s="133">
        <v>700.6</v>
      </c>
      <c r="K4892" s="132">
        <v>33</v>
      </c>
      <c r="L4892" s="133">
        <f>M4892+N4892+O4892+P4892+Q4892</f>
        <v>6005008.1600000001</v>
      </c>
      <c r="M4892" s="133">
        <v>0</v>
      </c>
      <c r="N4892" s="133">
        <v>0</v>
      </c>
      <c r="O4892" s="133">
        <v>0</v>
      </c>
      <c r="P4892" s="133">
        <v>6005008.1600000001</v>
      </c>
      <c r="Q4892" s="154">
        <v>0</v>
      </c>
      <c r="R4892" s="66" t="s">
        <v>74</v>
      </c>
      <c r="S4892" s="135">
        <v>2</v>
      </c>
      <c r="T4892" s="133">
        <f>L4892/I4892</f>
        <v>8021.6512957520708</v>
      </c>
      <c r="U4892" s="133">
        <f>T4892</f>
        <v>8021.6512957520708</v>
      </c>
      <c r="V4892" s="136">
        <v>47118</v>
      </c>
    </row>
    <row r="4893" spans="1:22" s="54" customFormat="1" ht="42.75" customHeight="1" x14ac:dyDescent="0.15">
      <c r="A4893" s="138"/>
      <c r="B4893" s="138"/>
      <c r="C4893" s="139"/>
      <c r="D4893" s="139"/>
      <c r="E4893" s="138"/>
      <c r="F4893" s="132"/>
      <c r="G4893" s="132"/>
      <c r="H4893" s="133"/>
      <c r="I4893" s="133"/>
      <c r="J4893" s="133"/>
      <c r="K4893" s="132"/>
      <c r="L4893" s="133"/>
      <c r="M4893" s="133"/>
      <c r="N4893" s="133"/>
      <c r="O4893" s="133"/>
      <c r="P4893" s="133"/>
      <c r="Q4893" s="154"/>
      <c r="R4893" s="66" t="s">
        <v>76</v>
      </c>
      <c r="S4893" s="135"/>
      <c r="T4893" s="133"/>
      <c r="U4893" s="133"/>
      <c r="V4893" s="136"/>
    </row>
    <row r="4894" spans="1:22" s="53" customFormat="1" ht="45" customHeight="1" x14ac:dyDescent="0.2">
      <c r="A4894" s="141" t="s">
        <v>1500</v>
      </c>
      <c r="B4894" s="141"/>
      <c r="C4894" s="43" t="s">
        <v>80</v>
      </c>
      <c r="D4894" s="44" t="s">
        <v>80</v>
      </c>
      <c r="E4894" s="44" t="s">
        <v>80</v>
      </c>
      <c r="F4894" s="44" t="s">
        <v>80</v>
      </c>
      <c r="G4894" s="44" t="s">
        <v>80</v>
      </c>
      <c r="H4894" s="44">
        <f t="shared" ref="H4894:Q4894" si="389">SUM(H4887:H4893)</f>
        <v>2678.3</v>
      </c>
      <c r="I4894" s="44">
        <f t="shared" si="389"/>
        <v>2427.8000000000002</v>
      </c>
      <c r="J4894" s="44">
        <f t="shared" si="389"/>
        <v>1934.1</v>
      </c>
      <c r="K4894" s="45">
        <f t="shared" si="389"/>
        <v>103</v>
      </c>
      <c r="L4894" s="44">
        <f t="shared" si="389"/>
        <v>13218384.51</v>
      </c>
      <c r="M4894" s="44">
        <f t="shared" si="389"/>
        <v>0</v>
      </c>
      <c r="N4894" s="44">
        <f t="shared" si="389"/>
        <v>0</v>
      </c>
      <c r="O4894" s="44">
        <f t="shared" si="389"/>
        <v>0</v>
      </c>
      <c r="P4894" s="44">
        <f t="shared" si="389"/>
        <v>13218384.51</v>
      </c>
      <c r="Q4894" s="55">
        <f t="shared" si="389"/>
        <v>0</v>
      </c>
      <c r="R4894" s="43" t="s">
        <v>80</v>
      </c>
      <c r="S4894" s="43">
        <f>SUM(S4887:S4893)</f>
        <v>7</v>
      </c>
      <c r="T4894" s="44" t="s">
        <v>80</v>
      </c>
      <c r="U4894" s="44" t="s">
        <v>80</v>
      </c>
      <c r="V4894" s="44" t="s">
        <v>80</v>
      </c>
    </row>
    <row r="4895" spans="1:22" s="21" customFormat="1" ht="27.75" customHeight="1" x14ac:dyDescent="0.15">
      <c r="A4895" s="142" t="s">
        <v>246</v>
      </c>
      <c r="B4895" s="142"/>
      <c r="C4895" s="142"/>
      <c r="D4895" s="142"/>
      <c r="E4895" s="142"/>
      <c r="F4895" s="142"/>
      <c r="G4895" s="142"/>
      <c r="H4895" s="142"/>
      <c r="I4895" s="142"/>
      <c r="J4895" s="142"/>
      <c r="K4895" s="142"/>
      <c r="L4895" s="142"/>
      <c r="M4895" s="142"/>
      <c r="N4895" s="142"/>
      <c r="O4895" s="142"/>
      <c r="P4895" s="142"/>
      <c r="Q4895" s="142"/>
      <c r="R4895" s="142"/>
      <c r="S4895" s="142"/>
      <c r="T4895" s="142"/>
      <c r="U4895" s="142"/>
      <c r="V4895" s="142"/>
    </row>
    <row r="4896" spans="1:22" s="50" customFormat="1" ht="37.5" customHeight="1" x14ac:dyDescent="0.15">
      <c r="A4896" s="138" t="s">
        <v>30</v>
      </c>
      <c r="B4896" s="138" t="s">
        <v>1293</v>
      </c>
      <c r="C4896" s="139">
        <v>1911</v>
      </c>
      <c r="D4896" s="139"/>
      <c r="E4896" s="138" t="s">
        <v>84</v>
      </c>
      <c r="F4896" s="132">
        <v>2</v>
      </c>
      <c r="G4896" s="132">
        <v>1</v>
      </c>
      <c r="H4896" s="133">
        <v>572</v>
      </c>
      <c r="I4896" s="133">
        <v>460.1</v>
      </c>
      <c r="J4896" s="133">
        <v>448.71</v>
      </c>
      <c r="K4896" s="132">
        <v>21</v>
      </c>
      <c r="L4896" s="133">
        <v>12454689.65</v>
      </c>
      <c r="M4896" s="133">
        <v>0</v>
      </c>
      <c r="N4896" s="133">
        <v>0</v>
      </c>
      <c r="O4896" s="133">
        <v>0</v>
      </c>
      <c r="P4896" s="133">
        <v>12454689.65</v>
      </c>
      <c r="Q4896" s="133">
        <v>0</v>
      </c>
      <c r="R4896" s="66" t="s">
        <v>74</v>
      </c>
      <c r="S4896" s="134">
        <v>6</v>
      </c>
      <c r="T4896" s="133">
        <v>27069.53</v>
      </c>
      <c r="U4896" s="133">
        <v>27069.53</v>
      </c>
      <c r="V4896" s="136">
        <v>47118</v>
      </c>
    </row>
    <row r="4897" spans="1:22" s="50" customFormat="1" ht="41.25" customHeight="1" x14ac:dyDescent="0.15">
      <c r="A4897" s="138"/>
      <c r="B4897" s="138"/>
      <c r="C4897" s="139"/>
      <c r="D4897" s="139"/>
      <c r="E4897" s="138"/>
      <c r="F4897" s="132"/>
      <c r="G4897" s="132"/>
      <c r="H4897" s="133"/>
      <c r="I4897" s="133"/>
      <c r="J4897" s="133"/>
      <c r="K4897" s="132"/>
      <c r="L4897" s="133"/>
      <c r="M4897" s="133"/>
      <c r="N4897" s="133"/>
      <c r="O4897" s="133"/>
      <c r="P4897" s="133"/>
      <c r="Q4897" s="133"/>
      <c r="R4897" s="66" t="s">
        <v>75</v>
      </c>
      <c r="S4897" s="135"/>
      <c r="T4897" s="133"/>
      <c r="U4897" s="133"/>
      <c r="V4897" s="136"/>
    </row>
    <row r="4898" spans="1:22" s="50" customFormat="1" ht="35.25" customHeight="1" x14ac:dyDescent="0.15">
      <c r="A4898" s="138"/>
      <c r="B4898" s="138"/>
      <c r="C4898" s="139"/>
      <c r="D4898" s="139"/>
      <c r="E4898" s="138"/>
      <c r="F4898" s="132"/>
      <c r="G4898" s="132"/>
      <c r="H4898" s="133"/>
      <c r="I4898" s="133"/>
      <c r="J4898" s="133"/>
      <c r="K4898" s="132"/>
      <c r="L4898" s="133"/>
      <c r="M4898" s="133"/>
      <c r="N4898" s="133"/>
      <c r="O4898" s="133"/>
      <c r="P4898" s="133"/>
      <c r="Q4898" s="133"/>
      <c r="R4898" s="66" t="s">
        <v>76</v>
      </c>
      <c r="S4898" s="135"/>
      <c r="T4898" s="133"/>
      <c r="U4898" s="133"/>
      <c r="V4898" s="136"/>
    </row>
    <row r="4899" spans="1:22" s="50" customFormat="1" ht="46.5" customHeight="1" x14ac:dyDescent="0.15">
      <c r="A4899" s="138"/>
      <c r="B4899" s="138"/>
      <c r="C4899" s="139"/>
      <c r="D4899" s="139"/>
      <c r="E4899" s="138"/>
      <c r="F4899" s="132"/>
      <c r="G4899" s="132"/>
      <c r="H4899" s="133"/>
      <c r="I4899" s="133"/>
      <c r="J4899" s="133"/>
      <c r="K4899" s="132"/>
      <c r="L4899" s="133"/>
      <c r="M4899" s="133"/>
      <c r="N4899" s="133"/>
      <c r="O4899" s="133"/>
      <c r="P4899" s="133"/>
      <c r="Q4899" s="133"/>
      <c r="R4899" s="66" t="s">
        <v>85</v>
      </c>
      <c r="S4899" s="135"/>
      <c r="T4899" s="133"/>
      <c r="U4899" s="133"/>
      <c r="V4899" s="136"/>
    </row>
    <row r="4900" spans="1:22" s="50" customFormat="1" ht="46.5" customHeight="1" x14ac:dyDescent="0.15">
      <c r="A4900" s="138"/>
      <c r="B4900" s="138"/>
      <c r="C4900" s="139"/>
      <c r="D4900" s="139"/>
      <c r="E4900" s="138"/>
      <c r="F4900" s="132"/>
      <c r="G4900" s="132"/>
      <c r="H4900" s="133"/>
      <c r="I4900" s="133"/>
      <c r="J4900" s="133"/>
      <c r="K4900" s="132"/>
      <c r="L4900" s="133"/>
      <c r="M4900" s="133"/>
      <c r="N4900" s="133"/>
      <c r="O4900" s="133"/>
      <c r="P4900" s="133"/>
      <c r="Q4900" s="133"/>
      <c r="R4900" s="66" t="s">
        <v>248</v>
      </c>
      <c r="S4900" s="135"/>
      <c r="T4900" s="133"/>
      <c r="U4900" s="133"/>
      <c r="V4900" s="136"/>
    </row>
    <row r="4901" spans="1:22" s="50" customFormat="1" ht="46.5" customHeight="1" x14ac:dyDescent="0.15">
      <c r="A4901" s="138"/>
      <c r="B4901" s="138"/>
      <c r="C4901" s="139"/>
      <c r="D4901" s="139"/>
      <c r="E4901" s="138"/>
      <c r="F4901" s="132"/>
      <c r="G4901" s="132"/>
      <c r="H4901" s="133"/>
      <c r="I4901" s="133"/>
      <c r="J4901" s="133"/>
      <c r="K4901" s="132"/>
      <c r="L4901" s="133"/>
      <c r="M4901" s="133"/>
      <c r="N4901" s="133"/>
      <c r="O4901" s="133"/>
      <c r="P4901" s="133"/>
      <c r="Q4901" s="133"/>
      <c r="R4901" s="66" t="s">
        <v>86</v>
      </c>
      <c r="S4901" s="135"/>
      <c r="T4901" s="133"/>
      <c r="U4901" s="133"/>
      <c r="V4901" s="136"/>
    </row>
    <row r="4902" spans="1:22" s="91" customFormat="1" ht="33.75" customHeight="1" x14ac:dyDescent="0.15">
      <c r="A4902" s="138" t="s">
        <v>31</v>
      </c>
      <c r="B4902" s="138" t="s">
        <v>1501</v>
      </c>
      <c r="C4902" s="139">
        <v>1978</v>
      </c>
      <c r="D4902" s="139"/>
      <c r="E4902" s="138" t="s">
        <v>111</v>
      </c>
      <c r="F4902" s="132">
        <v>2</v>
      </c>
      <c r="G4902" s="132">
        <v>2</v>
      </c>
      <c r="H4902" s="133">
        <v>805.5</v>
      </c>
      <c r="I4902" s="133">
        <v>744</v>
      </c>
      <c r="J4902" s="133">
        <v>678.52</v>
      </c>
      <c r="K4902" s="132">
        <v>36</v>
      </c>
      <c r="L4902" s="133">
        <v>5990519.6399999997</v>
      </c>
      <c r="M4902" s="133">
        <v>0</v>
      </c>
      <c r="N4902" s="133">
        <v>0</v>
      </c>
      <c r="O4902" s="133">
        <v>0</v>
      </c>
      <c r="P4902" s="133">
        <v>5990519.6399999997</v>
      </c>
      <c r="Q4902" s="133">
        <v>0</v>
      </c>
      <c r="R4902" s="66" t="s">
        <v>74</v>
      </c>
      <c r="S4902" s="134">
        <v>3</v>
      </c>
      <c r="T4902" s="133">
        <v>8051.77</v>
      </c>
      <c r="U4902" s="133">
        <v>8051.77</v>
      </c>
      <c r="V4902" s="136">
        <v>47118</v>
      </c>
    </row>
    <row r="4903" spans="1:22" s="91" customFormat="1" ht="33.75" customHeight="1" x14ac:dyDescent="0.15">
      <c r="A4903" s="138"/>
      <c r="B4903" s="138"/>
      <c r="C4903" s="139"/>
      <c r="D4903" s="139"/>
      <c r="E4903" s="138"/>
      <c r="F4903" s="132"/>
      <c r="G4903" s="132"/>
      <c r="H4903" s="133"/>
      <c r="I4903" s="133"/>
      <c r="J4903" s="133"/>
      <c r="K4903" s="132"/>
      <c r="L4903" s="133"/>
      <c r="M4903" s="133"/>
      <c r="N4903" s="133"/>
      <c r="O4903" s="133"/>
      <c r="P4903" s="133"/>
      <c r="Q4903" s="133"/>
      <c r="R4903" s="66" t="s">
        <v>75</v>
      </c>
      <c r="S4903" s="135"/>
      <c r="T4903" s="133"/>
      <c r="U4903" s="133"/>
      <c r="V4903" s="136"/>
    </row>
    <row r="4904" spans="1:22" s="91" customFormat="1" ht="33.75" customHeight="1" x14ac:dyDescent="0.15">
      <c r="A4904" s="138"/>
      <c r="B4904" s="138"/>
      <c r="C4904" s="139"/>
      <c r="D4904" s="139"/>
      <c r="E4904" s="138"/>
      <c r="F4904" s="132"/>
      <c r="G4904" s="132"/>
      <c r="H4904" s="133"/>
      <c r="I4904" s="133"/>
      <c r="J4904" s="133"/>
      <c r="K4904" s="132"/>
      <c r="L4904" s="133"/>
      <c r="M4904" s="133"/>
      <c r="N4904" s="133"/>
      <c r="O4904" s="133"/>
      <c r="P4904" s="133"/>
      <c r="Q4904" s="133"/>
      <c r="R4904" s="66" t="s">
        <v>76</v>
      </c>
      <c r="S4904" s="135"/>
      <c r="T4904" s="133"/>
      <c r="U4904" s="133"/>
      <c r="V4904" s="136"/>
    </row>
    <row r="4905" spans="1:22" s="91" customFormat="1" ht="33.75" customHeight="1" x14ac:dyDescent="0.15">
      <c r="A4905" s="138" t="s">
        <v>32</v>
      </c>
      <c r="B4905" s="138" t="s">
        <v>1502</v>
      </c>
      <c r="C4905" s="139">
        <v>1968</v>
      </c>
      <c r="D4905" s="139"/>
      <c r="E4905" s="138" t="s">
        <v>111</v>
      </c>
      <c r="F4905" s="132">
        <v>2</v>
      </c>
      <c r="G4905" s="132">
        <v>1</v>
      </c>
      <c r="H4905" s="133">
        <v>408.3</v>
      </c>
      <c r="I4905" s="133">
        <v>362.4</v>
      </c>
      <c r="J4905" s="133">
        <v>181.91</v>
      </c>
      <c r="K4905" s="132">
        <v>17</v>
      </c>
      <c r="L4905" s="133">
        <v>2916316.37</v>
      </c>
      <c r="M4905" s="133">
        <v>0</v>
      </c>
      <c r="N4905" s="133">
        <v>0</v>
      </c>
      <c r="O4905" s="133">
        <v>0</v>
      </c>
      <c r="P4905" s="133">
        <v>2916316.37</v>
      </c>
      <c r="Q4905" s="133">
        <v>0</v>
      </c>
      <c r="R4905" s="66" t="s">
        <v>74</v>
      </c>
      <c r="S4905" s="134">
        <v>3</v>
      </c>
      <c r="T4905" s="133">
        <v>8047.23</v>
      </c>
      <c r="U4905" s="133">
        <v>8047.23</v>
      </c>
      <c r="V4905" s="136">
        <v>47118</v>
      </c>
    </row>
    <row r="4906" spans="1:22" s="91" customFormat="1" ht="33.75" customHeight="1" x14ac:dyDescent="0.15">
      <c r="A4906" s="138"/>
      <c r="B4906" s="138"/>
      <c r="C4906" s="139"/>
      <c r="D4906" s="139"/>
      <c r="E4906" s="138"/>
      <c r="F4906" s="132"/>
      <c r="G4906" s="132"/>
      <c r="H4906" s="133"/>
      <c r="I4906" s="133"/>
      <c r="J4906" s="133"/>
      <c r="K4906" s="132"/>
      <c r="L4906" s="133"/>
      <c r="M4906" s="133"/>
      <c r="N4906" s="133"/>
      <c r="O4906" s="133"/>
      <c r="P4906" s="133"/>
      <c r="Q4906" s="133"/>
      <c r="R4906" s="66" t="s">
        <v>75</v>
      </c>
      <c r="S4906" s="135"/>
      <c r="T4906" s="133"/>
      <c r="U4906" s="133"/>
      <c r="V4906" s="136"/>
    </row>
    <row r="4907" spans="1:22" s="91" customFormat="1" ht="33.75" customHeight="1" x14ac:dyDescent="0.15">
      <c r="A4907" s="138"/>
      <c r="B4907" s="138"/>
      <c r="C4907" s="139"/>
      <c r="D4907" s="139"/>
      <c r="E4907" s="138"/>
      <c r="F4907" s="132"/>
      <c r="G4907" s="132"/>
      <c r="H4907" s="133"/>
      <c r="I4907" s="133"/>
      <c r="J4907" s="133"/>
      <c r="K4907" s="132"/>
      <c r="L4907" s="133"/>
      <c r="M4907" s="133"/>
      <c r="N4907" s="133"/>
      <c r="O4907" s="133"/>
      <c r="P4907" s="133"/>
      <c r="Q4907" s="133"/>
      <c r="R4907" s="66" t="s">
        <v>76</v>
      </c>
      <c r="S4907" s="135"/>
      <c r="T4907" s="133"/>
      <c r="U4907" s="133"/>
      <c r="V4907" s="136"/>
    </row>
    <row r="4908" spans="1:22" s="40" customFormat="1" ht="37.5" customHeight="1" x14ac:dyDescent="0.2">
      <c r="A4908" s="138">
        <v>4</v>
      </c>
      <c r="B4908" s="138" t="s">
        <v>936</v>
      </c>
      <c r="C4908" s="139">
        <v>1973</v>
      </c>
      <c r="D4908" s="139"/>
      <c r="E4908" s="138" t="s">
        <v>111</v>
      </c>
      <c r="F4908" s="132">
        <v>3</v>
      </c>
      <c r="G4908" s="132">
        <v>2</v>
      </c>
      <c r="H4908" s="133">
        <v>1099.4000000000001</v>
      </c>
      <c r="I4908" s="133">
        <v>1050.4000000000001</v>
      </c>
      <c r="J4908" s="133">
        <v>1016.3</v>
      </c>
      <c r="K4908" s="132">
        <v>40</v>
      </c>
      <c r="L4908" s="133">
        <f>M4908+N4908+O4908+P4908+Q4908</f>
        <v>5958617.3200000003</v>
      </c>
      <c r="M4908" s="133">
        <v>0</v>
      </c>
      <c r="N4908" s="133">
        <v>0</v>
      </c>
      <c r="O4908" s="133">
        <v>0</v>
      </c>
      <c r="P4908" s="133">
        <v>5958617.3200000003</v>
      </c>
      <c r="Q4908" s="154">
        <v>0</v>
      </c>
      <c r="R4908" s="66" t="s">
        <v>74</v>
      </c>
      <c r="S4908" s="135">
        <v>2</v>
      </c>
      <c r="T4908" s="133">
        <f>L4908/I4908</f>
        <v>5672.7126047220108</v>
      </c>
      <c r="U4908" s="133">
        <f>T4908</f>
        <v>5672.7126047220108</v>
      </c>
      <c r="V4908" s="136">
        <v>47118</v>
      </c>
    </row>
    <row r="4909" spans="1:22" s="42" customFormat="1" ht="42.75" customHeight="1" x14ac:dyDescent="0.15">
      <c r="A4909" s="138"/>
      <c r="B4909" s="138"/>
      <c r="C4909" s="139"/>
      <c r="D4909" s="139"/>
      <c r="E4909" s="138"/>
      <c r="F4909" s="132"/>
      <c r="G4909" s="132"/>
      <c r="H4909" s="133"/>
      <c r="I4909" s="133"/>
      <c r="J4909" s="133"/>
      <c r="K4909" s="132"/>
      <c r="L4909" s="133"/>
      <c r="M4909" s="133"/>
      <c r="N4909" s="133"/>
      <c r="O4909" s="133"/>
      <c r="P4909" s="133"/>
      <c r="Q4909" s="154"/>
      <c r="R4909" s="66" t="s">
        <v>76</v>
      </c>
      <c r="S4909" s="135"/>
      <c r="T4909" s="133"/>
      <c r="U4909" s="133"/>
      <c r="V4909" s="136"/>
    </row>
    <row r="4910" spans="1:22" s="52" customFormat="1" ht="46.5" customHeight="1" x14ac:dyDescent="0.2">
      <c r="A4910" s="141" t="s">
        <v>1503</v>
      </c>
      <c r="B4910" s="141"/>
      <c r="C4910" s="43" t="s">
        <v>80</v>
      </c>
      <c r="D4910" s="44" t="s">
        <v>80</v>
      </c>
      <c r="E4910" s="44" t="s">
        <v>80</v>
      </c>
      <c r="F4910" s="44" t="s">
        <v>80</v>
      </c>
      <c r="G4910" s="44" t="s">
        <v>80</v>
      </c>
      <c r="H4910" s="44">
        <f>SUM(H4896:H4909)</f>
        <v>2885.2</v>
      </c>
      <c r="I4910" s="44">
        <f t="shared" ref="I4910:S4910" si="390">SUM(I4896:I4909)</f>
        <v>2616.9</v>
      </c>
      <c r="J4910" s="44">
        <f t="shared" si="390"/>
        <v>2325.44</v>
      </c>
      <c r="K4910" s="45">
        <f t="shared" si="390"/>
        <v>114</v>
      </c>
      <c r="L4910" s="44">
        <f t="shared" si="390"/>
        <v>27320142.98</v>
      </c>
      <c r="M4910" s="44">
        <f t="shared" si="390"/>
        <v>0</v>
      </c>
      <c r="N4910" s="44">
        <f t="shared" si="390"/>
        <v>0</v>
      </c>
      <c r="O4910" s="44">
        <f t="shared" si="390"/>
        <v>0</v>
      </c>
      <c r="P4910" s="44">
        <f t="shared" si="390"/>
        <v>27320142.98</v>
      </c>
      <c r="Q4910" s="44">
        <f t="shared" si="390"/>
        <v>0</v>
      </c>
      <c r="R4910" s="44" t="s">
        <v>80</v>
      </c>
      <c r="S4910" s="45">
        <f t="shared" si="390"/>
        <v>14</v>
      </c>
      <c r="T4910" s="44" t="s">
        <v>80</v>
      </c>
      <c r="U4910" s="44" t="s">
        <v>80</v>
      </c>
      <c r="V4910" s="44" t="s">
        <v>80</v>
      </c>
    </row>
    <row r="4911" spans="1:22" s="52" customFormat="1" ht="34.5" customHeight="1" x14ac:dyDescent="0.2">
      <c r="A4911" s="142" t="s">
        <v>251</v>
      </c>
      <c r="B4911" s="142"/>
      <c r="C4911" s="142"/>
      <c r="D4911" s="142"/>
      <c r="E4911" s="142"/>
      <c r="F4911" s="142"/>
      <c r="G4911" s="142"/>
      <c r="H4911" s="142"/>
      <c r="I4911" s="142"/>
      <c r="J4911" s="142"/>
      <c r="K4911" s="142"/>
      <c r="L4911" s="142"/>
      <c r="M4911" s="142"/>
      <c r="N4911" s="142"/>
      <c r="O4911" s="142"/>
      <c r="P4911" s="142"/>
      <c r="Q4911" s="142"/>
      <c r="R4911" s="142"/>
      <c r="S4911" s="142"/>
      <c r="T4911" s="142"/>
      <c r="U4911" s="142"/>
      <c r="V4911" s="142"/>
    </row>
    <row r="4912" spans="1:22" s="23" customFormat="1" ht="34.5" customHeight="1" x14ac:dyDescent="0.2">
      <c r="A4912" s="138">
        <v>1</v>
      </c>
      <c r="B4912" s="138" t="s">
        <v>937</v>
      </c>
      <c r="C4912" s="139">
        <v>1974</v>
      </c>
      <c r="D4912" s="139"/>
      <c r="E4912" s="138" t="s">
        <v>84</v>
      </c>
      <c r="F4912" s="132">
        <v>2</v>
      </c>
      <c r="G4912" s="132">
        <v>3</v>
      </c>
      <c r="H4912" s="133">
        <v>524.79999999999995</v>
      </c>
      <c r="I4912" s="133">
        <v>524.79999999999995</v>
      </c>
      <c r="J4912" s="133">
        <v>52.8</v>
      </c>
      <c r="K4912" s="132">
        <v>10</v>
      </c>
      <c r="L4912" s="133">
        <f>M4912+N4912+O4912+P4912+Q4912</f>
        <v>7613235.1100000003</v>
      </c>
      <c r="M4912" s="133">
        <v>0</v>
      </c>
      <c r="N4912" s="133">
        <v>0</v>
      </c>
      <c r="O4912" s="133">
        <v>0</v>
      </c>
      <c r="P4912" s="133">
        <v>7613235.1100000003</v>
      </c>
      <c r="Q4912" s="154">
        <v>0</v>
      </c>
      <c r="R4912" s="66" t="s">
        <v>85</v>
      </c>
      <c r="S4912" s="135">
        <v>3</v>
      </c>
      <c r="T4912" s="133">
        <f>L4912/I4912</f>
        <v>14506.926657774393</v>
      </c>
      <c r="U4912" s="133">
        <f>T4912</f>
        <v>14506.926657774393</v>
      </c>
      <c r="V4912" s="136">
        <v>47118</v>
      </c>
    </row>
    <row r="4913" spans="1:24" s="23" customFormat="1" ht="34.5" customHeight="1" x14ac:dyDescent="0.2">
      <c r="A4913" s="138"/>
      <c r="B4913" s="138"/>
      <c r="C4913" s="139"/>
      <c r="D4913" s="139"/>
      <c r="E4913" s="138"/>
      <c r="F4913" s="132"/>
      <c r="G4913" s="132"/>
      <c r="H4913" s="133"/>
      <c r="I4913" s="133"/>
      <c r="J4913" s="133"/>
      <c r="K4913" s="132"/>
      <c r="L4913" s="133"/>
      <c r="M4913" s="133"/>
      <c r="N4913" s="133"/>
      <c r="O4913" s="133"/>
      <c r="P4913" s="133"/>
      <c r="Q4913" s="154"/>
      <c r="R4913" s="66" t="s">
        <v>86</v>
      </c>
      <c r="S4913" s="135"/>
      <c r="T4913" s="133"/>
      <c r="U4913" s="133"/>
      <c r="V4913" s="136"/>
    </row>
    <row r="4914" spans="1:24" s="23" customFormat="1" ht="47.25" customHeight="1" x14ac:dyDescent="0.2">
      <c r="A4914" s="138"/>
      <c r="B4914" s="138"/>
      <c r="C4914" s="139"/>
      <c r="D4914" s="139"/>
      <c r="E4914" s="138"/>
      <c r="F4914" s="132"/>
      <c r="G4914" s="132"/>
      <c r="H4914" s="133"/>
      <c r="I4914" s="133"/>
      <c r="J4914" s="133"/>
      <c r="K4914" s="132"/>
      <c r="L4914" s="133"/>
      <c r="M4914" s="133"/>
      <c r="N4914" s="133"/>
      <c r="O4914" s="133"/>
      <c r="P4914" s="133"/>
      <c r="Q4914" s="154"/>
      <c r="R4914" s="66" t="s">
        <v>87</v>
      </c>
      <c r="S4914" s="135"/>
      <c r="T4914" s="133"/>
      <c r="U4914" s="133"/>
      <c r="V4914" s="136"/>
    </row>
    <row r="4915" spans="1:24" s="23" customFormat="1" ht="34.5" customHeight="1" x14ac:dyDescent="0.2">
      <c r="A4915" s="138" t="s">
        <v>31</v>
      </c>
      <c r="B4915" s="138" t="s">
        <v>938</v>
      </c>
      <c r="C4915" s="139">
        <v>2013</v>
      </c>
      <c r="D4915" s="139"/>
      <c r="E4915" s="138" t="s">
        <v>84</v>
      </c>
      <c r="F4915" s="132">
        <v>2</v>
      </c>
      <c r="G4915" s="132">
        <v>3</v>
      </c>
      <c r="H4915" s="133">
        <v>799.5</v>
      </c>
      <c r="I4915" s="133">
        <v>712.7</v>
      </c>
      <c r="J4915" s="133">
        <v>332.6</v>
      </c>
      <c r="K4915" s="132">
        <v>32</v>
      </c>
      <c r="L4915" s="133">
        <v>5739397.2999999998</v>
      </c>
      <c r="M4915" s="133">
        <v>0</v>
      </c>
      <c r="N4915" s="133">
        <v>0</v>
      </c>
      <c r="O4915" s="133">
        <v>0</v>
      </c>
      <c r="P4915" s="133">
        <f>L4915</f>
        <v>5739397.2999999998</v>
      </c>
      <c r="Q4915" s="133">
        <v>0</v>
      </c>
      <c r="R4915" s="66" t="s">
        <v>74</v>
      </c>
      <c r="S4915" s="135">
        <v>3</v>
      </c>
      <c r="T4915" s="133">
        <f>L4915/I4915</f>
        <v>8053.0339553809454</v>
      </c>
      <c r="U4915" s="133">
        <f>T4915</f>
        <v>8053.0339553809454</v>
      </c>
      <c r="V4915" s="136">
        <v>47118</v>
      </c>
    </row>
    <row r="4916" spans="1:24" s="23" customFormat="1" ht="34.5" customHeight="1" x14ac:dyDescent="0.2">
      <c r="A4916" s="138"/>
      <c r="B4916" s="138"/>
      <c r="C4916" s="139"/>
      <c r="D4916" s="139"/>
      <c r="E4916" s="138"/>
      <c r="F4916" s="132"/>
      <c r="G4916" s="132"/>
      <c r="H4916" s="133"/>
      <c r="I4916" s="133"/>
      <c r="J4916" s="133"/>
      <c r="K4916" s="132"/>
      <c r="L4916" s="133"/>
      <c r="M4916" s="133"/>
      <c r="N4916" s="133"/>
      <c r="O4916" s="133"/>
      <c r="P4916" s="133"/>
      <c r="Q4916" s="133"/>
      <c r="R4916" s="66" t="s">
        <v>75</v>
      </c>
      <c r="S4916" s="135"/>
      <c r="T4916" s="133"/>
      <c r="U4916" s="133"/>
      <c r="V4916" s="136"/>
    </row>
    <row r="4917" spans="1:24" s="23" customFormat="1" ht="34.5" customHeight="1" x14ac:dyDescent="0.2">
      <c r="A4917" s="138"/>
      <c r="B4917" s="138"/>
      <c r="C4917" s="139"/>
      <c r="D4917" s="139"/>
      <c r="E4917" s="138"/>
      <c r="F4917" s="132"/>
      <c r="G4917" s="132"/>
      <c r="H4917" s="133"/>
      <c r="I4917" s="133"/>
      <c r="J4917" s="133"/>
      <c r="K4917" s="132"/>
      <c r="L4917" s="133"/>
      <c r="M4917" s="133"/>
      <c r="N4917" s="133"/>
      <c r="O4917" s="133"/>
      <c r="P4917" s="133"/>
      <c r="Q4917" s="133"/>
      <c r="R4917" s="66" t="s">
        <v>76</v>
      </c>
      <c r="S4917" s="135"/>
      <c r="T4917" s="133"/>
      <c r="U4917" s="133"/>
      <c r="V4917" s="136"/>
    </row>
    <row r="4918" spans="1:24" s="23" customFormat="1" ht="54.75" customHeight="1" x14ac:dyDescent="0.2">
      <c r="A4918" s="141" t="s">
        <v>939</v>
      </c>
      <c r="B4918" s="141"/>
      <c r="C4918" s="43" t="s">
        <v>80</v>
      </c>
      <c r="D4918" s="44" t="s">
        <v>80</v>
      </c>
      <c r="E4918" s="44" t="s">
        <v>80</v>
      </c>
      <c r="F4918" s="44" t="s">
        <v>80</v>
      </c>
      <c r="G4918" s="44" t="s">
        <v>80</v>
      </c>
      <c r="H4918" s="44">
        <f t="shared" ref="H4918:Q4918" si="391">SUM(H4912:H4917)</f>
        <v>1324.3</v>
      </c>
      <c r="I4918" s="44">
        <f t="shared" si="391"/>
        <v>1237.5</v>
      </c>
      <c r="J4918" s="44">
        <f t="shared" si="391"/>
        <v>385.40000000000003</v>
      </c>
      <c r="K4918" s="45">
        <f t="shared" si="391"/>
        <v>42</v>
      </c>
      <c r="L4918" s="44">
        <f t="shared" si="391"/>
        <v>13352632.41</v>
      </c>
      <c r="M4918" s="44">
        <f t="shared" si="391"/>
        <v>0</v>
      </c>
      <c r="N4918" s="44">
        <f t="shared" si="391"/>
        <v>0</v>
      </c>
      <c r="O4918" s="44">
        <f t="shared" si="391"/>
        <v>0</v>
      </c>
      <c r="P4918" s="44">
        <f t="shared" si="391"/>
        <v>13352632.41</v>
      </c>
      <c r="Q4918" s="55">
        <f t="shared" si="391"/>
        <v>0</v>
      </c>
      <c r="R4918" s="43" t="s">
        <v>80</v>
      </c>
      <c r="S4918" s="43">
        <f>SUM(S4912:S4917)</f>
        <v>6</v>
      </c>
      <c r="T4918" s="44" t="s">
        <v>80</v>
      </c>
      <c r="U4918" s="44" t="s">
        <v>80</v>
      </c>
      <c r="V4918" s="44" t="s">
        <v>80</v>
      </c>
    </row>
    <row r="4919" spans="1:24" s="23" customFormat="1" ht="34.5" customHeight="1" x14ac:dyDescent="0.2">
      <c r="A4919" s="142" t="s">
        <v>256</v>
      </c>
      <c r="B4919" s="142"/>
      <c r="C4919" s="142"/>
      <c r="D4919" s="142"/>
      <c r="E4919" s="142"/>
      <c r="F4919" s="142"/>
      <c r="G4919" s="142"/>
      <c r="H4919" s="142"/>
      <c r="I4919" s="142"/>
      <c r="J4919" s="142"/>
      <c r="K4919" s="142"/>
      <c r="L4919" s="142"/>
      <c r="M4919" s="142"/>
      <c r="N4919" s="142"/>
      <c r="O4919" s="142"/>
      <c r="P4919" s="142"/>
      <c r="Q4919" s="142"/>
      <c r="R4919" s="142"/>
      <c r="S4919" s="142"/>
      <c r="T4919" s="142"/>
      <c r="U4919" s="142"/>
      <c r="V4919" s="142"/>
    </row>
    <row r="4920" spans="1:24" s="23" customFormat="1" ht="31.5" customHeight="1" x14ac:dyDescent="0.2">
      <c r="A4920" s="138">
        <v>1</v>
      </c>
      <c r="B4920" s="138" t="s">
        <v>940</v>
      </c>
      <c r="C4920" s="139">
        <v>2017</v>
      </c>
      <c r="D4920" s="139">
        <v>2017</v>
      </c>
      <c r="E4920" s="138" t="s">
        <v>111</v>
      </c>
      <c r="F4920" s="132">
        <v>3</v>
      </c>
      <c r="G4920" s="132">
        <v>4</v>
      </c>
      <c r="H4920" s="133">
        <v>2036.6</v>
      </c>
      <c r="I4920" s="133">
        <v>2036.6</v>
      </c>
      <c r="J4920" s="133">
        <v>1811.4</v>
      </c>
      <c r="K4920" s="132">
        <v>72</v>
      </c>
      <c r="L4920" s="133">
        <v>11549594.949999999</v>
      </c>
      <c r="M4920" s="133">
        <v>0</v>
      </c>
      <c r="N4920" s="133">
        <v>0</v>
      </c>
      <c r="O4920" s="133">
        <v>0</v>
      </c>
      <c r="P4920" s="133">
        <v>11549594.949999999</v>
      </c>
      <c r="Q4920" s="154">
        <v>0</v>
      </c>
      <c r="R4920" s="66" t="s">
        <v>74</v>
      </c>
      <c r="S4920" s="135">
        <v>3</v>
      </c>
      <c r="T4920" s="133">
        <v>5671.02</v>
      </c>
      <c r="U4920" s="133">
        <v>5671.02</v>
      </c>
      <c r="V4920" s="136">
        <v>47118</v>
      </c>
    </row>
    <row r="4921" spans="1:24" s="23" customFormat="1" ht="33.75" customHeight="1" x14ac:dyDescent="0.2">
      <c r="A4921" s="138"/>
      <c r="B4921" s="138"/>
      <c r="C4921" s="139"/>
      <c r="D4921" s="139"/>
      <c r="E4921" s="138"/>
      <c r="F4921" s="132"/>
      <c r="G4921" s="132"/>
      <c r="H4921" s="133"/>
      <c r="I4921" s="133"/>
      <c r="J4921" s="133"/>
      <c r="K4921" s="132"/>
      <c r="L4921" s="133"/>
      <c r="M4921" s="133"/>
      <c r="N4921" s="133"/>
      <c r="O4921" s="133"/>
      <c r="P4921" s="133"/>
      <c r="Q4921" s="154"/>
      <c r="R4921" s="66" t="s">
        <v>75</v>
      </c>
      <c r="S4921" s="135"/>
      <c r="T4921" s="133"/>
      <c r="U4921" s="133"/>
      <c r="V4921" s="136"/>
    </row>
    <row r="4922" spans="1:24" s="23" customFormat="1" ht="38.25" customHeight="1" x14ac:dyDescent="0.2">
      <c r="A4922" s="138"/>
      <c r="B4922" s="138"/>
      <c r="C4922" s="139"/>
      <c r="D4922" s="139"/>
      <c r="E4922" s="138"/>
      <c r="F4922" s="132"/>
      <c r="G4922" s="132"/>
      <c r="H4922" s="133"/>
      <c r="I4922" s="133"/>
      <c r="J4922" s="133"/>
      <c r="K4922" s="132"/>
      <c r="L4922" s="133"/>
      <c r="M4922" s="133"/>
      <c r="N4922" s="133"/>
      <c r="O4922" s="133"/>
      <c r="P4922" s="133"/>
      <c r="Q4922" s="154"/>
      <c r="R4922" s="66" t="s">
        <v>76</v>
      </c>
      <c r="S4922" s="135"/>
      <c r="T4922" s="133"/>
      <c r="U4922" s="133"/>
      <c r="V4922" s="136"/>
    </row>
    <row r="4923" spans="1:24" s="50" customFormat="1" ht="29.25" customHeight="1" x14ac:dyDescent="0.15">
      <c r="A4923" s="138" t="s">
        <v>31</v>
      </c>
      <c r="B4923" s="138" t="s">
        <v>1294</v>
      </c>
      <c r="C4923" s="139">
        <v>1984</v>
      </c>
      <c r="D4923" s="139"/>
      <c r="E4923" s="138" t="s">
        <v>84</v>
      </c>
      <c r="F4923" s="132">
        <v>2</v>
      </c>
      <c r="G4923" s="132">
        <v>1</v>
      </c>
      <c r="H4923" s="133">
        <v>347.7</v>
      </c>
      <c r="I4923" s="133">
        <v>322.39999999999998</v>
      </c>
      <c r="J4923" s="133">
        <v>322.39999999999998</v>
      </c>
      <c r="K4923" s="132">
        <v>13</v>
      </c>
      <c r="L4923" s="133">
        <v>5004974.01</v>
      </c>
      <c r="M4923" s="133">
        <v>0</v>
      </c>
      <c r="N4923" s="133">
        <v>0</v>
      </c>
      <c r="O4923" s="133">
        <v>0</v>
      </c>
      <c r="P4923" s="133">
        <v>5004974.01</v>
      </c>
      <c r="Q4923" s="133">
        <v>0</v>
      </c>
      <c r="R4923" s="66" t="s">
        <v>85</v>
      </c>
      <c r="S4923" s="134">
        <v>3</v>
      </c>
      <c r="T4923" s="133">
        <v>15524.11</v>
      </c>
      <c r="U4923" s="133">
        <v>15524.11</v>
      </c>
      <c r="V4923" s="136">
        <v>47118</v>
      </c>
    </row>
    <row r="4924" spans="1:24" s="50" customFormat="1" ht="30.75" customHeight="1" x14ac:dyDescent="0.15">
      <c r="A4924" s="138"/>
      <c r="B4924" s="138"/>
      <c r="C4924" s="139"/>
      <c r="D4924" s="139"/>
      <c r="E4924" s="138"/>
      <c r="F4924" s="132"/>
      <c r="G4924" s="132"/>
      <c r="H4924" s="133"/>
      <c r="I4924" s="133"/>
      <c r="J4924" s="133"/>
      <c r="K4924" s="132"/>
      <c r="L4924" s="133"/>
      <c r="M4924" s="133"/>
      <c r="N4924" s="133"/>
      <c r="O4924" s="133"/>
      <c r="P4924" s="133"/>
      <c r="Q4924" s="133"/>
      <c r="R4924" s="66" t="s">
        <v>248</v>
      </c>
      <c r="S4924" s="135"/>
      <c r="T4924" s="133"/>
      <c r="U4924" s="133"/>
      <c r="V4924" s="136"/>
    </row>
    <row r="4925" spans="1:24" s="50" customFormat="1" ht="42.75" customHeight="1" x14ac:dyDescent="0.15">
      <c r="A4925" s="138"/>
      <c r="B4925" s="138"/>
      <c r="C4925" s="139"/>
      <c r="D4925" s="139"/>
      <c r="E4925" s="138"/>
      <c r="F4925" s="132"/>
      <c r="G4925" s="132"/>
      <c r="H4925" s="133"/>
      <c r="I4925" s="133"/>
      <c r="J4925" s="133"/>
      <c r="K4925" s="132"/>
      <c r="L4925" s="133"/>
      <c r="M4925" s="133"/>
      <c r="N4925" s="133"/>
      <c r="O4925" s="133"/>
      <c r="P4925" s="133"/>
      <c r="Q4925" s="133"/>
      <c r="R4925" s="66" t="s">
        <v>86</v>
      </c>
      <c r="S4925" s="135"/>
      <c r="T4925" s="133"/>
      <c r="U4925" s="133"/>
      <c r="V4925" s="136"/>
    </row>
    <row r="4926" spans="1:24" s="23" customFormat="1" ht="30.75" customHeight="1" x14ac:dyDescent="0.2">
      <c r="A4926" s="138">
        <v>3</v>
      </c>
      <c r="B4926" s="138" t="s">
        <v>941</v>
      </c>
      <c r="C4926" s="139">
        <v>1984</v>
      </c>
      <c r="D4926" s="139"/>
      <c r="E4926" s="138" t="s">
        <v>111</v>
      </c>
      <c r="F4926" s="132">
        <v>2</v>
      </c>
      <c r="G4926" s="132">
        <v>3</v>
      </c>
      <c r="H4926" s="133">
        <v>1120.5</v>
      </c>
      <c r="I4926" s="133">
        <v>988</v>
      </c>
      <c r="J4926" s="133">
        <v>869.19</v>
      </c>
      <c r="K4926" s="132">
        <v>40</v>
      </c>
      <c r="L4926" s="133">
        <v>7956432.3300000001</v>
      </c>
      <c r="M4926" s="133">
        <v>0</v>
      </c>
      <c r="N4926" s="133">
        <v>0</v>
      </c>
      <c r="O4926" s="133">
        <v>0</v>
      </c>
      <c r="P4926" s="133">
        <v>7956432.3300000001</v>
      </c>
      <c r="Q4926" s="154">
        <v>0</v>
      </c>
      <c r="R4926" s="66" t="s">
        <v>74</v>
      </c>
      <c r="S4926" s="135">
        <v>3</v>
      </c>
      <c r="T4926" s="133">
        <v>8053.07</v>
      </c>
      <c r="U4926" s="133">
        <v>8053.07</v>
      </c>
      <c r="V4926" s="136">
        <v>47118</v>
      </c>
      <c r="W4926" s="52"/>
      <c r="X4926" s="52"/>
    </row>
    <row r="4927" spans="1:24" s="23" customFormat="1" ht="34.5" customHeight="1" x14ac:dyDescent="0.2">
      <c r="A4927" s="138"/>
      <c r="B4927" s="138"/>
      <c r="C4927" s="139"/>
      <c r="D4927" s="139"/>
      <c r="E4927" s="138"/>
      <c r="F4927" s="132"/>
      <c r="G4927" s="132"/>
      <c r="H4927" s="133"/>
      <c r="I4927" s="133"/>
      <c r="J4927" s="133"/>
      <c r="K4927" s="132"/>
      <c r="L4927" s="133"/>
      <c r="M4927" s="133"/>
      <c r="N4927" s="133"/>
      <c r="O4927" s="133"/>
      <c r="P4927" s="133"/>
      <c r="Q4927" s="154"/>
      <c r="R4927" s="66" t="s">
        <v>75</v>
      </c>
      <c r="S4927" s="135"/>
      <c r="T4927" s="133"/>
      <c r="U4927" s="133"/>
      <c r="V4927" s="136"/>
      <c r="W4927" s="52"/>
      <c r="X4927" s="52"/>
    </row>
    <row r="4928" spans="1:24" s="23" customFormat="1" ht="34.5" customHeight="1" x14ac:dyDescent="0.2">
      <c r="A4928" s="138"/>
      <c r="B4928" s="138"/>
      <c r="C4928" s="139"/>
      <c r="D4928" s="139"/>
      <c r="E4928" s="138"/>
      <c r="F4928" s="132"/>
      <c r="G4928" s="132"/>
      <c r="H4928" s="133"/>
      <c r="I4928" s="133"/>
      <c r="J4928" s="133"/>
      <c r="K4928" s="132"/>
      <c r="L4928" s="133"/>
      <c r="M4928" s="133"/>
      <c r="N4928" s="133"/>
      <c r="O4928" s="133"/>
      <c r="P4928" s="133"/>
      <c r="Q4928" s="154"/>
      <c r="R4928" s="66" t="s">
        <v>76</v>
      </c>
      <c r="S4928" s="135"/>
      <c r="T4928" s="133"/>
      <c r="U4928" s="133"/>
      <c r="V4928" s="136"/>
      <c r="W4928" s="52"/>
      <c r="X4928" s="52"/>
    </row>
    <row r="4929" spans="1:22" s="21" customFormat="1" ht="39.75" customHeight="1" x14ac:dyDescent="0.15">
      <c r="A4929" s="138">
        <v>4</v>
      </c>
      <c r="B4929" s="138" t="s">
        <v>522</v>
      </c>
      <c r="C4929" s="139">
        <v>1978</v>
      </c>
      <c r="D4929" s="139"/>
      <c r="E4929" s="138" t="s">
        <v>111</v>
      </c>
      <c r="F4929" s="132">
        <v>2</v>
      </c>
      <c r="G4929" s="132">
        <v>2</v>
      </c>
      <c r="H4929" s="133">
        <v>840</v>
      </c>
      <c r="I4929" s="133">
        <v>767.9</v>
      </c>
      <c r="J4929" s="133">
        <v>572.72</v>
      </c>
      <c r="K4929" s="132">
        <v>41</v>
      </c>
      <c r="L4929" s="133">
        <f>M4929+N4929+O4929+P4929+Q4929</f>
        <v>3362325.03</v>
      </c>
      <c r="M4929" s="133">
        <v>0</v>
      </c>
      <c r="N4929" s="133">
        <v>0</v>
      </c>
      <c r="O4929" s="133">
        <v>0</v>
      </c>
      <c r="P4929" s="133">
        <v>3362325.03</v>
      </c>
      <c r="Q4929" s="154">
        <v>0</v>
      </c>
      <c r="R4929" s="66" t="s">
        <v>68</v>
      </c>
      <c r="S4929" s="135">
        <v>3</v>
      </c>
      <c r="T4929" s="133">
        <f>L4929/I4929</f>
        <v>4378.5975126969652</v>
      </c>
      <c r="U4929" s="133">
        <f>T4929</f>
        <v>4378.5975126969652</v>
      </c>
      <c r="V4929" s="136">
        <v>47118</v>
      </c>
    </row>
    <row r="4930" spans="1:22" s="23" customFormat="1" ht="50.25" customHeight="1" x14ac:dyDescent="0.2">
      <c r="A4930" s="138"/>
      <c r="B4930" s="138"/>
      <c r="C4930" s="139"/>
      <c r="D4930" s="139"/>
      <c r="E4930" s="138"/>
      <c r="F4930" s="132"/>
      <c r="G4930" s="132"/>
      <c r="H4930" s="133"/>
      <c r="I4930" s="133"/>
      <c r="J4930" s="133"/>
      <c r="K4930" s="132"/>
      <c r="L4930" s="133"/>
      <c r="M4930" s="133"/>
      <c r="N4930" s="133"/>
      <c r="O4930" s="133"/>
      <c r="P4930" s="133"/>
      <c r="Q4930" s="154"/>
      <c r="R4930" s="66" t="s">
        <v>69</v>
      </c>
      <c r="S4930" s="135"/>
      <c r="T4930" s="133"/>
      <c r="U4930" s="133"/>
      <c r="V4930" s="136"/>
    </row>
    <row r="4931" spans="1:22" s="23" customFormat="1" ht="48" customHeight="1" x14ac:dyDescent="0.2">
      <c r="A4931" s="138"/>
      <c r="B4931" s="138"/>
      <c r="C4931" s="139"/>
      <c r="D4931" s="139"/>
      <c r="E4931" s="138"/>
      <c r="F4931" s="132"/>
      <c r="G4931" s="132"/>
      <c r="H4931" s="133"/>
      <c r="I4931" s="133"/>
      <c r="J4931" s="133"/>
      <c r="K4931" s="132"/>
      <c r="L4931" s="133"/>
      <c r="M4931" s="133"/>
      <c r="N4931" s="133"/>
      <c r="O4931" s="133"/>
      <c r="P4931" s="133"/>
      <c r="Q4931" s="154"/>
      <c r="R4931" s="66" t="s">
        <v>70</v>
      </c>
      <c r="S4931" s="135"/>
      <c r="T4931" s="133"/>
      <c r="U4931" s="133"/>
      <c r="V4931" s="136"/>
    </row>
    <row r="4932" spans="1:22" s="32" customFormat="1" ht="34.5" customHeight="1" x14ac:dyDescent="0.2">
      <c r="A4932" s="138">
        <v>5</v>
      </c>
      <c r="B4932" s="138" t="s">
        <v>943</v>
      </c>
      <c r="C4932" s="139">
        <v>1990</v>
      </c>
      <c r="D4932" s="139"/>
      <c r="E4932" s="138" t="s">
        <v>111</v>
      </c>
      <c r="F4932" s="132">
        <v>4</v>
      </c>
      <c r="G4932" s="132">
        <v>3</v>
      </c>
      <c r="H4932" s="133">
        <v>2570.3000000000002</v>
      </c>
      <c r="I4932" s="133">
        <v>2333</v>
      </c>
      <c r="J4932" s="133">
        <v>2267.6</v>
      </c>
      <c r="K4932" s="132">
        <v>85</v>
      </c>
      <c r="L4932" s="133">
        <v>1995443.2</v>
      </c>
      <c r="M4932" s="133">
        <v>0</v>
      </c>
      <c r="N4932" s="133">
        <v>0</v>
      </c>
      <c r="O4932" s="133">
        <v>0</v>
      </c>
      <c r="P4932" s="133">
        <v>1995443.2</v>
      </c>
      <c r="Q4932" s="154">
        <v>0</v>
      </c>
      <c r="R4932" s="66" t="s">
        <v>102</v>
      </c>
      <c r="S4932" s="135">
        <v>3</v>
      </c>
      <c r="T4932" s="133">
        <v>855.31</v>
      </c>
      <c r="U4932" s="133">
        <v>855.31</v>
      </c>
      <c r="V4932" s="136">
        <v>47118</v>
      </c>
    </row>
    <row r="4933" spans="1:22" s="33" customFormat="1" ht="50.25" customHeight="1" x14ac:dyDescent="0.15">
      <c r="A4933" s="138"/>
      <c r="B4933" s="138"/>
      <c r="C4933" s="139"/>
      <c r="D4933" s="139"/>
      <c r="E4933" s="138"/>
      <c r="F4933" s="132"/>
      <c r="G4933" s="132"/>
      <c r="H4933" s="133"/>
      <c r="I4933" s="133"/>
      <c r="J4933" s="133"/>
      <c r="K4933" s="132"/>
      <c r="L4933" s="133"/>
      <c r="M4933" s="133"/>
      <c r="N4933" s="133"/>
      <c r="O4933" s="133"/>
      <c r="P4933" s="133"/>
      <c r="Q4933" s="154"/>
      <c r="R4933" s="66" t="s">
        <v>103</v>
      </c>
      <c r="S4933" s="135"/>
      <c r="T4933" s="133"/>
      <c r="U4933" s="133"/>
      <c r="V4933" s="136"/>
    </row>
    <row r="4934" spans="1:22" s="23" customFormat="1" ht="52.5" customHeight="1" x14ac:dyDescent="0.2">
      <c r="A4934" s="138"/>
      <c r="B4934" s="138"/>
      <c r="C4934" s="139"/>
      <c r="D4934" s="139"/>
      <c r="E4934" s="138"/>
      <c r="F4934" s="132"/>
      <c r="G4934" s="132"/>
      <c r="H4934" s="133"/>
      <c r="I4934" s="133"/>
      <c r="J4934" s="133"/>
      <c r="K4934" s="132"/>
      <c r="L4934" s="133"/>
      <c r="M4934" s="133"/>
      <c r="N4934" s="133"/>
      <c r="O4934" s="133"/>
      <c r="P4934" s="133"/>
      <c r="Q4934" s="154"/>
      <c r="R4934" s="66" t="s">
        <v>104</v>
      </c>
      <c r="S4934" s="135"/>
      <c r="T4934" s="133"/>
      <c r="U4934" s="133"/>
      <c r="V4934" s="136"/>
    </row>
    <row r="4935" spans="1:22" s="23" customFormat="1" ht="37.5" customHeight="1" x14ac:dyDescent="0.2">
      <c r="A4935" s="141" t="s">
        <v>1504</v>
      </c>
      <c r="B4935" s="141"/>
      <c r="C4935" s="43" t="s">
        <v>80</v>
      </c>
      <c r="D4935" s="44" t="s">
        <v>80</v>
      </c>
      <c r="E4935" s="44" t="s">
        <v>80</v>
      </c>
      <c r="F4935" s="44" t="s">
        <v>80</v>
      </c>
      <c r="G4935" s="44" t="s">
        <v>80</v>
      </c>
      <c r="H4935" s="44">
        <f t="shared" ref="H4935:Q4935" si="392">SUM(H4920:H4934)</f>
        <v>6915.0999999999995</v>
      </c>
      <c r="I4935" s="44">
        <f t="shared" si="392"/>
        <v>6447.9</v>
      </c>
      <c r="J4935" s="44">
        <f t="shared" si="392"/>
        <v>5843.3099999999995</v>
      </c>
      <c r="K4935" s="45">
        <f t="shared" si="392"/>
        <v>251</v>
      </c>
      <c r="L4935" s="44">
        <f t="shared" si="392"/>
        <v>29868769.52</v>
      </c>
      <c r="M4935" s="44">
        <f t="shared" si="392"/>
        <v>0</v>
      </c>
      <c r="N4935" s="44">
        <f t="shared" si="392"/>
        <v>0</v>
      </c>
      <c r="O4935" s="44">
        <f t="shared" si="392"/>
        <v>0</v>
      </c>
      <c r="P4935" s="44">
        <f t="shared" si="392"/>
        <v>29868769.52</v>
      </c>
      <c r="Q4935" s="55">
        <f t="shared" si="392"/>
        <v>0</v>
      </c>
      <c r="R4935" s="43" t="s">
        <v>80</v>
      </c>
      <c r="S4935" s="43">
        <f>SUM(S4920:S4934)</f>
        <v>15</v>
      </c>
      <c r="T4935" s="44" t="s">
        <v>80</v>
      </c>
      <c r="U4935" s="44" t="s">
        <v>80</v>
      </c>
      <c r="V4935" s="44" t="s">
        <v>80</v>
      </c>
    </row>
    <row r="4936" spans="1:22" s="23" customFormat="1" ht="33" customHeight="1" x14ac:dyDescent="0.2">
      <c r="A4936" s="142" t="s">
        <v>262</v>
      </c>
      <c r="B4936" s="142"/>
      <c r="C4936" s="142"/>
      <c r="D4936" s="142"/>
      <c r="E4936" s="142"/>
      <c r="F4936" s="142"/>
      <c r="G4936" s="142"/>
      <c r="H4936" s="142"/>
      <c r="I4936" s="142"/>
      <c r="J4936" s="142"/>
      <c r="K4936" s="142"/>
      <c r="L4936" s="142"/>
      <c r="M4936" s="142"/>
      <c r="N4936" s="142"/>
      <c r="O4936" s="142"/>
      <c r="P4936" s="142"/>
      <c r="Q4936" s="142"/>
      <c r="R4936" s="142"/>
      <c r="S4936" s="142"/>
      <c r="T4936" s="142"/>
      <c r="U4936" s="142"/>
      <c r="V4936" s="142"/>
    </row>
    <row r="4937" spans="1:22" s="23" customFormat="1" ht="37.5" customHeight="1" x14ac:dyDescent="0.2">
      <c r="A4937" s="138">
        <v>1</v>
      </c>
      <c r="B4937" s="138" t="s">
        <v>944</v>
      </c>
      <c r="C4937" s="139">
        <v>1982</v>
      </c>
      <c r="D4937" s="139">
        <v>2014</v>
      </c>
      <c r="E4937" s="138" t="s">
        <v>84</v>
      </c>
      <c r="F4937" s="132">
        <v>2</v>
      </c>
      <c r="G4937" s="132">
        <v>2</v>
      </c>
      <c r="H4937" s="133">
        <v>548</v>
      </c>
      <c r="I4937" s="133">
        <v>488.8</v>
      </c>
      <c r="J4937" s="133">
        <v>314.60000000000002</v>
      </c>
      <c r="K4937" s="132">
        <v>16</v>
      </c>
      <c r="L4937" s="133">
        <f>M4937+N4937+O4937+P4937+Q4937</f>
        <v>11420076.880000001</v>
      </c>
      <c r="M4937" s="133">
        <v>0</v>
      </c>
      <c r="N4937" s="133">
        <v>0</v>
      </c>
      <c r="O4937" s="133">
        <v>0</v>
      </c>
      <c r="P4937" s="133">
        <v>11420076.880000001</v>
      </c>
      <c r="Q4937" s="154">
        <v>0</v>
      </c>
      <c r="R4937" s="66" t="s">
        <v>85</v>
      </c>
      <c r="S4937" s="135">
        <v>3</v>
      </c>
      <c r="T4937" s="133">
        <f>L4937/I4937</f>
        <v>23363.496072013095</v>
      </c>
      <c r="U4937" s="133">
        <f>T4937</f>
        <v>23363.496072013095</v>
      </c>
      <c r="V4937" s="136">
        <v>47118</v>
      </c>
    </row>
    <row r="4938" spans="1:22" s="23" customFormat="1" ht="44.25" customHeight="1" x14ac:dyDescent="0.2">
      <c r="A4938" s="138"/>
      <c r="B4938" s="138"/>
      <c r="C4938" s="139"/>
      <c r="D4938" s="139"/>
      <c r="E4938" s="138"/>
      <c r="F4938" s="132"/>
      <c r="G4938" s="132"/>
      <c r="H4938" s="133"/>
      <c r="I4938" s="133"/>
      <c r="J4938" s="133"/>
      <c r="K4938" s="132"/>
      <c r="L4938" s="133"/>
      <c r="M4938" s="133"/>
      <c r="N4938" s="133"/>
      <c r="O4938" s="133"/>
      <c r="P4938" s="133"/>
      <c r="Q4938" s="154"/>
      <c r="R4938" s="66" t="s">
        <v>248</v>
      </c>
      <c r="S4938" s="135"/>
      <c r="T4938" s="133"/>
      <c r="U4938" s="133"/>
      <c r="V4938" s="136"/>
    </row>
    <row r="4939" spans="1:22" s="23" customFormat="1" ht="54" customHeight="1" x14ac:dyDescent="0.2">
      <c r="A4939" s="138"/>
      <c r="B4939" s="138"/>
      <c r="C4939" s="139"/>
      <c r="D4939" s="139"/>
      <c r="E4939" s="138"/>
      <c r="F4939" s="132"/>
      <c r="G4939" s="132"/>
      <c r="H4939" s="133"/>
      <c r="I4939" s="133"/>
      <c r="J4939" s="133"/>
      <c r="K4939" s="132"/>
      <c r="L4939" s="133"/>
      <c r="M4939" s="133"/>
      <c r="N4939" s="133"/>
      <c r="O4939" s="133"/>
      <c r="P4939" s="133"/>
      <c r="Q4939" s="154"/>
      <c r="R4939" s="66" t="s">
        <v>86</v>
      </c>
      <c r="S4939" s="135"/>
      <c r="T4939" s="133"/>
      <c r="U4939" s="133"/>
      <c r="V4939" s="136"/>
    </row>
    <row r="4940" spans="1:22" s="52" customFormat="1" ht="56.25" customHeight="1" x14ac:dyDescent="0.2">
      <c r="A4940" s="141" t="s">
        <v>263</v>
      </c>
      <c r="B4940" s="141"/>
      <c r="C4940" s="43" t="s">
        <v>80</v>
      </c>
      <c r="D4940" s="44" t="s">
        <v>80</v>
      </c>
      <c r="E4940" s="44" t="s">
        <v>80</v>
      </c>
      <c r="F4940" s="44" t="s">
        <v>80</v>
      </c>
      <c r="G4940" s="44" t="s">
        <v>80</v>
      </c>
      <c r="H4940" s="44">
        <f t="shared" ref="H4940:Q4940" si="393">SUM(H4937:H4939)</f>
        <v>548</v>
      </c>
      <c r="I4940" s="44">
        <f t="shared" si="393"/>
        <v>488.8</v>
      </c>
      <c r="J4940" s="44">
        <f t="shared" si="393"/>
        <v>314.60000000000002</v>
      </c>
      <c r="K4940" s="45">
        <f t="shared" si="393"/>
        <v>16</v>
      </c>
      <c r="L4940" s="44">
        <f t="shared" si="393"/>
        <v>11420076.880000001</v>
      </c>
      <c r="M4940" s="44">
        <f t="shared" si="393"/>
        <v>0</v>
      </c>
      <c r="N4940" s="44">
        <f t="shared" si="393"/>
        <v>0</v>
      </c>
      <c r="O4940" s="44">
        <f t="shared" si="393"/>
        <v>0</v>
      </c>
      <c r="P4940" s="44">
        <f t="shared" si="393"/>
        <v>11420076.880000001</v>
      </c>
      <c r="Q4940" s="55">
        <f t="shared" si="393"/>
        <v>0</v>
      </c>
      <c r="R4940" s="43" t="s">
        <v>80</v>
      </c>
      <c r="S4940" s="43">
        <f>SUM(S4937:S4939)</f>
        <v>3</v>
      </c>
      <c r="T4940" s="44" t="s">
        <v>80</v>
      </c>
      <c r="U4940" s="44" t="s">
        <v>80</v>
      </c>
      <c r="V4940" s="44" t="s">
        <v>80</v>
      </c>
    </row>
    <row r="4941" spans="1:22" s="23" customFormat="1" ht="34.5" customHeight="1" x14ac:dyDescent="0.2">
      <c r="A4941" s="142" t="s">
        <v>264</v>
      </c>
      <c r="B4941" s="142"/>
      <c r="C4941" s="142"/>
      <c r="D4941" s="142"/>
      <c r="E4941" s="142"/>
      <c r="F4941" s="142"/>
      <c r="G4941" s="142"/>
      <c r="H4941" s="142"/>
      <c r="I4941" s="142"/>
      <c r="J4941" s="142"/>
      <c r="K4941" s="142"/>
      <c r="L4941" s="142"/>
      <c r="M4941" s="142"/>
      <c r="N4941" s="142"/>
      <c r="O4941" s="142"/>
      <c r="P4941" s="142"/>
      <c r="Q4941" s="142"/>
      <c r="R4941" s="142"/>
      <c r="S4941" s="142"/>
      <c r="T4941" s="142"/>
      <c r="U4941" s="142"/>
      <c r="V4941" s="142"/>
    </row>
    <row r="4942" spans="1:22" s="23" customFormat="1" ht="36" customHeight="1" x14ac:dyDescent="0.2">
      <c r="A4942" s="138">
        <v>1</v>
      </c>
      <c r="B4942" s="138" t="s">
        <v>945</v>
      </c>
      <c r="C4942" s="139">
        <v>1985</v>
      </c>
      <c r="D4942" s="139">
        <v>1985</v>
      </c>
      <c r="E4942" s="138" t="s">
        <v>84</v>
      </c>
      <c r="F4942" s="132">
        <v>2</v>
      </c>
      <c r="G4942" s="132">
        <v>3</v>
      </c>
      <c r="H4942" s="133">
        <v>832.8</v>
      </c>
      <c r="I4942" s="133">
        <v>742.9</v>
      </c>
      <c r="J4942" s="133">
        <v>742.59</v>
      </c>
      <c r="K4942" s="132">
        <v>24</v>
      </c>
      <c r="L4942" s="133">
        <f>M4942+N4942+O4942+P4942+Q4942</f>
        <v>6872495.5300000003</v>
      </c>
      <c r="M4942" s="133">
        <v>0</v>
      </c>
      <c r="N4942" s="133">
        <v>0</v>
      </c>
      <c r="O4942" s="133">
        <v>0</v>
      </c>
      <c r="P4942" s="133">
        <v>6872495.5300000003</v>
      </c>
      <c r="Q4942" s="154">
        <v>0</v>
      </c>
      <c r="R4942" s="66" t="s">
        <v>74</v>
      </c>
      <c r="S4942" s="135">
        <v>3</v>
      </c>
      <c r="T4942" s="133">
        <f>L4942/I4942</f>
        <v>9250.902584466281</v>
      </c>
      <c r="U4942" s="133">
        <f>T4942</f>
        <v>9250.902584466281</v>
      </c>
      <c r="V4942" s="136">
        <v>47118</v>
      </c>
    </row>
    <row r="4943" spans="1:22" s="23" customFormat="1" ht="37.5" customHeight="1" x14ac:dyDescent="0.2">
      <c r="A4943" s="138"/>
      <c r="B4943" s="138"/>
      <c r="C4943" s="139"/>
      <c r="D4943" s="139"/>
      <c r="E4943" s="138"/>
      <c r="F4943" s="132"/>
      <c r="G4943" s="132"/>
      <c r="H4943" s="133"/>
      <c r="I4943" s="133"/>
      <c r="J4943" s="133"/>
      <c r="K4943" s="132"/>
      <c r="L4943" s="133"/>
      <c r="M4943" s="133"/>
      <c r="N4943" s="133"/>
      <c r="O4943" s="133"/>
      <c r="P4943" s="133"/>
      <c r="Q4943" s="154"/>
      <c r="R4943" s="66" t="s">
        <v>75</v>
      </c>
      <c r="S4943" s="135"/>
      <c r="T4943" s="133"/>
      <c r="U4943" s="133"/>
      <c r="V4943" s="136"/>
    </row>
    <row r="4944" spans="1:22" s="22" customFormat="1" ht="33.75" customHeight="1" x14ac:dyDescent="0.2">
      <c r="A4944" s="138"/>
      <c r="B4944" s="138"/>
      <c r="C4944" s="139"/>
      <c r="D4944" s="139"/>
      <c r="E4944" s="138"/>
      <c r="F4944" s="132"/>
      <c r="G4944" s="132"/>
      <c r="H4944" s="133"/>
      <c r="I4944" s="133"/>
      <c r="J4944" s="133"/>
      <c r="K4944" s="132"/>
      <c r="L4944" s="133"/>
      <c r="M4944" s="133"/>
      <c r="N4944" s="133"/>
      <c r="O4944" s="133"/>
      <c r="P4944" s="133"/>
      <c r="Q4944" s="154"/>
      <c r="R4944" s="66" t="s">
        <v>76</v>
      </c>
      <c r="S4944" s="135"/>
      <c r="T4944" s="133"/>
      <c r="U4944" s="133"/>
      <c r="V4944" s="136"/>
    </row>
    <row r="4945" spans="1:22" s="21" customFormat="1" ht="25.5" customHeight="1" x14ac:dyDescent="0.15">
      <c r="A4945" s="138">
        <v>2</v>
      </c>
      <c r="B4945" s="138" t="s">
        <v>946</v>
      </c>
      <c r="C4945" s="139">
        <v>1990</v>
      </c>
      <c r="D4945" s="139">
        <v>1990</v>
      </c>
      <c r="E4945" s="138" t="s">
        <v>84</v>
      </c>
      <c r="F4945" s="132">
        <v>2</v>
      </c>
      <c r="G4945" s="132">
        <v>1</v>
      </c>
      <c r="H4945" s="133">
        <v>874.9</v>
      </c>
      <c r="I4945" s="133">
        <v>648.9</v>
      </c>
      <c r="J4945" s="133">
        <v>141.80000000000001</v>
      </c>
      <c r="K4945" s="132">
        <v>38</v>
      </c>
      <c r="L4945" s="133">
        <f>M4945+N4945+O4945+P4945+Q4945</f>
        <v>6021890.3600000003</v>
      </c>
      <c r="M4945" s="133">
        <v>0</v>
      </c>
      <c r="N4945" s="133">
        <v>0</v>
      </c>
      <c r="O4945" s="133">
        <v>0</v>
      </c>
      <c r="P4945" s="133">
        <v>6021890.3600000003</v>
      </c>
      <c r="Q4945" s="154">
        <v>0</v>
      </c>
      <c r="R4945" s="66" t="s">
        <v>74</v>
      </c>
      <c r="S4945" s="135">
        <v>3</v>
      </c>
      <c r="T4945" s="133">
        <f>L4945/I4945</f>
        <v>9280.1515795962405</v>
      </c>
      <c r="U4945" s="133">
        <f>T4945</f>
        <v>9280.1515795962405</v>
      </c>
      <c r="V4945" s="136">
        <v>47118</v>
      </c>
    </row>
    <row r="4946" spans="1:22" s="23" customFormat="1" ht="37.5" customHeight="1" x14ac:dyDescent="0.2">
      <c r="A4946" s="138"/>
      <c r="B4946" s="138"/>
      <c r="C4946" s="139"/>
      <c r="D4946" s="139"/>
      <c r="E4946" s="138"/>
      <c r="F4946" s="132"/>
      <c r="G4946" s="132"/>
      <c r="H4946" s="133"/>
      <c r="I4946" s="133"/>
      <c r="J4946" s="133"/>
      <c r="K4946" s="132"/>
      <c r="L4946" s="133"/>
      <c r="M4946" s="133"/>
      <c r="N4946" s="133"/>
      <c r="O4946" s="133"/>
      <c r="P4946" s="133"/>
      <c r="Q4946" s="154"/>
      <c r="R4946" s="66" t="s">
        <v>75</v>
      </c>
      <c r="S4946" s="135"/>
      <c r="T4946" s="133"/>
      <c r="U4946" s="133"/>
      <c r="V4946" s="136"/>
    </row>
    <row r="4947" spans="1:22" s="23" customFormat="1" ht="35.25" customHeight="1" x14ac:dyDescent="0.2">
      <c r="A4947" s="138"/>
      <c r="B4947" s="138"/>
      <c r="C4947" s="139"/>
      <c r="D4947" s="139"/>
      <c r="E4947" s="138"/>
      <c r="F4947" s="132"/>
      <c r="G4947" s="132"/>
      <c r="H4947" s="133"/>
      <c r="I4947" s="133"/>
      <c r="J4947" s="133"/>
      <c r="K4947" s="132"/>
      <c r="L4947" s="133"/>
      <c r="M4947" s="133"/>
      <c r="N4947" s="133"/>
      <c r="O4947" s="133"/>
      <c r="P4947" s="133"/>
      <c r="Q4947" s="154"/>
      <c r="R4947" s="66" t="s">
        <v>76</v>
      </c>
      <c r="S4947" s="135"/>
      <c r="T4947" s="133"/>
      <c r="U4947" s="133"/>
      <c r="V4947" s="136"/>
    </row>
    <row r="4948" spans="1:22" s="50" customFormat="1" ht="25.5" customHeight="1" x14ac:dyDescent="0.15">
      <c r="A4948" s="138" t="s">
        <v>32</v>
      </c>
      <c r="B4948" s="138" t="s">
        <v>1295</v>
      </c>
      <c r="C4948" s="139">
        <v>1991</v>
      </c>
      <c r="D4948" s="139">
        <v>1991</v>
      </c>
      <c r="E4948" s="138" t="s">
        <v>84</v>
      </c>
      <c r="F4948" s="132">
        <v>2</v>
      </c>
      <c r="G4948" s="132">
        <v>3</v>
      </c>
      <c r="H4948" s="133">
        <v>792.9</v>
      </c>
      <c r="I4948" s="133">
        <v>705</v>
      </c>
      <c r="J4948" s="133">
        <v>705.71</v>
      </c>
      <c r="K4948" s="132">
        <v>19</v>
      </c>
      <c r="L4948" s="133">
        <v>6529538.7699999996</v>
      </c>
      <c r="M4948" s="133">
        <v>0</v>
      </c>
      <c r="N4948" s="133">
        <v>0</v>
      </c>
      <c r="O4948" s="133">
        <v>0</v>
      </c>
      <c r="P4948" s="133">
        <v>6529538.7699999996</v>
      </c>
      <c r="Q4948" s="133">
        <v>0</v>
      </c>
      <c r="R4948" s="66" t="s">
        <v>74</v>
      </c>
      <c r="S4948" s="134">
        <v>3</v>
      </c>
      <c r="T4948" s="133">
        <v>9261.76</v>
      </c>
      <c r="U4948" s="133">
        <v>9261.76</v>
      </c>
      <c r="V4948" s="136">
        <v>47118</v>
      </c>
    </row>
    <row r="4949" spans="1:22" s="50" customFormat="1" ht="33.75" customHeight="1" x14ac:dyDescent="0.15">
      <c r="A4949" s="138"/>
      <c r="B4949" s="138"/>
      <c r="C4949" s="139"/>
      <c r="D4949" s="139"/>
      <c r="E4949" s="138"/>
      <c r="F4949" s="132"/>
      <c r="G4949" s="132"/>
      <c r="H4949" s="133"/>
      <c r="I4949" s="133"/>
      <c r="J4949" s="133"/>
      <c r="K4949" s="132"/>
      <c r="L4949" s="133"/>
      <c r="M4949" s="133"/>
      <c r="N4949" s="133"/>
      <c r="O4949" s="133"/>
      <c r="P4949" s="133"/>
      <c r="Q4949" s="133"/>
      <c r="R4949" s="66" t="s">
        <v>75</v>
      </c>
      <c r="S4949" s="135"/>
      <c r="T4949" s="133"/>
      <c r="U4949" s="133"/>
      <c r="V4949" s="136"/>
    </row>
    <row r="4950" spans="1:22" s="50" customFormat="1" ht="35.25" customHeight="1" x14ac:dyDescent="0.15">
      <c r="A4950" s="138"/>
      <c r="B4950" s="138"/>
      <c r="C4950" s="139"/>
      <c r="D4950" s="139"/>
      <c r="E4950" s="138"/>
      <c r="F4950" s="132"/>
      <c r="G4950" s="132"/>
      <c r="H4950" s="133"/>
      <c r="I4950" s="133"/>
      <c r="J4950" s="133"/>
      <c r="K4950" s="132"/>
      <c r="L4950" s="133"/>
      <c r="M4950" s="133"/>
      <c r="N4950" s="133"/>
      <c r="O4950" s="133"/>
      <c r="P4950" s="133"/>
      <c r="Q4950" s="133"/>
      <c r="R4950" s="66" t="s">
        <v>76</v>
      </c>
      <c r="S4950" s="135"/>
      <c r="T4950" s="133"/>
      <c r="U4950" s="133"/>
      <c r="V4950" s="136"/>
    </row>
    <row r="4951" spans="1:22" s="52" customFormat="1" ht="21.75" customHeight="1" x14ac:dyDescent="0.2">
      <c r="A4951" s="138">
        <v>4</v>
      </c>
      <c r="B4951" s="138" t="s">
        <v>947</v>
      </c>
      <c r="C4951" s="139">
        <v>1990</v>
      </c>
      <c r="D4951" s="139">
        <v>1990</v>
      </c>
      <c r="E4951" s="138" t="s">
        <v>84</v>
      </c>
      <c r="F4951" s="132">
        <v>2</v>
      </c>
      <c r="G4951" s="132">
        <v>4</v>
      </c>
      <c r="H4951" s="133">
        <v>1302</v>
      </c>
      <c r="I4951" s="133">
        <v>1042.5</v>
      </c>
      <c r="J4951" s="133">
        <v>789.41</v>
      </c>
      <c r="K4951" s="132">
        <v>29</v>
      </c>
      <c r="L4951" s="133">
        <f>M4951+N4951+O4951+P4951+Q4951</f>
        <v>9583573.2799999993</v>
      </c>
      <c r="M4951" s="133">
        <v>0</v>
      </c>
      <c r="N4951" s="133">
        <v>0</v>
      </c>
      <c r="O4951" s="133">
        <v>0</v>
      </c>
      <c r="P4951" s="133">
        <v>9583573.2799999993</v>
      </c>
      <c r="Q4951" s="154">
        <v>0</v>
      </c>
      <c r="R4951" s="66" t="s">
        <v>74</v>
      </c>
      <c r="S4951" s="135">
        <v>3</v>
      </c>
      <c r="T4951" s="133">
        <f>L4951/I4951</f>
        <v>9192.8760479616303</v>
      </c>
      <c r="U4951" s="133">
        <f>T4951</f>
        <v>9192.8760479616303</v>
      </c>
      <c r="V4951" s="136">
        <v>47118</v>
      </c>
    </row>
    <row r="4952" spans="1:22" s="52" customFormat="1" ht="36.75" customHeight="1" x14ac:dyDescent="0.2">
      <c r="A4952" s="138"/>
      <c r="B4952" s="138"/>
      <c r="C4952" s="139"/>
      <c r="D4952" s="139"/>
      <c r="E4952" s="138"/>
      <c r="F4952" s="132"/>
      <c r="G4952" s="132"/>
      <c r="H4952" s="133"/>
      <c r="I4952" s="133"/>
      <c r="J4952" s="133"/>
      <c r="K4952" s="132"/>
      <c r="L4952" s="133"/>
      <c r="M4952" s="133"/>
      <c r="N4952" s="133"/>
      <c r="O4952" s="133"/>
      <c r="P4952" s="133"/>
      <c r="Q4952" s="154"/>
      <c r="R4952" s="66" t="s">
        <v>75</v>
      </c>
      <c r="S4952" s="135"/>
      <c r="T4952" s="133"/>
      <c r="U4952" s="133"/>
      <c r="V4952" s="136"/>
    </row>
    <row r="4953" spans="1:22" s="52" customFormat="1" ht="39" customHeight="1" x14ac:dyDescent="0.2">
      <c r="A4953" s="138"/>
      <c r="B4953" s="138"/>
      <c r="C4953" s="139"/>
      <c r="D4953" s="139"/>
      <c r="E4953" s="138"/>
      <c r="F4953" s="132"/>
      <c r="G4953" s="132"/>
      <c r="H4953" s="133"/>
      <c r="I4953" s="133"/>
      <c r="J4953" s="133"/>
      <c r="K4953" s="132"/>
      <c r="L4953" s="133"/>
      <c r="M4953" s="133"/>
      <c r="N4953" s="133"/>
      <c r="O4953" s="133"/>
      <c r="P4953" s="133"/>
      <c r="Q4953" s="154"/>
      <c r="R4953" s="66" t="s">
        <v>76</v>
      </c>
      <c r="S4953" s="135"/>
      <c r="T4953" s="133"/>
      <c r="U4953" s="133"/>
      <c r="V4953" s="136"/>
    </row>
    <row r="4954" spans="1:22" s="52" customFormat="1" ht="23.25" customHeight="1" x14ac:dyDescent="0.2">
      <c r="A4954" s="138">
        <v>5</v>
      </c>
      <c r="B4954" s="138" t="s">
        <v>948</v>
      </c>
      <c r="C4954" s="139">
        <v>1992</v>
      </c>
      <c r="D4954" s="139">
        <v>1992</v>
      </c>
      <c r="E4954" s="138" t="s">
        <v>84</v>
      </c>
      <c r="F4954" s="132">
        <v>2</v>
      </c>
      <c r="G4954" s="132">
        <v>3</v>
      </c>
      <c r="H4954" s="133">
        <v>845.1</v>
      </c>
      <c r="I4954" s="133">
        <v>756.7</v>
      </c>
      <c r="J4954" s="133">
        <v>697.52</v>
      </c>
      <c r="K4954" s="132">
        <v>15</v>
      </c>
      <c r="L4954" s="133">
        <f>M4954+N4954+O4954+P4954+Q4954</f>
        <v>17648386.510000002</v>
      </c>
      <c r="M4954" s="133">
        <v>0</v>
      </c>
      <c r="N4954" s="133">
        <v>0</v>
      </c>
      <c r="O4954" s="133">
        <v>0</v>
      </c>
      <c r="P4954" s="133">
        <v>17648386.510000002</v>
      </c>
      <c r="Q4954" s="154">
        <v>0</v>
      </c>
      <c r="R4954" s="66" t="s">
        <v>85</v>
      </c>
      <c r="S4954" s="135">
        <v>3</v>
      </c>
      <c r="T4954" s="133">
        <f>L4954/I4954</f>
        <v>23322.831386282542</v>
      </c>
      <c r="U4954" s="133">
        <f>T4954</f>
        <v>23322.831386282542</v>
      </c>
      <c r="V4954" s="136">
        <v>47118</v>
      </c>
    </row>
    <row r="4955" spans="1:22" s="52" customFormat="1" ht="34.5" customHeight="1" x14ac:dyDescent="0.2">
      <c r="A4955" s="138"/>
      <c r="B4955" s="138"/>
      <c r="C4955" s="139"/>
      <c r="D4955" s="139"/>
      <c r="E4955" s="138"/>
      <c r="F4955" s="132"/>
      <c r="G4955" s="132"/>
      <c r="H4955" s="133"/>
      <c r="I4955" s="133"/>
      <c r="J4955" s="133"/>
      <c r="K4955" s="132"/>
      <c r="L4955" s="133"/>
      <c r="M4955" s="133"/>
      <c r="N4955" s="133"/>
      <c r="O4955" s="133"/>
      <c r="P4955" s="133"/>
      <c r="Q4955" s="154"/>
      <c r="R4955" s="66" t="s">
        <v>248</v>
      </c>
      <c r="S4955" s="135"/>
      <c r="T4955" s="133"/>
      <c r="U4955" s="133"/>
      <c r="V4955" s="136"/>
    </row>
    <row r="4956" spans="1:22" s="52" customFormat="1" ht="36" customHeight="1" x14ac:dyDescent="0.2">
      <c r="A4956" s="138"/>
      <c r="B4956" s="138"/>
      <c r="C4956" s="139"/>
      <c r="D4956" s="139"/>
      <c r="E4956" s="138"/>
      <c r="F4956" s="132"/>
      <c r="G4956" s="132"/>
      <c r="H4956" s="133"/>
      <c r="I4956" s="133"/>
      <c r="J4956" s="133"/>
      <c r="K4956" s="132"/>
      <c r="L4956" s="133"/>
      <c r="M4956" s="133"/>
      <c r="N4956" s="133"/>
      <c r="O4956" s="133"/>
      <c r="P4956" s="133"/>
      <c r="Q4956" s="154"/>
      <c r="R4956" s="66" t="s">
        <v>86</v>
      </c>
      <c r="S4956" s="135"/>
      <c r="T4956" s="133"/>
      <c r="U4956" s="133"/>
      <c r="V4956" s="136"/>
    </row>
    <row r="4957" spans="1:22" s="50" customFormat="1" ht="23.25" customHeight="1" x14ac:dyDescent="0.15">
      <c r="A4957" s="138" t="s">
        <v>35</v>
      </c>
      <c r="B4957" s="138" t="s">
        <v>1296</v>
      </c>
      <c r="C4957" s="139">
        <v>1955</v>
      </c>
      <c r="D4957" s="139">
        <v>1955</v>
      </c>
      <c r="E4957" s="138" t="s">
        <v>84</v>
      </c>
      <c r="F4957" s="132">
        <v>2</v>
      </c>
      <c r="G4957" s="132">
        <v>2</v>
      </c>
      <c r="H4957" s="133">
        <v>546.6</v>
      </c>
      <c r="I4957" s="133">
        <v>492.4</v>
      </c>
      <c r="J4957" s="133">
        <v>379.81</v>
      </c>
      <c r="K4957" s="132">
        <v>21</v>
      </c>
      <c r="L4957" s="133">
        <v>11402712.470000001</v>
      </c>
      <c r="M4957" s="133">
        <v>0</v>
      </c>
      <c r="N4957" s="133">
        <v>0</v>
      </c>
      <c r="O4957" s="133">
        <v>0</v>
      </c>
      <c r="P4957" s="133">
        <v>11402712.470000001</v>
      </c>
      <c r="Q4957" s="133">
        <v>0</v>
      </c>
      <c r="R4957" s="66" t="s">
        <v>85</v>
      </c>
      <c r="S4957" s="134">
        <v>3</v>
      </c>
      <c r="T4957" s="133">
        <v>23157.42</v>
      </c>
      <c r="U4957" s="133">
        <v>23157.42</v>
      </c>
      <c r="V4957" s="136">
        <v>47118</v>
      </c>
    </row>
    <row r="4958" spans="1:22" s="50" customFormat="1" ht="36.75" customHeight="1" x14ac:dyDescent="0.15">
      <c r="A4958" s="138"/>
      <c r="B4958" s="138"/>
      <c r="C4958" s="139"/>
      <c r="D4958" s="139"/>
      <c r="E4958" s="138"/>
      <c r="F4958" s="132"/>
      <c r="G4958" s="132"/>
      <c r="H4958" s="133"/>
      <c r="I4958" s="133"/>
      <c r="J4958" s="133"/>
      <c r="K4958" s="132"/>
      <c r="L4958" s="133"/>
      <c r="M4958" s="133"/>
      <c r="N4958" s="133"/>
      <c r="O4958" s="133"/>
      <c r="P4958" s="133"/>
      <c r="Q4958" s="133"/>
      <c r="R4958" s="66" t="s">
        <v>248</v>
      </c>
      <c r="S4958" s="135"/>
      <c r="T4958" s="133"/>
      <c r="U4958" s="133"/>
      <c r="V4958" s="136"/>
    </row>
    <row r="4959" spans="1:22" s="50" customFormat="1" ht="42" customHeight="1" x14ac:dyDescent="0.15">
      <c r="A4959" s="138"/>
      <c r="B4959" s="138"/>
      <c r="C4959" s="139"/>
      <c r="D4959" s="139"/>
      <c r="E4959" s="138"/>
      <c r="F4959" s="132"/>
      <c r="G4959" s="132"/>
      <c r="H4959" s="133"/>
      <c r="I4959" s="133"/>
      <c r="J4959" s="133"/>
      <c r="K4959" s="132"/>
      <c r="L4959" s="133"/>
      <c r="M4959" s="133"/>
      <c r="N4959" s="133"/>
      <c r="O4959" s="133"/>
      <c r="P4959" s="133"/>
      <c r="Q4959" s="133"/>
      <c r="R4959" s="66" t="s">
        <v>86</v>
      </c>
      <c r="S4959" s="135"/>
      <c r="T4959" s="133"/>
      <c r="U4959" s="133"/>
      <c r="V4959" s="136"/>
    </row>
    <row r="4960" spans="1:22" s="52" customFormat="1" ht="38.25" customHeight="1" x14ac:dyDescent="0.2">
      <c r="A4960" s="141" t="s">
        <v>1297</v>
      </c>
      <c r="B4960" s="141"/>
      <c r="C4960" s="43" t="s">
        <v>80</v>
      </c>
      <c r="D4960" s="44" t="s">
        <v>80</v>
      </c>
      <c r="E4960" s="44" t="s">
        <v>80</v>
      </c>
      <c r="F4960" s="44" t="s">
        <v>80</v>
      </c>
      <c r="G4960" s="44" t="s">
        <v>80</v>
      </c>
      <c r="H4960" s="44">
        <f t="shared" ref="H4960:Q4960" si="394">SUM(H4942:H4959)</f>
        <v>5194.3</v>
      </c>
      <c r="I4960" s="44">
        <f t="shared" si="394"/>
        <v>4388.3999999999996</v>
      </c>
      <c r="J4960" s="44">
        <f t="shared" si="394"/>
        <v>3456.84</v>
      </c>
      <c r="K4960" s="45">
        <f t="shared" si="394"/>
        <v>146</v>
      </c>
      <c r="L4960" s="44">
        <f t="shared" si="394"/>
        <v>58058596.920000002</v>
      </c>
      <c r="M4960" s="44">
        <f t="shared" si="394"/>
        <v>0</v>
      </c>
      <c r="N4960" s="44">
        <f t="shared" si="394"/>
        <v>0</v>
      </c>
      <c r="O4960" s="44">
        <f t="shared" si="394"/>
        <v>0</v>
      </c>
      <c r="P4960" s="44">
        <f t="shared" si="394"/>
        <v>58058596.920000002</v>
      </c>
      <c r="Q4960" s="44">
        <f t="shared" si="394"/>
        <v>0</v>
      </c>
      <c r="R4960" s="44" t="s">
        <v>80</v>
      </c>
      <c r="S4960" s="45">
        <f>SUM(S4942:S4959)</f>
        <v>18</v>
      </c>
      <c r="T4960" s="44" t="s">
        <v>80</v>
      </c>
      <c r="U4960" s="44" t="s">
        <v>80</v>
      </c>
      <c r="V4960" s="44" t="s">
        <v>80</v>
      </c>
    </row>
    <row r="4961" spans="1:22" s="52" customFormat="1" ht="27.75" customHeight="1" x14ac:dyDescent="0.2">
      <c r="A4961" s="142" t="s">
        <v>267</v>
      </c>
      <c r="B4961" s="142"/>
      <c r="C4961" s="142"/>
      <c r="D4961" s="142"/>
      <c r="E4961" s="142"/>
      <c r="F4961" s="142"/>
      <c r="G4961" s="142"/>
      <c r="H4961" s="142"/>
      <c r="I4961" s="142"/>
      <c r="J4961" s="142"/>
      <c r="K4961" s="142"/>
      <c r="L4961" s="142"/>
      <c r="M4961" s="142"/>
      <c r="N4961" s="142"/>
      <c r="O4961" s="142"/>
      <c r="P4961" s="142"/>
      <c r="Q4961" s="142"/>
      <c r="R4961" s="142"/>
      <c r="S4961" s="142"/>
      <c r="T4961" s="142"/>
      <c r="U4961" s="142"/>
      <c r="V4961" s="142"/>
    </row>
    <row r="4962" spans="1:22" s="23" customFormat="1" ht="25.5" customHeight="1" x14ac:dyDescent="0.2">
      <c r="A4962" s="138">
        <v>1</v>
      </c>
      <c r="B4962" s="138" t="s">
        <v>950</v>
      </c>
      <c r="C4962" s="139">
        <v>1993</v>
      </c>
      <c r="D4962" s="139"/>
      <c r="E4962" s="138" t="s">
        <v>97</v>
      </c>
      <c r="F4962" s="132">
        <v>4</v>
      </c>
      <c r="G4962" s="132">
        <v>2</v>
      </c>
      <c r="H4962" s="133">
        <v>3004.5</v>
      </c>
      <c r="I4962" s="133">
        <v>2526</v>
      </c>
      <c r="J4962" s="133">
        <v>2090.94</v>
      </c>
      <c r="K4962" s="132">
        <v>107</v>
      </c>
      <c r="L4962" s="133">
        <v>8753538.2200000007</v>
      </c>
      <c r="M4962" s="133">
        <v>0</v>
      </c>
      <c r="N4962" s="133">
        <v>0</v>
      </c>
      <c r="O4962" s="133">
        <v>0</v>
      </c>
      <c r="P4962" s="133">
        <v>8753538.2200000007</v>
      </c>
      <c r="Q4962" s="154">
        <v>0</v>
      </c>
      <c r="R4962" s="66" t="s">
        <v>74</v>
      </c>
      <c r="S4962" s="135">
        <v>3</v>
      </c>
      <c r="T4962" s="133">
        <v>3465.38</v>
      </c>
      <c r="U4962" s="133">
        <v>3465.38</v>
      </c>
      <c r="V4962" s="136">
        <v>47118</v>
      </c>
    </row>
    <row r="4963" spans="1:22" s="23" customFormat="1" ht="30.75" customHeight="1" x14ac:dyDescent="0.2">
      <c r="A4963" s="138"/>
      <c r="B4963" s="138"/>
      <c r="C4963" s="139"/>
      <c r="D4963" s="139"/>
      <c r="E4963" s="138"/>
      <c r="F4963" s="132"/>
      <c r="G4963" s="132"/>
      <c r="H4963" s="133"/>
      <c r="I4963" s="133"/>
      <c r="J4963" s="133"/>
      <c r="K4963" s="132"/>
      <c r="L4963" s="133"/>
      <c r="M4963" s="133"/>
      <c r="N4963" s="133"/>
      <c r="O4963" s="133"/>
      <c r="P4963" s="133"/>
      <c r="Q4963" s="154"/>
      <c r="R4963" s="66" t="s">
        <v>75</v>
      </c>
      <c r="S4963" s="135"/>
      <c r="T4963" s="133"/>
      <c r="U4963" s="133"/>
      <c r="V4963" s="136"/>
    </row>
    <row r="4964" spans="1:22" s="23" customFormat="1" ht="27.75" customHeight="1" x14ac:dyDescent="0.2">
      <c r="A4964" s="138"/>
      <c r="B4964" s="138"/>
      <c r="C4964" s="139"/>
      <c r="D4964" s="139"/>
      <c r="E4964" s="138"/>
      <c r="F4964" s="132"/>
      <c r="G4964" s="132"/>
      <c r="H4964" s="133"/>
      <c r="I4964" s="133"/>
      <c r="J4964" s="133"/>
      <c r="K4964" s="132"/>
      <c r="L4964" s="133"/>
      <c r="M4964" s="133"/>
      <c r="N4964" s="133"/>
      <c r="O4964" s="133"/>
      <c r="P4964" s="133"/>
      <c r="Q4964" s="154"/>
      <c r="R4964" s="66" t="s">
        <v>76</v>
      </c>
      <c r="S4964" s="135"/>
      <c r="T4964" s="133"/>
      <c r="U4964" s="133"/>
      <c r="V4964" s="136"/>
    </row>
    <row r="4965" spans="1:22" s="50" customFormat="1" ht="50.25" customHeight="1" x14ac:dyDescent="0.15">
      <c r="A4965" s="138" t="s">
        <v>31</v>
      </c>
      <c r="B4965" s="138" t="s">
        <v>1298</v>
      </c>
      <c r="C4965" s="139">
        <v>1966</v>
      </c>
      <c r="D4965" s="139"/>
      <c r="E4965" s="138" t="s">
        <v>111</v>
      </c>
      <c r="F4965" s="132">
        <v>4</v>
      </c>
      <c r="G4965" s="132">
        <v>4</v>
      </c>
      <c r="H4965" s="133">
        <v>2745.4</v>
      </c>
      <c r="I4965" s="133">
        <v>2532.2399999999998</v>
      </c>
      <c r="J4965" s="133">
        <v>2099.4</v>
      </c>
      <c r="K4965" s="132">
        <v>115</v>
      </c>
      <c r="L4965" s="133">
        <v>7095275.6500000004</v>
      </c>
      <c r="M4965" s="133">
        <v>0</v>
      </c>
      <c r="N4965" s="133">
        <v>0</v>
      </c>
      <c r="O4965" s="133">
        <v>0</v>
      </c>
      <c r="P4965" s="133">
        <v>7095275.6500000004</v>
      </c>
      <c r="Q4965" s="133">
        <v>0</v>
      </c>
      <c r="R4965" s="66" t="s">
        <v>68</v>
      </c>
      <c r="S4965" s="134">
        <v>2</v>
      </c>
      <c r="T4965" s="133">
        <v>2801.98</v>
      </c>
      <c r="U4965" s="133">
        <v>2801.98</v>
      </c>
      <c r="V4965" s="136">
        <v>47118</v>
      </c>
    </row>
    <row r="4966" spans="1:22" s="50" customFormat="1" ht="65.25" customHeight="1" x14ac:dyDescent="0.15">
      <c r="A4966" s="138"/>
      <c r="B4966" s="138"/>
      <c r="C4966" s="139"/>
      <c r="D4966" s="139"/>
      <c r="E4966" s="138"/>
      <c r="F4966" s="132"/>
      <c r="G4966" s="132"/>
      <c r="H4966" s="133"/>
      <c r="I4966" s="133"/>
      <c r="J4966" s="133"/>
      <c r="K4966" s="132"/>
      <c r="L4966" s="133"/>
      <c r="M4966" s="133"/>
      <c r="N4966" s="133"/>
      <c r="O4966" s="133"/>
      <c r="P4966" s="133"/>
      <c r="Q4966" s="133"/>
      <c r="R4966" s="66" t="s">
        <v>70</v>
      </c>
      <c r="S4966" s="135"/>
      <c r="T4966" s="133"/>
      <c r="U4966" s="133"/>
      <c r="V4966" s="136"/>
    </row>
    <row r="4967" spans="1:22" s="23" customFormat="1" ht="24.75" customHeight="1" x14ac:dyDescent="0.2">
      <c r="A4967" s="138">
        <v>3</v>
      </c>
      <c r="B4967" s="138" t="s">
        <v>951</v>
      </c>
      <c r="C4967" s="139">
        <v>1997</v>
      </c>
      <c r="D4967" s="139"/>
      <c r="E4967" s="138" t="s">
        <v>111</v>
      </c>
      <c r="F4967" s="132">
        <v>3</v>
      </c>
      <c r="G4967" s="132">
        <v>3</v>
      </c>
      <c r="H4967" s="133">
        <v>2176</v>
      </c>
      <c r="I4967" s="133">
        <v>1935.82</v>
      </c>
      <c r="J4967" s="133">
        <v>1764.52</v>
      </c>
      <c r="K4967" s="132">
        <v>69</v>
      </c>
      <c r="L4967" s="133">
        <v>10977621.609999999</v>
      </c>
      <c r="M4967" s="133">
        <v>0</v>
      </c>
      <c r="N4967" s="133">
        <v>0</v>
      </c>
      <c r="O4967" s="133">
        <v>0</v>
      </c>
      <c r="P4967" s="133">
        <v>10977621.609999999</v>
      </c>
      <c r="Q4967" s="154">
        <v>0</v>
      </c>
      <c r="R4967" s="66" t="s">
        <v>74</v>
      </c>
      <c r="S4967" s="135">
        <v>3</v>
      </c>
      <c r="T4967" s="133">
        <v>5670.79</v>
      </c>
      <c r="U4967" s="133">
        <v>5670.79</v>
      </c>
      <c r="V4967" s="136">
        <v>47118</v>
      </c>
    </row>
    <row r="4968" spans="1:22" s="23" customFormat="1" ht="30.75" customHeight="1" x14ac:dyDescent="0.2">
      <c r="A4968" s="138"/>
      <c r="B4968" s="138"/>
      <c r="C4968" s="139"/>
      <c r="D4968" s="139"/>
      <c r="E4968" s="138"/>
      <c r="F4968" s="132"/>
      <c r="G4968" s="132"/>
      <c r="H4968" s="133"/>
      <c r="I4968" s="133"/>
      <c r="J4968" s="133"/>
      <c r="K4968" s="132"/>
      <c r="L4968" s="133"/>
      <c r="M4968" s="133"/>
      <c r="N4968" s="133"/>
      <c r="O4968" s="133"/>
      <c r="P4968" s="133"/>
      <c r="Q4968" s="154"/>
      <c r="R4968" s="66" t="s">
        <v>75</v>
      </c>
      <c r="S4968" s="135"/>
      <c r="T4968" s="133"/>
      <c r="U4968" s="133"/>
      <c r="V4968" s="136"/>
    </row>
    <row r="4969" spans="1:22" s="23" customFormat="1" ht="30" customHeight="1" x14ac:dyDescent="0.2">
      <c r="A4969" s="138"/>
      <c r="B4969" s="138"/>
      <c r="C4969" s="139"/>
      <c r="D4969" s="139"/>
      <c r="E4969" s="138"/>
      <c r="F4969" s="132"/>
      <c r="G4969" s="132"/>
      <c r="H4969" s="133"/>
      <c r="I4969" s="133"/>
      <c r="J4969" s="133"/>
      <c r="K4969" s="132"/>
      <c r="L4969" s="133"/>
      <c r="M4969" s="133"/>
      <c r="N4969" s="133"/>
      <c r="O4969" s="133"/>
      <c r="P4969" s="133"/>
      <c r="Q4969" s="154"/>
      <c r="R4969" s="66" t="s">
        <v>76</v>
      </c>
      <c r="S4969" s="135"/>
      <c r="T4969" s="133"/>
      <c r="U4969" s="133"/>
      <c r="V4969" s="136"/>
    </row>
    <row r="4970" spans="1:22" s="23" customFormat="1" ht="42" customHeight="1" x14ac:dyDescent="0.2">
      <c r="A4970" s="138">
        <v>4</v>
      </c>
      <c r="B4970" s="138" t="s">
        <v>952</v>
      </c>
      <c r="C4970" s="139">
        <v>1976</v>
      </c>
      <c r="D4970" s="139"/>
      <c r="E4970" s="138" t="s">
        <v>111</v>
      </c>
      <c r="F4970" s="132">
        <v>5</v>
      </c>
      <c r="G4970" s="132">
        <v>2</v>
      </c>
      <c r="H4970" s="133">
        <v>4544.7</v>
      </c>
      <c r="I4970" s="133">
        <v>2826.5</v>
      </c>
      <c r="J4970" s="133">
        <v>2125</v>
      </c>
      <c r="K4970" s="132">
        <v>140</v>
      </c>
      <c r="L4970" s="133">
        <f>M4970+N4970+O4970+P4970+Q4970</f>
        <v>27769807.079999998</v>
      </c>
      <c r="M4970" s="133">
        <v>0</v>
      </c>
      <c r="N4970" s="133">
        <v>0</v>
      </c>
      <c r="O4970" s="133">
        <v>0</v>
      </c>
      <c r="P4970" s="133">
        <v>27769807.079999998</v>
      </c>
      <c r="Q4970" s="154">
        <v>0</v>
      </c>
      <c r="R4970" s="66" t="s">
        <v>62</v>
      </c>
      <c r="S4970" s="135">
        <v>12</v>
      </c>
      <c r="T4970" s="133">
        <f>L4970/I4970</f>
        <v>9824.8034954891209</v>
      </c>
      <c r="U4970" s="133">
        <f>T4970</f>
        <v>9824.8034954891209</v>
      </c>
      <c r="V4970" s="136">
        <v>47118</v>
      </c>
    </row>
    <row r="4971" spans="1:22" s="23" customFormat="1" ht="47.25" customHeight="1" x14ac:dyDescent="0.2">
      <c r="A4971" s="138"/>
      <c r="B4971" s="138"/>
      <c r="C4971" s="139"/>
      <c r="D4971" s="139"/>
      <c r="E4971" s="138"/>
      <c r="F4971" s="132"/>
      <c r="G4971" s="132"/>
      <c r="H4971" s="133"/>
      <c r="I4971" s="133"/>
      <c r="J4971" s="133"/>
      <c r="K4971" s="132"/>
      <c r="L4971" s="133"/>
      <c r="M4971" s="133"/>
      <c r="N4971" s="133"/>
      <c r="O4971" s="133"/>
      <c r="P4971" s="133"/>
      <c r="Q4971" s="154"/>
      <c r="R4971" s="66" t="s">
        <v>63</v>
      </c>
      <c r="S4971" s="135"/>
      <c r="T4971" s="133"/>
      <c r="U4971" s="133"/>
      <c r="V4971" s="136"/>
    </row>
    <row r="4972" spans="1:22" s="22" customFormat="1" ht="46.5" customHeight="1" x14ac:dyDescent="0.2">
      <c r="A4972" s="138"/>
      <c r="B4972" s="138"/>
      <c r="C4972" s="139"/>
      <c r="D4972" s="139"/>
      <c r="E4972" s="138"/>
      <c r="F4972" s="132"/>
      <c r="G4972" s="132"/>
      <c r="H4972" s="133"/>
      <c r="I4972" s="133"/>
      <c r="J4972" s="133"/>
      <c r="K4972" s="132"/>
      <c r="L4972" s="133"/>
      <c r="M4972" s="133"/>
      <c r="N4972" s="133"/>
      <c r="O4972" s="133"/>
      <c r="P4972" s="133"/>
      <c r="Q4972" s="154"/>
      <c r="R4972" s="66" t="s">
        <v>64</v>
      </c>
      <c r="S4972" s="135"/>
      <c r="T4972" s="133"/>
      <c r="U4972" s="133"/>
      <c r="V4972" s="136"/>
    </row>
    <row r="4973" spans="1:22" s="21" customFormat="1" ht="39" customHeight="1" x14ac:dyDescent="0.15">
      <c r="A4973" s="138"/>
      <c r="B4973" s="138"/>
      <c r="C4973" s="139"/>
      <c r="D4973" s="139"/>
      <c r="E4973" s="138"/>
      <c r="F4973" s="132"/>
      <c r="G4973" s="132"/>
      <c r="H4973" s="133"/>
      <c r="I4973" s="133"/>
      <c r="J4973" s="133"/>
      <c r="K4973" s="132"/>
      <c r="L4973" s="133"/>
      <c r="M4973" s="133"/>
      <c r="N4973" s="133"/>
      <c r="O4973" s="133"/>
      <c r="P4973" s="133"/>
      <c r="Q4973" s="154"/>
      <c r="R4973" s="66" t="s">
        <v>68</v>
      </c>
      <c r="S4973" s="135"/>
      <c r="T4973" s="133"/>
      <c r="U4973" s="133"/>
      <c r="V4973" s="136"/>
    </row>
    <row r="4974" spans="1:22" s="23" customFormat="1" ht="45.75" customHeight="1" x14ac:dyDescent="0.2">
      <c r="A4974" s="138"/>
      <c r="B4974" s="138"/>
      <c r="C4974" s="139"/>
      <c r="D4974" s="139"/>
      <c r="E4974" s="138"/>
      <c r="F4974" s="132"/>
      <c r="G4974" s="132"/>
      <c r="H4974" s="133"/>
      <c r="I4974" s="133"/>
      <c r="J4974" s="133"/>
      <c r="K4974" s="132"/>
      <c r="L4974" s="133"/>
      <c r="M4974" s="133"/>
      <c r="N4974" s="133"/>
      <c r="O4974" s="133"/>
      <c r="P4974" s="133"/>
      <c r="Q4974" s="154"/>
      <c r="R4974" s="66" t="s">
        <v>69</v>
      </c>
      <c r="S4974" s="135"/>
      <c r="T4974" s="133"/>
      <c r="U4974" s="133"/>
      <c r="V4974" s="136"/>
    </row>
    <row r="4975" spans="1:22" s="23" customFormat="1" ht="44.25" customHeight="1" x14ac:dyDescent="0.2">
      <c r="A4975" s="138"/>
      <c r="B4975" s="138"/>
      <c r="C4975" s="139"/>
      <c r="D4975" s="139"/>
      <c r="E4975" s="138"/>
      <c r="F4975" s="132"/>
      <c r="G4975" s="132"/>
      <c r="H4975" s="133"/>
      <c r="I4975" s="133"/>
      <c r="J4975" s="133"/>
      <c r="K4975" s="132"/>
      <c r="L4975" s="133"/>
      <c r="M4975" s="133"/>
      <c r="N4975" s="133"/>
      <c r="O4975" s="133"/>
      <c r="P4975" s="133"/>
      <c r="Q4975" s="154"/>
      <c r="R4975" s="66" t="s">
        <v>70</v>
      </c>
      <c r="S4975" s="135"/>
      <c r="T4975" s="133"/>
      <c r="U4975" s="133"/>
      <c r="V4975" s="136"/>
    </row>
    <row r="4976" spans="1:22" s="23" customFormat="1" ht="34.5" customHeight="1" x14ac:dyDescent="0.2">
      <c r="A4976" s="138"/>
      <c r="B4976" s="138"/>
      <c r="C4976" s="139"/>
      <c r="D4976" s="139"/>
      <c r="E4976" s="138"/>
      <c r="F4976" s="132"/>
      <c r="G4976" s="132"/>
      <c r="H4976" s="133"/>
      <c r="I4976" s="133"/>
      <c r="J4976" s="133"/>
      <c r="K4976" s="132"/>
      <c r="L4976" s="133"/>
      <c r="M4976" s="133"/>
      <c r="N4976" s="133"/>
      <c r="O4976" s="133"/>
      <c r="P4976" s="133"/>
      <c r="Q4976" s="154"/>
      <c r="R4976" s="66" t="s">
        <v>71</v>
      </c>
      <c r="S4976" s="135"/>
      <c r="T4976" s="133"/>
      <c r="U4976" s="133"/>
      <c r="V4976" s="136"/>
    </row>
    <row r="4977" spans="1:22" s="23" customFormat="1" ht="45" customHeight="1" x14ac:dyDescent="0.2">
      <c r="A4977" s="138"/>
      <c r="B4977" s="138"/>
      <c r="C4977" s="139"/>
      <c r="D4977" s="139"/>
      <c r="E4977" s="138"/>
      <c r="F4977" s="132"/>
      <c r="G4977" s="132"/>
      <c r="H4977" s="133"/>
      <c r="I4977" s="133"/>
      <c r="J4977" s="133"/>
      <c r="K4977" s="132"/>
      <c r="L4977" s="133"/>
      <c r="M4977" s="133"/>
      <c r="N4977" s="133"/>
      <c r="O4977" s="133"/>
      <c r="P4977" s="133"/>
      <c r="Q4977" s="154"/>
      <c r="R4977" s="66" t="s">
        <v>72</v>
      </c>
      <c r="S4977" s="135"/>
      <c r="T4977" s="133"/>
      <c r="U4977" s="133"/>
      <c r="V4977" s="136"/>
    </row>
    <row r="4978" spans="1:22" s="23" customFormat="1" ht="48.75" customHeight="1" x14ac:dyDescent="0.2">
      <c r="A4978" s="138"/>
      <c r="B4978" s="138"/>
      <c r="C4978" s="139"/>
      <c r="D4978" s="139"/>
      <c r="E4978" s="138"/>
      <c r="F4978" s="132"/>
      <c r="G4978" s="132"/>
      <c r="H4978" s="133"/>
      <c r="I4978" s="133"/>
      <c r="J4978" s="133"/>
      <c r="K4978" s="132"/>
      <c r="L4978" s="133"/>
      <c r="M4978" s="133"/>
      <c r="N4978" s="133"/>
      <c r="O4978" s="133"/>
      <c r="P4978" s="133"/>
      <c r="Q4978" s="154"/>
      <c r="R4978" s="66" t="s">
        <v>73</v>
      </c>
      <c r="S4978" s="135"/>
      <c r="T4978" s="133"/>
      <c r="U4978" s="133"/>
      <c r="V4978" s="136"/>
    </row>
    <row r="4979" spans="1:22" s="23" customFormat="1" ht="21.75" customHeight="1" x14ac:dyDescent="0.2">
      <c r="A4979" s="138"/>
      <c r="B4979" s="138"/>
      <c r="C4979" s="139"/>
      <c r="D4979" s="139"/>
      <c r="E4979" s="138"/>
      <c r="F4979" s="132"/>
      <c r="G4979" s="132"/>
      <c r="H4979" s="133"/>
      <c r="I4979" s="133"/>
      <c r="J4979" s="133"/>
      <c r="K4979" s="132"/>
      <c r="L4979" s="133"/>
      <c r="M4979" s="133"/>
      <c r="N4979" s="133"/>
      <c r="O4979" s="133"/>
      <c r="P4979" s="133"/>
      <c r="Q4979" s="154"/>
      <c r="R4979" s="66" t="s">
        <v>74</v>
      </c>
      <c r="S4979" s="135"/>
      <c r="T4979" s="133"/>
      <c r="U4979" s="133"/>
      <c r="V4979" s="136"/>
    </row>
    <row r="4980" spans="1:22" s="23" customFormat="1" ht="34.5" customHeight="1" x14ac:dyDescent="0.2">
      <c r="A4980" s="138"/>
      <c r="B4980" s="138"/>
      <c r="C4980" s="139"/>
      <c r="D4980" s="139"/>
      <c r="E4980" s="138"/>
      <c r="F4980" s="132"/>
      <c r="G4980" s="132"/>
      <c r="H4980" s="133"/>
      <c r="I4980" s="133"/>
      <c r="J4980" s="133"/>
      <c r="K4980" s="132"/>
      <c r="L4980" s="133"/>
      <c r="M4980" s="133"/>
      <c r="N4980" s="133"/>
      <c r="O4980" s="133"/>
      <c r="P4980" s="133"/>
      <c r="Q4980" s="154"/>
      <c r="R4980" s="66" t="s">
        <v>75</v>
      </c>
      <c r="S4980" s="135"/>
      <c r="T4980" s="133"/>
      <c r="U4980" s="133"/>
      <c r="V4980" s="136"/>
    </row>
    <row r="4981" spans="1:22" s="23" customFormat="1" ht="34.5" customHeight="1" x14ac:dyDescent="0.2">
      <c r="A4981" s="138"/>
      <c r="B4981" s="138"/>
      <c r="C4981" s="139"/>
      <c r="D4981" s="139"/>
      <c r="E4981" s="138"/>
      <c r="F4981" s="132"/>
      <c r="G4981" s="132"/>
      <c r="H4981" s="133"/>
      <c r="I4981" s="133"/>
      <c r="J4981" s="133"/>
      <c r="K4981" s="132"/>
      <c r="L4981" s="133"/>
      <c r="M4981" s="133"/>
      <c r="N4981" s="133"/>
      <c r="O4981" s="133"/>
      <c r="P4981" s="133"/>
      <c r="Q4981" s="154"/>
      <c r="R4981" s="66" t="s">
        <v>76</v>
      </c>
      <c r="S4981" s="135"/>
      <c r="T4981" s="133"/>
      <c r="U4981" s="133"/>
      <c r="V4981" s="136"/>
    </row>
    <row r="4982" spans="1:22" s="23" customFormat="1" ht="30.75" customHeight="1" x14ac:dyDescent="0.2">
      <c r="A4982" s="141" t="s">
        <v>1299</v>
      </c>
      <c r="B4982" s="141"/>
      <c r="C4982" s="43" t="s">
        <v>80</v>
      </c>
      <c r="D4982" s="44" t="s">
        <v>80</v>
      </c>
      <c r="E4982" s="44" t="s">
        <v>80</v>
      </c>
      <c r="F4982" s="44" t="s">
        <v>80</v>
      </c>
      <c r="G4982" s="44" t="s">
        <v>80</v>
      </c>
      <c r="H4982" s="44">
        <f t="shared" ref="H4982:Q4982" si="395">SUM(H4962:H4981)</f>
        <v>12470.599999999999</v>
      </c>
      <c r="I4982" s="44">
        <f t="shared" si="395"/>
        <v>9820.56</v>
      </c>
      <c r="J4982" s="44">
        <f t="shared" si="395"/>
        <v>8079.8600000000006</v>
      </c>
      <c r="K4982" s="45">
        <f t="shared" si="395"/>
        <v>431</v>
      </c>
      <c r="L4982" s="44">
        <f t="shared" si="395"/>
        <v>54596242.560000002</v>
      </c>
      <c r="M4982" s="44">
        <f t="shared" si="395"/>
        <v>0</v>
      </c>
      <c r="N4982" s="44">
        <f t="shared" si="395"/>
        <v>0</v>
      </c>
      <c r="O4982" s="44">
        <f t="shared" si="395"/>
        <v>0</v>
      </c>
      <c r="P4982" s="44">
        <f t="shared" si="395"/>
        <v>54596242.560000002</v>
      </c>
      <c r="Q4982" s="55">
        <f t="shared" si="395"/>
        <v>0</v>
      </c>
      <c r="R4982" s="43" t="s">
        <v>80</v>
      </c>
      <c r="S4982" s="43">
        <f>SUM(S4962:S4981)</f>
        <v>20</v>
      </c>
      <c r="T4982" s="44" t="s">
        <v>80</v>
      </c>
      <c r="U4982" s="44" t="s">
        <v>80</v>
      </c>
      <c r="V4982" s="44" t="s">
        <v>80</v>
      </c>
    </row>
    <row r="4983" spans="1:22" s="23" customFormat="1" ht="29.25" customHeight="1" x14ac:dyDescent="0.2">
      <c r="A4983" s="142" t="s">
        <v>270</v>
      </c>
      <c r="B4983" s="142"/>
      <c r="C4983" s="142"/>
      <c r="D4983" s="142"/>
      <c r="E4983" s="142"/>
      <c r="F4983" s="142"/>
      <c r="G4983" s="142"/>
      <c r="H4983" s="142"/>
      <c r="I4983" s="142"/>
      <c r="J4983" s="142"/>
      <c r="K4983" s="142"/>
      <c r="L4983" s="142"/>
      <c r="M4983" s="142"/>
      <c r="N4983" s="142"/>
      <c r="O4983" s="142"/>
      <c r="P4983" s="142"/>
      <c r="Q4983" s="142"/>
      <c r="R4983" s="142"/>
      <c r="S4983" s="142"/>
      <c r="T4983" s="142"/>
      <c r="U4983" s="142"/>
      <c r="V4983" s="142"/>
    </row>
    <row r="4984" spans="1:22" s="50" customFormat="1" ht="15.75" customHeight="1" x14ac:dyDescent="0.15">
      <c r="A4984" s="138" t="s">
        <v>30</v>
      </c>
      <c r="B4984" s="138" t="s">
        <v>1300</v>
      </c>
      <c r="C4984" s="139">
        <v>1970</v>
      </c>
      <c r="D4984" s="139"/>
      <c r="E4984" s="138" t="s">
        <v>84</v>
      </c>
      <c r="F4984" s="132">
        <v>2</v>
      </c>
      <c r="G4984" s="132">
        <v>3</v>
      </c>
      <c r="H4984" s="133">
        <v>567</v>
      </c>
      <c r="I4984" s="133">
        <v>493.4</v>
      </c>
      <c r="J4984" s="133">
        <v>404.01</v>
      </c>
      <c r="K4984" s="132">
        <v>31</v>
      </c>
      <c r="L4984" s="133">
        <v>3696904.86</v>
      </c>
      <c r="M4984" s="133">
        <v>0</v>
      </c>
      <c r="N4984" s="133">
        <v>0</v>
      </c>
      <c r="O4984" s="133">
        <v>0</v>
      </c>
      <c r="P4984" s="133">
        <v>3696904.86</v>
      </c>
      <c r="Q4984" s="133">
        <v>0</v>
      </c>
      <c r="R4984" s="66" t="s">
        <v>74</v>
      </c>
      <c r="S4984" s="134">
        <v>3</v>
      </c>
      <c r="T4984" s="133">
        <v>7492.71</v>
      </c>
      <c r="U4984" s="133">
        <v>7492.71</v>
      </c>
      <c r="V4984" s="136">
        <v>47118</v>
      </c>
    </row>
    <row r="4985" spans="1:22" s="50" customFormat="1" ht="34.5" customHeight="1" x14ac:dyDescent="0.15">
      <c r="A4985" s="138"/>
      <c r="B4985" s="138"/>
      <c r="C4985" s="139"/>
      <c r="D4985" s="139"/>
      <c r="E4985" s="138"/>
      <c r="F4985" s="132"/>
      <c r="G4985" s="132"/>
      <c r="H4985" s="133"/>
      <c r="I4985" s="133"/>
      <c r="J4985" s="133"/>
      <c r="K4985" s="132"/>
      <c r="L4985" s="133"/>
      <c r="M4985" s="133"/>
      <c r="N4985" s="133"/>
      <c r="O4985" s="133"/>
      <c r="P4985" s="133"/>
      <c r="Q4985" s="133"/>
      <c r="R4985" s="66" t="s">
        <v>75</v>
      </c>
      <c r="S4985" s="135"/>
      <c r="T4985" s="133"/>
      <c r="U4985" s="133"/>
      <c r="V4985" s="136"/>
    </row>
    <row r="4986" spans="1:22" s="50" customFormat="1" ht="28.5" customHeight="1" x14ac:dyDescent="0.15">
      <c r="A4986" s="138"/>
      <c r="B4986" s="138"/>
      <c r="C4986" s="139"/>
      <c r="D4986" s="139"/>
      <c r="E4986" s="138"/>
      <c r="F4986" s="132"/>
      <c r="G4986" s="132"/>
      <c r="H4986" s="133"/>
      <c r="I4986" s="133"/>
      <c r="J4986" s="133"/>
      <c r="K4986" s="132"/>
      <c r="L4986" s="133"/>
      <c r="M4986" s="133"/>
      <c r="N4986" s="133"/>
      <c r="O4986" s="133"/>
      <c r="P4986" s="133"/>
      <c r="Q4986" s="133"/>
      <c r="R4986" s="66" t="s">
        <v>76</v>
      </c>
      <c r="S4986" s="135"/>
      <c r="T4986" s="133"/>
      <c r="U4986" s="133"/>
      <c r="V4986" s="136"/>
    </row>
    <row r="4987" spans="1:22" s="50" customFormat="1" ht="34.5" customHeight="1" x14ac:dyDescent="0.15">
      <c r="A4987" s="138" t="s">
        <v>31</v>
      </c>
      <c r="B4987" s="138" t="s">
        <v>1301</v>
      </c>
      <c r="C4987" s="139">
        <v>1971</v>
      </c>
      <c r="D4987" s="139"/>
      <c r="E4987" s="138" t="s">
        <v>84</v>
      </c>
      <c r="F4987" s="132">
        <v>2</v>
      </c>
      <c r="G4987" s="132">
        <v>1</v>
      </c>
      <c r="H4987" s="133">
        <v>362.8</v>
      </c>
      <c r="I4987" s="133">
        <v>335.7</v>
      </c>
      <c r="J4987" s="133">
        <v>166.39</v>
      </c>
      <c r="K4987" s="132">
        <v>14</v>
      </c>
      <c r="L4987" s="133">
        <v>2799040.83</v>
      </c>
      <c r="M4987" s="133">
        <v>0</v>
      </c>
      <c r="N4987" s="133">
        <v>0</v>
      </c>
      <c r="O4987" s="133">
        <v>0</v>
      </c>
      <c r="P4987" s="133">
        <v>2799040.83</v>
      </c>
      <c r="Q4987" s="133">
        <v>0</v>
      </c>
      <c r="R4987" s="66" t="s">
        <v>74</v>
      </c>
      <c r="S4987" s="134">
        <v>4</v>
      </c>
      <c r="T4987" s="133">
        <v>8337.92</v>
      </c>
      <c r="U4987" s="133">
        <v>8337.92</v>
      </c>
      <c r="V4987" s="136">
        <v>47118</v>
      </c>
    </row>
    <row r="4988" spans="1:22" s="50" customFormat="1" ht="30.75" customHeight="1" x14ac:dyDescent="0.15">
      <c r="A4988" s="138"/>
      <c r="B4988" s="138"/>
      <c r="C4988" s="139"/>
      <c r="D4988" s="139"/>
      <c r="E4988" s="138"/>
      <c r="F4988" s="132"/>
      <c r="G4988" s="132"/>
      <c r="H4988" s="133"/>
      <c r="I4988" s="133"/>
      <c r="J4988" s="133"/>
      <c r="K4988" s="132"/>
      <c r="L4988" s="133"/>
      <c r="M4988" s="133"/>
      <c r="N4988" s="133"/>
      <c r="O4988" s="133"/>
      <c r="P4988" s="133"/>
      <c r="Q4988" s="133"/>
      <c r="R4988" s="66" t="s">
        <v>75</v>
      </c>
      <c r="S4988" s="135"/>
      <c r="T4988" s="133"/>
      <c r="U4988" s="133"/>
      <c r="V4988" s="136"/>
    </row>
    <row r="4989" spans="1:22" s="50" customFormat="1" ht="44.25" customHeight="1" x14ac:dyDescent="0.15">
      <c r="A4989" s="138"/>
      <c r="B4989" s="138"/>
      <c r="C4989" s="139"/>
      <c r="D4989" s="139"/>
      <c r="E4989" s="138"/>
      <c r="F4989" s="132"/>
      <c r="G4989" s="132"/>
      <c r="H4989" s="133"/>
      <c r="I4989" s="133"/>
      <c r="J4989" s="133"/>
      <c r="K4989" s="132"/>
      <c r="L4989" s="133"/>
      <c r="M4989" s="133"/>
      <c r="N4989" s="133"/>
      <c r="O4989" s="133"/>
      <c r="P4989" s="133"/>
      <c r="Q4989" s="133"/>
      <c r="R4989" s="66" t="s">
        <v>76</v>
      </c>
      <c r="S4989" s="135"/>
      <c r="T4989" s="133"/>
      <c r="U4989" s="133"/>
      <c r="V4989" s="136"/>
    </row>
    <row r="4990" spans="1:22" s="50" customFormat="1" ht="52.5" customHeight="1" x14ac:dyDescent="0.15">
      <c r="A4990" s="138"/>
      <c r="B4990" s="138"/>
      <c r="C4990" s="139"/>
      <c r="D4990" s="139"/>
      <c r="E4990" s="138"/>
      <c r="F4990" s="132"/>
      <c r="G4990" s="132"/>
      <c r="H4990" s="133"/>
      <c r="I4990" s="133"/>
      <c r="J4990" s="133"/>
      <c r="K4990" s="132"/>
      <c r="L4990" s="133"/>
      <c r="M4990" s="133"/>
      <c r="N4990" s="133"/>
      <c r="O4990" s="133"/>
      <c r="P4990" s="133"/>
      <c r="Q4990" s="133"/>
      <c r="R4990" s="66" t="s">
        <v>87</v>
      </c>
      <c r="S4990" s="135"/>
      <c r="T4990" s="133"/>
      <c r="U4990" s="133"/>
      <c r="V4990" s="136"/>
    </row>
    <row r="4991" spans="1:22" s="50" customFormat="1" ht="27" customHeight="1" x14ac:dyDescent="0.15">
      <c r="A4991" s="138" t="s">
        <v>32</v>
      </c>
      <c r="B4991" s="138" t="s">
        <v>953</v>
      </c>
      <c r="C4991" s="139">
        <v>1985</v>
      </c>
      <c r="D4991" s="139"/>
      <c r="E4991" s="138" t="s">
        <v>97</v>
      </c>
      <c r="F4991" s="132">
        <v>2</v>
      </c>
      <c r="G4991" s="132">
        <v>2</v>
      </c>
      <c r="H4991" s="133">
        <v>798.4</v>
      </c>
      <c r="I4991" s="133">
        <v>661</v>
      </c>
      <c r="J4991" s="133">
        <v>443</v>
      </c>
      <c r="K4991" s="132">
        <v>14</v>
      </c>
      <c r="L4991" s="133">
        <v>4236401.13</v>
      </c>
      <c r="M4991" s="133">
        <v>0</v>
      </c>
      <c r="N4991" s="133">
        <v>0</v>
      </c>
      <c r="O4991" s="133">
        <v>0</v>
      </c>
      <c r="P4991" s="133">
        <v>4236401.13</v>
      </c>
      <c r="Q4991" s="133">
        <v>0</v>
      </c>
      <c r="R4991" s="66" t="s">
        <v>74</v>
      </c>
      <c r="S4991" s="134">
        <v>3</v>
      </c>
      <c r="T4991" s="133">
        <v>6409.08</v>
      </c>
      <c r="U4991" s="133">
        <v>6409.08</v>
      </c>
      <c r="V4991" s="136">
        <v>47118</v>
      </c>
    </row>
    <row r="4992" spans="1:22" s="50" customFormat="1" ht="44.25" customHeight="1" x14ac:dyDescent="0.15">
      <c r="A4992" s="138"/>
      <c r="B4992" s="138"/>
      <c r="C4992" s="139"/>
      <c r="D4992" s="139"/>
      <c r="E4992" s="138"/>
      <c r="F4992" s="132"/>
      <c r="G4992" s="132"/>
      <c r="H4992" s="133"/>
      <c r="I4992" s="133"/>
      <c r="J4992" s="133"/>
      <c r="K4992" s="132"/>
      <c r="L4992" s="133"/>
      <c r="M4992" s="133"/>
      <c r="N4992" s="133"/>
      <c r="O4992" s="133"/>
      <c r="P4992" s="133"/>
      <c r="Q4992" s="133"/>
      <c r="R4992" s="66" t="s">
        <v>75</v>
      </c>
      <c r="S4992" s="135"/>
      <c r="T4992" s="133"/>
      <c r="U4992" s="133"/>
      <c r="V4992" s="136"/>
    </row>
    <row r="4993" spans="1:22" s="50" customFormat="1" ht="44.25" customHeight="1" x14ac:dyDescent="0.15">
      <c r="A4993" s="138"/>
      <c r="B4993" s="138"/>
      <c r="C4993" s="139"/>
      <c r="D4993" s="139"/>
      <c r="E4993" s="138"/>
      <c r="F4993" s="132"/>
      <c r="G4993" s="132"/>
      <c r="H4993" s="133"/>
      <c r="I4993" s="133"/>
      <c r="J4993" s="133"/>
      <c r="K4993" s="132"/>
      <c r="L4993" s="133"/>
      <c r="M4993" s="133"/>
      <c r="N4993" s="133"/>
      <c r="O4993" s="133"/>
      <c r="P4993" s="133"/>
      <c r="Q4993" s="133"/>
      <c r="R4993" s="66" t="s">
        <v>76</v>
      </c>
      <c r="S4993" s="135"/>
      <c r="T4993" s="133"/>
      <c r="U4993" s="133"/>
      <c r="V4993" s="136"/>
    </row>
    <row r="4994" spans="1:22" s="50" customFormat="1" ht="29.25" customHeight="1" x14ac:dyDescent="0.15">
      <c r="A4994" s="138" t="s">
        <v>33</v>
      </c>
      <c r="B4994" s="138" t="s">
        <v>415</v>
      </c>
      <c r="C4994" s="139">
        <v>1994</v>
      </c>
      <c r="D4994" s="139"/>
      <c r="E4994" s="138" t="s">
        <v>97</v>
      </c>
      <c r="F4994" s="132">
        <v>3</v>
      </c>
      <c r="G4994" s="132">
        <v>3</v>
      </c>
      <c r="H4994" s="133">
        <v>2559.6999999999998</v>
      </c>
      <c r="I4994" s="133">
        <v>2342.1</v>
      </c>
      <c r="J4994" s="133">
        <v>1058.3</v>
      </c>
      <c r="K4994" s="132">
        <v>92</v>
      </c>
      <c r="L4994" s="133">
        <v>13282415.140000001</v>
      </c>
      <c r="M4994" s="133">
        <v>0</v>
      </c>
      <c r="N4994" s="133">
        <v>0</v>
      </c>
      <c r="O4994" s="133">
        <v>0</v>
      </c>
      <c r="P4994" s="133">
        <v>13282415.140000001</v>
      </c>
      <c r="Q4994" s="133">
        <v>0</v>
      </c>
      <c r="R4994" s="66" t="s">
        <v>74</v>
      </c>
      <c r="S4994" s="134">
        <v>3</v>
      </c>
      <c r="T4994" s="133">
        <v>5671.16</v>
      </c>
      <c r="U4994" s="133">
        <v>5671.16</v>
      </c>
      <c r="V4994" s="136">
        <v>47118</v>
      </c>
    </row>
    <row r="4995" spans="1:22" s="50" customFormat="1" ht="44.25" customHeight="1" x14ac:dyDescent="0.15">
      <c r="A4995" s="138"/>
      <c r="B4995" s="138"/>
      <c r="C4995" s="139"/>
      <c r="D4995" s="139"/>
      <c r="E4995" s="138"/>
      <c r="F4995" s="132"/>
      <c r="G4995" s="132"/>
      <c r="H4995" s="133"/>
      <c r="I4995" s="133"/>
      <c r="J4995" s="133"/>
      <c r="K4995" s="132"/>
      <c r="L4995" s="133"/>
      <c r="M4995" s="133"/>
      <c r="N4995" s="133"/>
      <c r="O4995" s="133"/>
      <c r="P4995" s="133"/>
      <c r="Q4995" s="133"/>
      <c r="R4995" s="66" t="s">
        <v>75</v>
      </c>
      <c r="S4995" s="135"/>
      <c r="T4995" s="133"/>
      <c r="U4995" s="133"/>
      <c r="V4995" s="136"/>
    </row>
    <row r="4996" spans="1:22" s="50" customFormat="1" ht="44.25" customHeight="1" x14ac:dyDescent="0.15">
      <c r="A4996" s="138"/>
      <c r="B4996" s="138"/>
      <c r="C4996" s="139"/>
      <c r="D4996" s="139"/>
      <c r="E4996" s="138"/>
      <c r="F4996" s="132"/>
      <c r="G4996" s="132"/>
      <c r="H4996" s="133"/>
      <c r="I4996" s="133"/>
      <c r="J4996" s="133"/>
      <c r="K4996" s="132"/>
      <c r="L4996" s="133"/>
      <c r="M4996" s="133"/>
      <c r="N4996" s="133"/>
      <c r="O4996" s="133"/>
      <c r="P4996" s="133"/>
      <c r="Q4996" s="133"/>
      <c r="R4996" s="66" t="s">
        <v>76</v>
      </c>
      <c r="S4996" s="135"/>
      <c r="T4996" s="133"/>
      <c r="U4996" s="133"/>
      <c r="V4996" s="136"/>
    </row>
    <row r="4997" spans="1:22" s="50" customFormat="1" ht="44.25" customHeight="1" x14ac:dyDescent="0.15">
      <c r="A4997" s="138" t="s">
        <v>34</v>
      </c>
      <c r="B4997" s="138" t="s">
        <v>416</v>
      </c>
      <c r="C4997" s="139">
        <v>1977</v>
      </c>
      <c r="D4997" s="139"/>
      <c r="E4997" s="138" t="s">
        <v>111</v>
      </c>
      <c r="F4997" s="132">
        <v>2</v>
      </c>
      <c r="G4997" s="132">
        <v>2</v>
      </c>
      <c r="H4997" s="133">
        <v>676</v>
      </c>
      <c r="I4997" s="133">
        <v>629</v>
      </c>
      <c r="J4997" s="133">
        <v>327.22000000000003</v>
      </c>
      <c r="K4997" s="132">
        <v>27</v>
      </c>
      <c r="L4997" s="133">
        <v>5065315.0199999996</v>
      </c>
      <c r="M4997" s="133">
        <v>0</v>
      </c>
      <c r="N4997" s="133">
        <v>0</v>
      </c>
      <c r="O4997" s="133">
        <v>0</v>
      </c>
      <c r="P4997" s="133">
        <v>5065315.0199999996</v>
      </c>
      <c r="Q4997" s="133">
        <v>0</v>
      </c>
      <c r="R4997" s="66" t="s">
        <v>74</v>
      </c>
      <c r="S4997" s="134">
        <v>3</v>
      </c>
      <c r="T4997" s="133">
        <v>8052.97</v>
      </c>
      <c r="U4997" s="133">
        <v>8052.97</v>
      </c>
      <c r="V4997" s="136">
        <v>47118</v>
      </c>
    </row>
    <row r="4998" spans="1:22" s="50" customFormat="1" ht="44.25" customHeight="1" x14ac:dyDescent="0.15">
      <c r="A4998" s="138"/>
      <c r="B4998" s="138"/>
      <c r="C4998" s="139"/>
      <c r="D4998" s="139"/>
      <c r="E4998" s="138"/>
      <c r="F4998" s="132"/>
      <c r="G4998" s="132"/>
      <c r="H4998" s="133"/>
      <c r="I4998" s="133"/>
      <c r="J4998" s="133"/>
      <c r="K4998" s="132"/>
      <c r="L4998" s="133"/>
      <c r="M4998" s="133"/>
      <c r="N4998" s="133"/>
      <c r="O4998" s="133"/>
      <c r="P4998" s="133"/>
      <c r="Q4998" s="133"/>
      <c r="R4998" s="66" t="s">
        <v>75</v>
      </c>
      <c r="S4998" s="135"/>
      <c r="T4998" s="133"/>
      <c r="U4998" s="133"/>
      <c r="V4998" s="136"/>
    </row>
    <row r="4999" spans="1:22" s="50" customFormat="1" ht="44.25" customHeight="1" x14ac:dyDescent="0.15">
      <c r="A4999" s="138"/>
      <c r="B4999" s="138"/>
      <c r="C4999" s="139"/>
      <c r="D4999" s="139"/>
      <c r="E4999" s="138"/>
      <c r="F4999" s="132"/>
      <c r="G4999" s="132"/>
      <c r="H4999" s="133"/>
      <c r="I4999" s="133"/>
      <c r="J4999" s="133"/>
      <c r="K4999" s="132"/>
      <c r="L4999" s="133"/>
      <c r="M4999" s="133"/>
      <c r="N4999" s="133"/>
      <c r="O4999" s="133"/>
      <c r="P4999" s="133"/>
      <c r="Q4999" s="133"/>
      <c r="R4999" s="66" t="s">
        <v>76</v>
      </c>
      <c r="S4999" s="135"/>
      <c r="T4999" s="133"/>
      <c r="U4999" s="133"/>
      <c r="V4999" s="136"/>
    </row>
    <row r="5000" spans="1:22" s="50" customFormat="1" ht="33" customHeight="1" x14ac:dyDescent="0.15">
      <c r="A5000" s="138" t="s">
        <v>35</v>
      </c>
      <c r="B5000" s="138" t="s">
        <v>417</v>
      </c>
      <c r="C5000" s="139">
        <v>1981</v>
      </c>
      <c r="D5000" s="139"/>
      <c r="E5000" s="138" t="s">
        <v>111</v>
      </c>
      <c r="F5000" s="132">
        <v>2</v>
      </c>
      <c r="G5000" s="132">
        <v>2</v>
      </c>
      <c r="H5000" s="133">
        <v>613</v>
      </c>
      <c r="I5000" s="133">
        <v>556.9</v>
      </c>
      <c r="J5000" s="133">
        <v>174.8</v>
      </c>
      <c r="K5000" s="132">
        <v>17</v>
      </c>
      <c r="L5000" s="133">
        <v>4484601.42</v>
      </c>
      <c r="M5000" s="133">
        <v>0</v>
      </c>
      <c r="N5000" s="133">
        <v>0</v>
      </c>
      <c r="O5000" s="133">
        <v>0</v>
      </c>
      <c r="P5000" s="133">
        <v>4484601.42</v>
      </c>
      <c r="Q5000" s="133">
        <v>0</v>
      </c>
      <c r="R5000" s="66" t="s">
        <v>74</v>
      </c>
      <c r="S5000" s="134">
        <v>3</v>
      </c>
      <c r="T5000" s="133">
        <v>8052.79</v>
      </c>
      <c r="U5000" s="133">
        <v>8052.79</v>
      </c>
      <c r="V5000" s="136">
        <v>47118</v>
      </c>
    </row>
    <row r="5001" spans="1:22" s="50" customFormat="1" ht="44.25" customHeight="1" x14ac:dyDescent="0.15">
      <c r="A5001" s="138"/>
      <c r="B5001" s="138"/>
      <c r="C5001" s="139"/>
      <c r="D5001" s="139"/>
      <c r="E5001" s="138"/>
      <c r="F5001" s="132"/>
      <c r="G5001" s="132"/>
      <c r="H5001" s="133"/>
      <c r="I5001" s="133"/>
      <c r="J5001" s="133"/>
      <c r="K5001" s="132"/>
      <c r="L5001" s="133"/>
      <c r="M5001" s="133"/>
      <c r="N5001" s="133"/>
      <c r="O5001" s="133"/>
      <c r="P5001" s="133"/>
      <c r="Q5001" s="133"/>
      <c r="R5001" s="66" t="s">
        <v>75</v>
      </c>
      <c r="S5001" s="135"/>
      <c r="T5001" s="133"/>
      <c r="U5001" s="133"/>
      <c r="V5001" s="136"/>
    </row>
    <row r="5002" spans="1:22" s="50" customFormat="1" ht="44.25" customHeight="1" x14ac:dyDescent="0.15">
      <c r="A5002" s="138"/>
      <c r="B5002" s="138"/>
      <c r="C5002" s="139"/>
      <c r="D5002" s="139"/>
      <c r="E5002" s="138"/>
      <c r="F5002" s="132"/>
      <c r="G5002" s="132"/>
      <c r="H5002" s="133"/>
      <c r="I5002" s="133"/>
      <c r="J5002" s="133"/>
      <c r="K5002" s="132"/>
      <c r="L5002" s="133"/>
      <c r="M5002" s="133"/>
      <c r="N5002" s="133"/>
      <c r="O5002" s="133"/>
      <c r="P5002" s="133"/>
      <c r="Q5002" s="133"/>
      <c r="R5002" s="66" t="s">
        <v>76</v>
      </c>
      <c r="S5002" s="135"/>
      <c r="T5002" s="133"/>
      <c r="U5002" s="133"/>
      <c r="V5002" s="136"/>
    </row>
    <row r="5003" spans="1:22" s="50" customFormat="1" ht="29.25" customHeight="1" x14ac:dyDescent="0.15">
      <c r="A5003" s="138" t="s">
        <v>36</v>
      </c>
      <c r="B5003" s="138" t="s">
        <v>418</v>
      </c>
      <c r="C5003" s="139">
        <v>1993</v>
      </c>
      <c r="D5003" s="139"/>
      <c r="E5003" s="138" t="s">
        <v>97</v>
      </c>
      <c r="F5003" s="132">
        <v>2</v>
      </c>
      <c r="G5003" s="132">
        <v>3</v>
      </c>
      <c r="H5003" s="133">
        <v>2428.4</v>
      </c>
      <c r="I5003" s="133">
        <v>2343.3000000000002</v>
      </c>
      <c r="J5003" s="133">
        <v>851.4</v>
      </c>
      <c r="K5003" s="132">
        <v>86</v>
      </c>
      <c r="L5003" s="133">
        <v>18874186.469999999</v>
      </c>
      <c r="M5003" s="133">
        <v>0</v>
      </c>
      <c r="N5003" s="133">
        <v>0</v>
      </c>
      <c r="O5003" s="133">
        <v>0</v>
      </c>
      <c r="P5003" s="133">
        <v>18874186.469999999</v>
      </c>
      <c r="Q5003" s="133">
        <v>0</v>
      </c>
      <c r="R5003" s="66" t="s">
        <v>74</v>
      </c>
      <c r="S5003" s="134">
        <v>3</v>
      </c>
      <c r="T5003" s="133">
        <v>8054.53</v>
      </c>
      <c r="U5003" s="133">
        <v>8054.53</v>
      </c>
      <c r="V5003" s="136">
        <v>47118</v>
      </c>
    </row>
    <row r="5004" spans="1:22" s="50" customFormat="1" ht="44.25" customHeight="1" x14ac:dyDescent="0.15">
      <c r="A5004" s="138"/>
      <c r="B5004" s="138"/>
      <c r="C5004" s="139"/>
      <c r="D5004" s="139"/>
      <c r="E5004" s="138"/>
      <c r="F5004" s="132"/>
      <c r="G5004" s="132"/>
      <c r="H5004" s="133"/>
      <c r="I5004" s="133"/>
      <c r="J5004" s="133"/>
      <c r="K5004" s="132"/>
      <c r="L5004" s="133"/>
      <c r="M5004" s="133"/>
      <c r="N5004" s="133"/>
      <c r="O5004" s="133"/>
      <c r="P5004" s="133"/>
      <c r="Q5004" s="133"/>
      <c r="R5004" s="66" t="s">
        <v>75</v>
      </c>
      <c r="S5004" s="135"/>
      <c r="T5004" s="133"/>
      <c r="U5004" s="133"/>
      <c r="V5004" s="136"/>
    </row>
    <row r="5005" spans="1:22" s="50" customFormat="1" ht="44.25" customHeight="1" x14ac:dyDescent="0.15">
      <c r="A5005" s="138"/>
      <c r="B5005" s="138"/>
      <c r="C5005" s="139"/>
      <c r="D5005" s="139"/>
      <c r="E5005" s="138"/>
      <c r="F5005" s="132"/>
      <c r="G5005" s="132"/>
      <c r="H5005" s="133"/>
      <c r="I5005" s="133"/>
      <c r="J5005" s="133"/>
      <c r="K5005" s="132"/>
      <c r="L5005" s="133"/>
      <c r="M5005" s="133"/>
      <c r="N5005" s="133"/>
      <c r="O5005" s="133"/>
      <c r="P5005" s="133"/>
      <c r="Q5005" s="133"/>
      <c r="R5005" s="66" t="s">
        <v>76</v>
      </c>
      <c r="S5005" s="135"/>
      <c r="T5005" s="133"/>
      <c r="U5005" s="133"/>
      <c r="V5005" s="136"/>
    </row>
    <row r="5006" spans="1:22" s="50" customFormat="1" ht="44.25" customHeight="1" x14ac:dyDescent="0.15">
      <c r="A5006" s="138" t="s">
        <v>37</v>
      </c>
      <c r="B5006" s="138" t="s">
        <v>954</v>
      </c>
      <c r="C5006" s="139">
        <v>1978</v>
      </c>
      <c r="D5006" s="139"/>
      <c r="E5006" s="138" t="s">
        <v>111</v>
      </c>
      <c r="F5006" s="132">
        <v>2</v>
      </c>
      <c r="G5006" s="132">
        <v>2</v>
      </c>
      <c r="H5006" s="133">
        <v>743.9</v>
      </c>
      <c r="I5006" s="133">
        <v>743.74</v>
      </c>
      <c r="J5006" s="133">
        <v>537.64</v>
      </c>
      <c r="K5006" s="132">
        <v>52</v>
      </c>
      <c r="L5006" s="133">
        <v>6873926.9699999997</v>
      </c>
      <c r="M5006" s="133">
        <v>0</v>
      </c>
      <c r="N5006" s="133">
        <v>0</v>
      </c>
      <c r="O5006" s="133">
        <v>0</v>
      </c>
      <c r="P5006" s="133">
        <v>6873926.9699999997</v>
      </c>
      <c r="Q5006" s="133">
        <v>0</v>
      </c>
      <c r="R5006" s="66" t="s">
        <v>62</v>
      </c>
      <c r="S5006" s="134">
        <v>6</v>
      </c>
      <c r="T5006" s="133">
        <v>9242.3799999999992</v>
      </c>
      <c r="U5006" s="133">
        <v>9242.3799999999992</v>
      </c>
      <c r="V5006" s="136">
        <v>47118</v>
      </c>
    </row>
    <row r="5007" spans="1:22" s="50" customFormat="1" ht="55.5" customHeight="1" x14ac:dyDescent="0.15">
      <c r="A5007" s="138"/>
      <c r="B5007" s="138"/>
      <c r="C5007" s="139"/>
      <c r="D5007" s="139"/>
      <c r="E5007" s="138"/>
      <c r="F5007" s="132"/>
      <c r="G5007" s="132"/>
      <c r="H5007" s="133"/>
      <c r="I5007" s="133"/>
      <c r="J5007" s="133"/>
      <c r="K5007" s="132"/>
      <c r="L5007" s="133"/>
      <c r="M5007" s="133"/>
      <c r="N5007" s="133"/>
      <c r="O5007" s="133"/>
      <c r="P5007" s="133"/>
      <c r="Q5007" s="133"/>
      <c r="R5007" s="66" t="s">
        <v>63</v>
      </c>
      <c r="S5007" s="135"/>
      <c r="T5007" s="133"/>
      <c r="U5007" s="133"/>
      <c r="V5007" s="136"/>
    </row>
    <row r="5008" spans="1:22" s="50" customFormat="1" ht="55.5" customHeight="1" x14ac:dyDescent="0.15">
      <c r="A5008" s="138"/>
      <c r="B5008" s="138"/>
      <c r="C5008" s="139"/>
      <c r="D5008" s="139"/>
      <c r="E5008" s="138"/>
      <c r="F5008" s="132"/>
      <c r="G5008" s="132"/>
      <c r="H5008" s="133"/>
      <c r="I5008" s="133"/>
      <c r="J5008" s="133"/>
      <c r="K5008" s="132"/>
      <c r="L5008" s="133"/>
      <c r="M5008" s="133"/>
      <c r="N5008" s="133"/>
      <c r="O5008" s="133"/>
      <c r="P5008" s="133"/>
      <c r="Q5008" s="133"/>
      <c r="R5008" s="66" t="s">
        <v>64</v>
      </c>
      <c r="S5008" s="135"/>
      <c r="T5008" s="133"/>
      <c r="U5008" s="133"/>
      <c r="V5008" s="136"/>
    </row>
    <row r="5009" spans="1:22" s="50" customFormat="1" ht="29.25" customHeight="1" x14ac:dyDescent="0.15">
      <c r="A5009" s="138"/>
      <c r="B5009" s="138"/>
      <c r="C5009" s="139"/>
      <c r="D5009" s="139"/>
      <c r="E5009" s="138"/>
      <c r="F5009" s="132"/>
      <c r="G5009" s="132"/>
      <c r="H5009" s="133"/>
      <c r="I5009" s="133"/>
      <c r="J5009" s="133"/>
      <c r="K5009" s="132"/>
      <c r="L5009" s="133"/>
      <c r="M5009" s="133"/>
      <c r="N5009" s="133"/>
      <c r="O5009" s="133"/>
      <c r="P5009" s="133"/>
      <c r="Q5009" s="133"/>
      <c r="R5009" s="66" t="s">
        <v>74</v>
      </c>
      <c r="S5009" s="135"/>
      <c r="T5009" s="133"/>
      <c r="U5009" s="133"/>
      <c r="V5009" s="136"/>
    </row>
    <row r="5010" spans="1:22" s="50" customFormat="1" ht="35.25" customHeight="1" x14ac:dyDescent="0.15">
      <c r="A5010" s="138"/>
      <c r="B5010" s="138"/>
      <c r="C5010" s="139"/>
      <c r="D5010" s="139"/>
      <c r="E5010" s="138"/>
      <c r="F5010" s="132"/>
      <c r="G5010" s="132"/>
      <c r="H5010" s="133"/>
      <c r="I5010" s="133"/>
      <c r="J5010" s="133"/>
      <c r="K5010" s="132"/>
      <c r="L5010" s="133"/>
      <c r="M5010" s="133"/>
      <c r="N5010" s="133"/>
      <c r="O5010" s="133"/>
      <c r="P5010" s="133"/>
      <c r="Q5010" s="133"/>
      <c r="R5010" s="66" t="s">
        <v>75</v>
      </c>
      <c r="S5010" s="135"/>
      <c r="T5010" s="133"/>
      <c r="U5010" s="133"/>
      <c r="V5010" s="136"/>
    </row>
    <row r="5011" spans="1:22" s="50" customFormat="1" ht="33" customHeight="1" x14ac:dyDescent="0.15">
      <c r="A5011" s="138"/>
      <c r="B5011" s="138"/>
      <c r="C5011" s="139"/>
      <c r="D5011" s="139"/>
      <c r="E5011" s="138"/>
      <c r="F5011" s="132"/>
      <c r="G5011" s="132"/>
      <c r="H5011" s="133"/>
      <c r="I5011" s="133"/>
      <c r="J5011" s="133"/>
      <c r="K5011" s="132"/>
      <c r="L5011" s="133"/>
      <c r="M5011" s="133"/>
      <c r="N5011" s="133"/>
      <c r="O5011" s="133"/>
      <c r="P5011" s="133"/>
      <c r="Q5011" s="133"/>
      <c r="R5011" s="66" t="s">
        <v>76</v>
      </c>
      <c r="S5011" s="135"/>
      <c r="T5011" s="133"/>
      <c r="U5011" s="133"/>
      <c r="V5011" s="136"/>
    </row>
    <row r="5012" spans="1:22" s="50" customFormat="1" ht="20.25" customHeight="1" x14ac:dyDescent="0.15">
      <c r="A5012" s="138" t="s">
        <v>38</v>
      </c>
      <c r="B5012" s="138" t="s">
        <v>1058</v>
      </c>
      <c r="C5012" s="139">
        <v>1989</v>
      </c>
      <c r="D5012" s="139"/>
      <c r="E5012" s="138" t="s">
        <v>111</v>
      </c>
      <c r="F5012" s="132">
        <v>5</v>
      </c>
      <c r="G5012" s="132">
        <v>8</v>
      </c>
      <c r="H5012" s="133">
        <v>4784.6000000000004</v>
      </c>
      <c r="I5012" s="133">
        <v>4734.6000000000004</v>
      </c>
      <c r="J5012" s="133">
        <v>4602.6099999999997</v>
      </c>
      <c r="K5012" s="132">
        <v>288</v>
      </c>
      <c r="L5012" s="133">
        <v>21125649.579999998</v>
      </c>
      <c r="M5012" s="133">
        <v>0</v>
      </c>
      <c r="N5012" s="133">
        <v>0</v>
      </c>
      <c r="O5012" s="133">
        <v>0</v>
      </c>
      <c r="P5012" s="133">
        <v>21125649.579999998</v>
      </c>
      <c r="Q5012" s="133">
        <v>0</v>
      </c>
      <c r="R5012" s="66" t="s">
        <v>105</v>
      </c>
      <c r="S5012" s="134">
        <v>3</v>
      </c>
      <c r="T5012" s="133">
        <v>4461.97</v>
      </c>
      <c r="U5012" s="133">
        <v>4461.97</v>
      </c>
      <c r="V5012" s="136">
        <v>47118</v>
      </c>
    </row>
    <row r="5013" spans="1:22" s="50" customFormat="1" ht="31.5" customHeight="1" x14ac:dyDescent="0.15">
      <c r="A5013" s="138"/>
      <c r="B5013" s="138"/>
      <c r="C5013" s="139"/>
      <c r="D5013" s="139"/>
      <c r="E5013" s="138"/>
      <c r="F5013" s="132"/>
      <c r="G5013" s="132"/>
      <c r="H5013" s="133"/>
      <c r="I5013" s="133"/>
      <c r="J5013" s="133"/>
      <c r="K5013" s="132"/>
      <c r="L5013" s="133"/>
      <c r="M5013" s="133"/>
      <c r="N5013" s="133"/>
      <c r="O5013" s="133"/>
      <c r="P5013" s="133"/>
      <c r="Q5013" s="133"/>
      <c r="R5013" s="66" t="s">
        <v>106</v>
      </c>
      <c r="S5013" s="135"/>
      <c r="T5013" s="133"/>
      <c r="U5013" s="133"/>
      <c r="V5013" s="136"/>
    </row>
    <row r="5014" spans="1:22" s="50" customFormat="1" ht="44.25" customHeight="1" x14ac:dyDescent="0.15">
      <c r="A5014" s="138"/>
      <c r="B5014" s="138"/>
      <c r="C5014" s="139"/>
      <c r="D5014" s="139"/>
      <c r="E5014" s="138"/>
      <c r="F5014" s="132"/>
      <c r="G5014" s="132"/>
      <c r="H5014" s="133"/>
      <c r="I5014" s="133"/>
      <c r="J5014" s="133"/>
      <c r="K5014" s="132"/>
      <c r="L5014" s="133"/>
      <c r="M5014" s="133"/>
      <c r="N5014" s="133"/>
      <c r="O5014" s="133"/>
      <c r="P5014" s="133"/>
      <c r="Q5014" s="133"/>
      <c r="R5014" s="66" t="s">
        <v>107</v>
      </c>
      <c r="S5014" s="135"/>
      <c r="T5014" s="133"/>
      <c r="U5014" s="133"/>
      <c r="V5014" s="136"/>
    </row>
    <row r="5015" spans="1:22" s="23" customFormat="1" ht="41.25" customHeight="1" x14ac:dyDescent="0.2">
      <c r="A5015" s="141" t="s">
        <v>1302</v>
      </c>
      <c r="B5015" s="141"/>
      <c r="C5015" s="43" t="s">
        <v>80</v>
      </c>
      <c r="D5015" s="44" t="s">
        <v>80</v>
      </c>
      <c r="E5015" s="44" t="s">
        <v>80</v>
      </c>
      <c r="F5015" s="44" t="s">
        <v>80</v>
      </c>
      <c r="G5015" s="44" t="s">
        <v>80</v>
      </c>
      <c r="H5015" s="44">
        <f>SUM(H4984:H5014)</f>
        <v>13533.8</v>
      </c>
      <c r="I5015" s="44">
        <f t="shared" ref="I5015:S5015" si="396">SUM(I4984:I5014)</f>
        <v>12839.74</v>
      </c>
      <c r="J5015" s="44">
        <f t="shared" si="396"/>
        <v>8565.369999999999</v>
      </c>
      <c r="K5015" s="45">
        <f t="shared" si="396"/>
        <v>621</v>
      </c>
      <c r="L5015" s="44">
        <f t="shared" si="396"/>
        <v>80438441.419999987</v>
      </c>
      <c r="M5015" s="44">
        <f t="shared" si="396"/>
        <v>0</v>
      </c>
      <c r="N5015" s="44">
        <f t="shared" si="396"/>
        <v>0</v>
      </c>
      <c r="O5015" s="44">
        <f t="shared" si="396"/>
        <v>0</v>
      </c>
      <c r="P5015" s="44">
        <f t="shared" si="396"/>
        <v>80438441.419999987</v>
      </c>
      <c r="Q5015" s="44">
        <f t="shared" si="396"/>
        <v>0</v>
      </c>
      <c r="R5015" s="44" t="s">
        <v>80</v>
      </c>
      <c r="S5015" s="45">
        <f t="shared" si="396"/>
        <v>31</v>
      </c>
      <c r="T5015" s="44" t="s">
        <v>80</v>
      </c>
      <c r="U5015" s="44" t="s">
        <v>80</v>
      </c>
      <c r="V5015" s="44" t="s">
        <v>80</v>
      </c>
    </row>
    <row r="5016" spans="1:22" s="23" customFormat="1" ht="35.25" customHeight="1" x14ac:dyDescent="0.2">
      <c r="A5016" s="142" t="s">
        <v>276</v>
      </c>
      <c r="B5016" s="142"/>
      <c r="C5016" s="142"/>
      <c r="D5016" s="142"/>
      <c r="E5016" s="142"/>
      <c r="F5016" s="142"/>
      <c r="G5016" s="142"/>
      <c r="H5016" s="142"/>
      <c r="I5016" s="142"/>
      <c r="J5016" s="142"/>
      <c r="K5016" s="142"/>
      <c r="L5016" s="142"/>
      <c r="M5016" s="142"/>
      <c r="N5016" s="142"/>
      <c r="O5016" s="142"/>
      <c r="P5016" s="142"/>
      <c r="Q5016" s="142"/>
      <c r="R5016" s="142"/>
      <c r="S5016" s="142"/>
      <c r="T5016" s="142"/>
      <c r="U5016" s="142"/>
      <c r="V5016" s="142"/>
    </row>
    <row r="5017" spans="1:22" s="23" customFormat="1" ht="30" customHeight="1" x14ac:dyDescent="0.2">
      <c r="A5017" s="138">
        <v>1</v>
      </c>
      <c r="B5017" s="138" t="s">
        <v>955</v>
      </c>
      <c r="C5017" s="139">
        <v>1962</v>
      </c>
      <c r="D5017" s="139"/>
      <c r="E5017" s="138" t="s">
        <v>84</v>
      </c>
      <c r="F5017" s="132">
        <v>2</v>
      </c>
      <c r="G5017" s="132">
        <v>2</v>
      </c>
      <c r="H5017" s="133">
        <v>755.3</v>
      </c>
      <c r="I5017" s="133">
        <v>689.4</v>
      </c>
      <c r="J5017" s="133">
        <v>626.4</v>
      </c>
      <c r="K5017" s="132">
        <v>27</v>
      </c>
      <c r="L5017" s="133">
        <f>M5017+N5017+O5017+P5017+Q5017</f>
        <v>5830259.6399999997</v>
      </c>
      <c r="M5017" s="133">
        <v>0</v>
      </c>
      <c r="N5017" s="133">
        <v>0</v>
      </c>
      <c r="O5017" s="133">
        <v>0</v>
      </c>
      <c r="P5017" s="133">
        <v>5830259.6399999997</v>
      </c>
      <c r="Q5017" s="154">
        <v>0</v>
      </c>
      <c r="R5017" s="66" t="s">
        <v>74</v>
      </c>
      <c r="S5017" s="135">
        <v>3</v>
      </c>
      <c r="T5017" s="133">
        <f>L5017/I5017</f>
        <v>8457.0055700609228</v>
      </c>
      <c r="U5017" s="133">
        <f>T5017</f>
        <v>8457.0055700609228</v>
      </c>
      <c r="V5017" s="136">
        <v>47118</v>
      </c>
    </row>
    <row r="5018" spans="1:22" s="23" customFormat="1" ht="39" customHeight="1" x14ac:dyDescent="0.2">
      <c r="A5018" s="138"/>
      <c r="B5018" s="138"/>
      <c r="C5018" s="139"/>
      <c r="D5018" s="139"/>
      <c r="E5018" s="138"/>
      <c r="F5018" s="132"/>
      <c r="G5018" s="132"/>
      <c r="H5018" s="133"/>
      <c r="I5018" s="133"/>
      <c r="J5018" s="133"/>
      <c r="K5018" s="132"/>
      <c r="L5018" s="133"/>
      <c r="M5018" s="133"/>
      <c r="N5018" s="133"/>
      <c r="O5018" s="133"/>
      <c r="P5018" s="133"/>
      <c r="Q5018" s="154"/>
      <c r="R5018" s="66" t="s">
        <v>75</v>
      </c>
      <c r="S5018" s="135"/>
      <c r="T5018" s="133"/>
      <c r="U5018" s="133"/>
      <c r="V5018" s="136"/>
    </row>
    <row r="5019" spans="1:22" s="23" customFormat="1" ht="51.75" customHeight="1" x14ac:dyDescent="0.2">
      <c r="A5019" s="138"/>
      <c r="B5019" s="138"/>
      <c r="C5019" s="139"/>
      <c r="D5019" s="139"/>
      <c r="E5019" s="138"/>
      <c r="F5019" s="132"/>
      <c r="G5019" s="132"/>
      <c r="H5019" s="133"/>
      <c r="I5019" s="133"/>
      <c r="J5019" s="133"/>
      <c r="K5019" s="132"/>
      <c r="L5019" s="133"/>
      <c r="M5019" s="133"/>
      <c r="N5019" s="133"/>
      <c r="O5019" s="133"/>
      <c r="P5019" s="133"/>
      <c r="Q5019" s="154"/>
      <c r="R5019" s="66" t="s">
        <v>76</v>
      </c>
      <c r="S5019" s="135"/>
      <c r="T5019" s="133"/>
      <c r="U5019" s="133"/>
      <c r="V5019" s="136"/>
    </row>
    <row r="5020" spans="1:22" s="23" customFormat="1" ht="34.5" customHeight="1" x14ac:dyDescent="0.2">
      <c r="A5020" s="141" t="s">
        <v>1303</v>
      </c>
      <c r="B5020" s="141"/>
      <c r="C5020" s="43" t="s">
        <v>80</v>
      </c>
      <c r="D5020" s="44" t="s">
        <v>80</v>
      </c>
      <c r="E5020" s="44" t="s">
        <v>80</v>
      </c>
      <c r="F5020" s="44" t="s">
        <v>80</v>
      </c>
      <c r="G5020" s="44" t="s">
        <v>80</v>
      </c>
      <c r="H5020" s="44">
        <f t="shared" ref="H5020:Q5020" si="397">SUM(H5017:H5019)</f>
        <v>755.3</v>
      </c>
      <c r="I5020" s="44">
        <f t="shared" si="397"/>
        <v>689.4</v>
      </c>
      <c r="J5020" s="44">
        <f t="shared" si="397"/>
        <v>626.4</v>
      </c>
      <c r="K5020" s="45">
        <f t="shared" si="397"/>
        <v>27</v>
      </c>
      <c r="L5020" s="44">
        <f t="shared" si="397"/>
        <v>5830259.6399999997</v>
      </c>
      <c r="M5020" s="44">
        <f t="shared" si="397"/>
        <v>0</v>
      </c>
      <c r="N5020" s="44">
        <f t="shared" si="397"/>
        <v>0</v>
      </c>
      <c r="O5020" s="44">
        <f t="shared" si="397"/>
        <v>0</v>
      </c>
      <c r="P5020" s="44">
        <f t="shared" si="397"/>
        <v>5830259.6399999997</v>
      </c>
      <c r="Q5020" s="55">
        <f t="shared" si="397"/>
        <v>0</v>
      </c>
      <c r="R5020" s="43" t="s">
        <v>80</v>
      </c>
      <c r="S5020" s="43">
        <f>SUM(S5017:S5019)</f>
        <v>3</v>
      </c>
      <c r="T5020" s="44" t="s">
        <v>80</v>
      </c>
      <c r="U5020" s="44" t="s">
        <v>80</v>
      </c>
      <c r="V5020" s="44" t="s">
        <v>80</v>
      </c>
    </row>
    <row r="5021" spans="1:22" s="23" customFormat="1" ht="28.5" customHeight="1" x14ac:dyDescent="0.2">
      <c r="A5021" s="142" t="s">
        <v>281</v>
      </c>
      <c r="B5021" s="142"/>
      <c r="C5021" s="142"/>
      <c r="D5021" s="142"/>
      <c r="E5021" s="142"/>
      <c r="F5021" s="142"/>
      <c r="G5021" s="142"/>
      <c r="H5021" s="142"/>
      <c r="I5021" s="142"/>
      <c r="J5021" s="142"/>
      <c r="K5021" s="142"/>
      <c r="L5021" s="142"/>
      <c r="M5021" s="142"/>
      <c r="N5021" s="142"/>
      <c r="O5021" s="142"/>
      <c r="P5021" s="142"/>
      <c r="Q5021" s="142"/>
      <c r="R5021" s="142"/>
      <c r="S5021" s="142"/>
      <c r="T5021" s="142"/>
      <c r="U5021" s="142"/>
      <c r="V5021" s="142"/>
    </row>
    <row r="5022" spans="1:22" s="50" customFormat="1" ht="45.75" customHeight="1" x14ac:dyDescent="0.15">
      <c r="A5022" s="111">
        <v>1</v>
      </c>
      <c r="B5022" s="111" t="s">
        <v>1304</v>
      </c>
      <c r="C5022" s="112">
        <v>1963</v>
      </c>
      <c r="D5022" s="112"/>
      <c r="E5022" s="111" t="s">
        <v>84</v>
      </c>
      <c r="F5022" s="113">
        <v>2</v>
      </c>
      <c r="G5022" s="113">
        <v>3</v>
      </c>
      <c r="H5022" s="109">
        <v>571.79999999999995</v>
      </c>
      <c r="I5022" s="109">
        <v>509.3</v>
      </c>
      <c r="J5022" s="109">
        <v>51.3</v>
      </c>
      <c r="K5022" s="113">
        <v>34</v>
      </c>
      <c r="L5022" s="109">
        <v>152790</v>
      </c>
      <c r="M5022" s="109">
        <v>0</v>
      </c>
      <c r="N5022" s="109">
        <v>0</v>
      </c>
      <c r="O5022" s="109">
        <v>0</v>
      </c>
      <c r="P5022" s="109">
        <v>152790</v>
      </c>
      <c r="Q5022" s="109">
        <v>0</v>
      </c>
      <c r="R5022" s="66" t="s">
        <v>87</v>
      </c>
      <c r="S5022" s="114">
        <v>1</v>
      </c>
      <c r="T5022" s="109">
        <v>300</v>
      </c>
      <c r="U5022" s="109">
        <v>300</v>
      </c>
      <c r="V5022" s="110">
        <v>47118</v>
      </c>
    </row>
    <row r="5023" spans="1:22" s="50" customFormat="1" ht="45.75" customHeight="1" x14ac:dyDescent="0.15">
      <c r="A5023" s="111">
        <v>2</v>
      </c>
      <c r="B5023" s="111" t="s">
        <v>1305</v>
      </c>
      <c r="C5023" s="112">
        <v>1962</v>
      </c>
      <c r="D5023" s="112"/>
      <c r="E5023" s="111" t="s">
        <v>84</v>
      </c>
      <c r="F5023" s="113">
        <v>2</v>
      </c>
      <c r="G5023" s="113">
        <v>3</v>
      </c>
      <c r="H5023" s="109">
        <v>583.5</v>
      </c>
      <c r="I5023" s="109">
        <v>518.79999999999995</v>
      </c>
      <c r="J5023" s="109">
        <v>41.6</v>
      </c>
      <c r="K5023" s="113">
        <v>26</v>
      </c>
      <c r="L5023" s="109">
        <v>155640</v>
      </c>
      <c r="M5023" s="109">
        <v>0</v>
      </c>
      <c r="N5023" s="109">
        <v>0</v>
      </c>
      <c r="O5023" s="109">
        <v>0</v>
      </c>
      <c r="P5023" s="109">
        <v>155640</v>
      </c>
      <c r="Q5023" s="109">
        <v>0</v>
      </c>
      <c r="R5023" s="66" t="s">
        <v>87</v>
      </c>
      <c r="S5023" s="114">
        <v>1</v>
      </c>
      <c r="T5023" s="109">
        <v>300</v>
      </c>
      <c r="U5023" s="109">
        <v>300</v>
      </c>
      <c r="V5023" s="110">
        <v>47118</v>
      </c>
    </row>
    <row r="5024" spans="1:22" s="50" customFormat="1" ht="45.75" customHeight="1" x14ac:dyDescent="0.15">
      <c r="A5024" s="111">
        <v>3</v>
      </c>
      <c r="B5024" s="111" t="s">
        <v>1306</v>
      </c>
      <c r="C5024" s="112">
        <v>1913</v>
      </c>
      <c r="D5024" s="112"/>
      <c r="E5024" s="111" t="s">
        <v>84</v>
      </c>
      <c r="F5024" s="113">
        <v>1</v>
      </c>
      <c r="G5024" s="113">
        <v>0</v>
      </c>
      <c r="H5024" s="109">
        <v>170.8</v>
      </c>
      <c r="I5024" s="109">
        <v>170.8</v>
      </c>
      <c r="J5024" s="109">
        <v>130.6</v>
      </c>
      <c r="K5024" s="113">
        <v>7</v>
      </c>
      <c r="L5024" s="109">
        <v>51240</v>
      </c>
      <c r="M5024" s="109">
        <v>0</v>
      </c>
      <c r="N5024" s="109">
        <v>0</v>
      </c>
      <c r="O5024" s="109">
        <v>0</v>
      </c>
      <c r="P5024" s="109">
        <v>51240</v>
      </c>
      <c r="Q5024" s="109">
        <v>0</v>
      </c>
      <c r="R5024" s="66" t="s">
        <v>87</v>
      </c>
      <c r="S5024" s="114">
        <v>1</v>
      </c>
      <c r="T5024" s="109">
        <v>300</v>
      </c>
      <c r="U5024" s="109">
        <v>300</v>
      </c>
      <c r="V5024" s="110">
        <v>47118</v>
      </c>
    </row>
    <row r="5025" spans="1:22" s="50" customFormat="1" ht="45.75" customHeight="1" x14ac:dyDescent="0.15">
      <c r="A5025" s="111">
        <v>4</v>
      </c>
      <c r="B5025" s="111" t="s">
        <v>1307</v>
      </c>
      <c r="C5025" s="112">
        <v>1971</v>
      </c>
      <c r="D5025" s="112"/>
      <c r="E5025" s="111" t="s">
        <v>84</v>
      </c>
      <c r="F5025" s="113">
        <v>2</v>
      </c>
      <c r="G5025" s="113">
        <v>3</v>
      </c>
      <c r="H5025" s="109">
        <v>843.6</v>
      </c>
      <c r="I5025" s="109">
        <v>518.20000000000005</v>
      </c>
      <c r="J5025" s="109">
        <v>518.1</v>
      </c>
      <c r="K5025" s="113">
        <v>19</v>
      </c>
      <c r="L5025" s="109">
        <v>155460</v>
      </c>
      <c r="M5025" s="109">
        <v>0</v>
      </c>
      <c r="N5025" s="109">
        <v>0</v>
      </c>
      <c r="O5025" s="109">
        <v>0</v>
      </c>
      <c r="P5025" s="109">
        <v>155460</v>
      </c>
      <c r="Q5025" s="109">
        <v>0</v>
      </c>
      <c r="R5025" s="66" t="s">
        <v>87</v>
      </c>
      <c r="S5025" s="114">
        <v>1</v>
      </c>
      <c r="T5025" s="109">
        <v>300</v>
      </c>
      <c r="U5025" s="109">
        <v>300</v>
      </c>
      <c r="V5025" s="110">
        <v>47118</v>
      </c>
    </row>
    <row r="5026" spans="1:22" s="50" customFormat="1" ht="45.75" customHeight="1" x14ac:dyDescent="0.15">
      <c r="A5026" s="111">
        <v>5</v>
      </c>
      <c r="B5026" s="111" t="s">
        <v>1308</v>
      </c>
      <c r="C5026" s="112">
        <v>1957</v>
      </c>
      <c r="D5026" s="112"/>
      <c r="E5026" s="111" t="s">
        <v>84</v>
      </c>
      <c r="F5026" s="113">
        <v>2</v>
      </c>
      <c r="G5026" s="113">
        <v>2</v>
      </c>
      <c r="H5026" s="109">
        <v>522.79999999999995</v>
      </c>
      <c r="I5026" s="109">
        <v>475</v>
      </c>
      <c r="J5026" s="109">
        <v>264.12</v>
      </c>
      <c r="K5026" s="113">
        <v>21</v>
      </c>
      <c r="L5026" s="109">
        <v>142500</v>
      </c>
      <c r="M5026" s="109">
        <v>0</v>
      </c>
      <c r="N5026" s="109">
        <v>0</v>
      </c>
      <c r="O5026" s="109">
        <v>0</v>
      </c>
      <c r="P5026" s="109">
        <v>142500</v>
      </c>
      <c r="Q5026" s="109">
        <v>0</v>
      </c>
      <c r="R5026" s="66" t="s">
        <v>87</v>
      </c>
      <c r="S5026" s="114">
        <v>1</v>
      </c>
      <c r="T5026" s="109">
        <v>300</v>
      </c>
      <c r="U5026" s="109">
        <v>300</v>
      </c>
      <c r="V5026" s="110">
        <v>47118</v>
      </c>
    </row>
    <row r="5027" spans="1:22" s="50" customFormat="1" ht="45.75" customHeight="1" x14ac:dyDescent="0.15">
      <c r="A5027" s="111">
        <v>6</v>
      </c>
      <c r="B5027" s="111" t="s">
        <v>1309</v>
      </c>
      <c r="C5027" s="112">
        <v>1989</v>
      </c>
      <c r="D5027" s="112"/>
      <c r="E5027" s="111" t="s">
        <v>84</v>
      </c>
      <c r="F5027" s="113">
        <v>2</v>
      </c>
      <c r="G5027" s="113">
        <v>3</v>
      </c>
      <c r="H5027" s="109">
        <v>809</v>
      </c>
      <c r="I5027" s="109">
        <v>525.9</v>
      </c>
      <c r="J5027" s="109">
        <v>399.2</v>
      </c>
      <c r="K5027" s="113">
        <v>26</v>
      </c>
      <c r="L5027" s="109">
        <v>157770</v>
      </c>
      <c r="M5027" s="109">
        <v>0</v>
      </c>
      <c r="N5027" s="109">
        <v>0</v>
      </c>
      <c r="O5027" s="109">
        <v>0</v>
      </c>
      <c r="P5027" s="109">
        <v>157770</v>
      </c>
      <c r="Q5027" s="109">
        <v>0</v>
      </c>
      <c r="R5027" s="66" t="s">
        <v>87</v>
      </c>
      <c r="S5027" s="114">
        <v>1</v>
      </c>
      <c r="T5027" s="109">
        <v>300</v>
      </c>
      <c r="U5027" s="109">
        <v>300</v>
      </c>
      <c r="V5027" s="110">
        <v>47118</v>
      </c>
    </row>
    <row r="5028" spans="1:22" s="50" customFormat="1" ht="45.75" customHeight="1" x14ac:dyDescent="0.15">
      <c r="A5028" s="111">
        <v>7</v>
      </c>
      <c r="B5028" s="111" t="s">
        <v>1310</v>
      </c>
      <c r="C5028" s="112">
        <v>1948</v>
      </c>
      <c r="D5028" s="112">
        <v>1968</v>
      </c>
      <c r="E5028" s="111" t="s">
        <v>84</v>
      </c>
      <c r="F5028" s="113">
        <v>2</v>
      </c>
      <c r="G5028" s="113">
        <v>2</v>
      </c>
      <c r="H5028" s="109">
        <v>809</v>
      </c>
      <c r="I5028" s="109">
        <v>512.20000000000005</v>
      </c>
      <c r="J5028" s="109">
        <v>184.7</v>
      </c>
      <c r="K5028" s="113">
        <v>21</v>
      </c>
      <c r="L5028" s="109">
        <v>153660</v>
      </c>
      <c r="M5028" s="109">
        <v>0</v>
      </c>
      <c r="N5028" s="109">
        <v>0</v>
      </c>
      <c r="O5028" s="109">
        <v>0</v>
      </c>
      <c r="P5028" s="109">
        <v>153660</v>
      </c>
      <c r="Q5028" s="109">
        <v>0</v>
      </c>
      <c r="R5028" s="66" t="s">
        <v>87</v>
      </c>
      <c r="S5028" s="114">
        <v>1</v>
      </c>
      <c r="T5028" s="109">
        <v>300</v>
      </c>
      <c r="U5028" s="109">
        <v>300</v>
      </c>
      <c r="V5028" s="110">
        <v>47118</v>
      </c>
    </row>
    <row r="5029" spans="1:22" s="50" customFormat="1" ht="45.75" customHeight="1" x14ac:dyDescent="0.15">
      <c r="A5029" s="111">
        <v>8</v>
      </c>
      <c r="B5029" s="111" t="s">
        <v>1311</v>
      </c>
      <c r="C5029" s="112">
        <v>1980</v>
      </c>
      <c r="D5029" s="112"/>
      <c r="E5029" s="111" t="s">
        <v>84</v>
      </c>
      <c r="F5029" s="113">
        <v>2</v>
      </c>
      <c r="G5029" s="113">
        <v>3</v>
      </c>
      <c r="H5029" s="109">
        <v>825.4</v>
      </c>
      <c r="I5029" s="109">
        <v>733.1</v>
      </c>
      <c r="J5029" s="109">
        <v>666.1</v>
      </c>
      <c r="K5029" s="113">
        <v>28</v>
      </c>
      <c r="L5029" s="109">
        <v>219930</v>
      </c>
      <c r="M5029" s="109">
        <v>0</v>
      </c>
      <c r="N5029" s="109">
        <v>0</v>
      </c>
      <c r="O5029" s="109">
        <v>0</v>
      </c>
      <c r="P5029" s="109">
        <v>219930</v>
      </c>
      <c r="Q5029" s="109">
        <v>0</v>
      </c>
      <c r="R5029" s="66" t="s">
        <v>87</v>
      </c>
      <c r="S5029" s="114">
        <v>1</v>
      </c>
      <c r="T5029" s="109">
        <v>300</v>
      </c>
      <c r="U5029" s="109">
        <v>300</v>
      </c>
      <c r="V5029" s="110">
        <v>47118</v>
      </c>
    </row>
    <row r="5030" spans="1:22" s="50" customFormat="1" ht="45.75" customHeight="1" x14ac:dyDescent="0.15">
      <c r="A5030" s="111">
        <v>9</v>
      </c>
      <c r="B5030" s="111" t="s">
        <v>1312</v>
      </c>
      <c r="C5030" s="112">
        <v>1980</v>
      </c>
      <c r="D5030" s="112"/>
      <c r="E5030" s="111" t="s">
        <v>84</v>
      </c>
      <c r="F5030" s="113">
        <v>2</v>
      </c>
      <c r="G5030" s="113">
        <v>3</v>
      </c>
      <c r="H5030" s="109">
        <v>822.4</v>
      </c>
      <c r="I5030" s="109">
        <v>729.5</v>
      </c>
      <c r="J5030" s="109">
        <v>662</v>
      </c>
      <c r="K5030" s="113">
        <v>37</v>
      </c>
      <c r="L5030" s="109">
        <v>218850</v>
      </c>
      <c r="M5030" s="109">
        <v>0</v>
      </c>
      <c r="N5030" s="109">
        <v>0</v>
      </c>
      <c r="O5030" s="109">
        <v>0</v>
      </c>
      <c r="P5030" s="109">
        <v>218850</v>
      </c>
      <c r="Q5030" s="109">
        <v>0</v>
      </c>
      <c r="R5030" s="66" t="s">
        <v>87</v>
      </c>
      <c r="S5030" s="114">
        <v>1</v>
      </c>
      <c r="T5030" s="109">
        <v>300</v>
      </c>
      <c r="U5030" s="109">
        <v>300</v>
      </c>
      <c r="V5030" s="110">
        <v>47118</v>
      </c>
    </row>
    <row r="5031" spans="1:22" s="50" customFormat="1" ht="45.75" customHeight="1" x14ac:dyDescent="0.15">
      <c r="A5031" s="111">
        <v>10</v>
      </c>
      <c r="B5031" s="111" t="s">
        <v>1313</v>
      </c>
      <c r="C5031" s="112">
        <v>1984</v>
      </c>
      <c r="D5031" s="112"/>
      <c r="E5031" s="111" t="s">
        <v>84</v>
      </c>
      <c r="F5031" s="113">
        <v>2</v>
      </c>
      <c r="G5031" s="113">
        <v>3</v>
      </c>
      <c r="H5031" s="109">
        <v>795.7</v>
      </c>
      <c r="I5031" s="109">
        <v>705.2</v>
      </c>
      <c r="J5031" s="109">
        <v>641.70000000000005</v>
      </c>
      <c r="K5031" s="113">
        <v>35</v>
      </c>
      <c r="L5031" s="109">
        <v>211560</v>
      </c>
      <c r="M5031" s="109">
        <v>0</v>
      </c>
      <c r="N5031" s="109">
        <v>0</v>
      </c>
      <c r="O5031" s="109">
        <v>0</v>
      </c>
      <c r="P5031" s="109">
        <v>211560</v>
      </c>
      <c r="Q5031" s="109">
        <v>0</v>
      </c>
      <c r="R5031" s="66" t="s">
        <v>87</v>
      </c>
      <c r="S5031" s="114">
        <v>1</v>
      </c>
      <c r="T5031" s="109">
        <v>300</v>
      </c>
      <c r="U5031" s="109">
        <v>300</v>
      </c>
      <c r="V5031" s="110">
        <v>47118</v>
      </c>
    </row>
    <row r="5032" spans="1:22" s="50" customFormat="1" ht="45.75" customHeight="1" x14ac:dyDescent="0.15">
      <c r="A5032" s="111">
        <v>11</v>
      </c>
      <c r="B5032" s="111" t="s">
        <v>1314</v>
      </c>
      <c r="C5032" s="112">
        <v>1975</v>
      </c>
      <c r="D5032" s="112"/>
      <c r="E5032" s="111" t="s">
        <v>84</v>
      </c>
      <c r="F5032" s="113">
        <v>2</v>
      </c>
      <c r="G5032" s="113">
        <v>2</v>
      </c>
      <c r="H5032" s="109">
        <v>488.6</v>
      </c>
      <c r="I5032" s="109">
        <v>451.5</v>
      </c>
      <c r="J5032" s="109">
        <v>290.92</v>
      </c>
      <c r="K5032" s="113">
        <v>19</v>
      </c>
      <c r="L5032" s="109">
        <v>135450</v>
      </c>
      <c r="M5032" s="109">
        <v>0</v>
      </c>
      <c r="N5032" s="109">
        <v>0</v>
      </c>
      <c r="O5032" s="109">
        <v>0</v>
      </c>
      <c r="P5032" s="109">
        <v>135450</v>
      </c>
      <c r="Q5032" s="109">
        <v>0</v>
      </c>
      <c r="R5032" s="66" t="s">
        <v>87</v>
      </c>
      <c r="S5032" s="114">
        <v>1</v>
      </c>
      <c r="T5032" s="109">
        <v>300</v>
      </c>
      <c r="U5032" s="109">
        <v>300</v>
      </c>
      <c r="V5032" s="110">
        <v>47118</v>
      </c>
    </row>
    <row r="5033" spans="1:22" s="50" customFormat="1" ht="45.75" customHeight="1" x14ac:dyDescent="0.15">
      <c r="A5033" s="111">
        <v>12</v>
      </c>
      <c r="B5033" s="111" t="s">
        <v>1315</v>
      </c>
      <c r="C5033" s="112">
        <v>1987</v>
      </c>
      <c r="D5033" s="112"/>
      <c r="E5033" s="111" t="s">
        <v>84</v>
      </c>
      <c r="F5033" s="113">
        <v>2</v>
      </c>
      <c r="G5033" s="113">
        <v>2</v>
      </c>
      <c r="H5033" s="109">
        <v>746</v>
      </c>
      <c r="I5033" s="109">
        <v>692.9</v>
      </c>
      <c r="J5033" s="109">
        <v>562.91999999999996</v>
      </c>
      <c r="K5033" s="113">
        <v>19</v>
      </c>
      <c r="L5033" s="109">
        <v>207870</v>
      </c>
      <c r="M5033" s="109">
        <v>0</v>
      </c>
      <c r="N5033" s="109">
        <v>0</v>
      </c>
      <c r="O5033" s="109">
        <v>0</v>
      </c>
      <c r="P5033" s="109">
        <v>207870</v>
      </c>
      <c r="Q5033" s="109">
        <v>0</v>
      </c>
      <c r="R5033" s="66" t="s">
        <v>87</v>
      </c>
      <c r="S5033" s="114">
        <v>1</v>
      </c>
      <c r="T5033" s="109">
        <v>300</v>
      </c>
      <c r="U5033" s="109">
        <v>300</v>
      </c>
      <c r="V5033" s="110">
        <v>47118</v>
      </c>
    </row>
    <row r="5034" spans="1:22" s="50" customFormat="1" ht="45.75" customHeight="1" x14ac:dyDescent="0.15">
      <c r="A5034" s="111">
        <v>13</v>
      </c>
      <c r="B5034" s="111" t="s">
        <v>1316</v>
      </c>
      <c r="C5034" s="112">
        <v>1969</v>
      </c>
      <c r="D5034" s="112"/>
      <c r="E5034" s="111" t="s">
        <v>84</v>
      </c>
      <c r="F5034" s="113">
        <v>2</v>
      </c>
      <c r="G5034" s="113">
        <v>3</v>
      </c>
      <c r="H5034" s="109">
        <v>580</v>
      </c>
      <c r="I5034" s="109">
        <v>518.20000000000005</v>
      </c>
      <c r="J5034" s="109">
        <v>477.01</v>
      </c>
      <c r="K5034" s="113">
        <v>16</v>
      </c>
      <c r="L5034" s="109">
        <v>155460</v>
      </c>
      <c r="M5034" s="109">
        <v>0</v>
      </c>
      <c r="N5034" s="109">
        <v>0</v>
      </c>
      <c r="O5034" s="109">
        <v>0</v>
      </c>
      <c r="P5034" s="109">
        <v>155460</v>
      </c>
      <c r="Q5034" s="109">
        <v>0</v>
      </c>
      <c r="R5034" s="66" t="s">
        <v>87</v>
      </c>
      <c r="S5034" s="114">
        <v>1</v>
      </c>
      <c r="T5034" s="109">
        <v>300</v>
      </c>
      <c r="U5034" s="109">
        <v>300</v>
      </c>
      <c r="V5034" s="110">
        <v>47118</v>
      </c>
    </row>
    <row r="5035" spans="1:22" s="50" customFormat="1" ht="45.75" customHeight="1" x14ac:dyDescent="0.15">
      <c r="A5035" s="111">
        <v>14</v>
      </c>
      <c r="B5035" s="111" t="s">
        <v>1317</v>
      </c>
      <c r="C5035" s="112">
        <v>1983</v>
      </c>
      <c r="D5035" s="112"/>
      <c r="E5035" s="111" t="s">
        <v>84</v>
      </c>
      <c r="F5035" s="113">
        <v>2</v>
      </c>
      <c r="G5035" s="113">
        <v>3</v>
      </c>
      <c r="H5035" s="109">
        <v>791.2</v>
      </c>
      <c r="I5035" s="109">
        <v>701.4</v>
      </c>
      <c r="J5035" s="109">
        <v>636.70000000000005</v>
      </c>
      <c r="K5035" s="113">
        <v>20</v>
      </c>
      <c r="L5035" s="109">
        <v>210420</v>
      </c>
      <c r="M5035" s="109">
        <v>0</v>
      </c>
      <c r="N5035" s="109">
        <v>0</v>
      </c>
      <c r="O5035" s="109">
        <v>0</v>
      </c>
      <c r="P5035" s="109">
        <v>210420</v>
      </c>
      <c r="Q5035" s="109">
        <v>0</v>
      </c>
      <c r="R5035" s="66" t="s">
        <v>87</v>
      </c>
      <c r="S5035" s="114">
        <v>1</v>
      </c>
      <c r="T5035" s="109">
        <v>300</v>
      </c>
      <c r="U5035" s="109">
        <v>300</v>
      </c>
      <c r="V5035" s="110">
        <v>47118</v>
      </c>
    </row>
    <row r="5036" spans="1:22" s="50" customFormat="1" ht="45.75" customHeight="1" x14ac:dyDescent="0.15">
      <c r="A5036" s="111">
        <v>15</v>
      </c>
      <c r="B5036" s="111" t="s">
        <v>1318</v>
      </c>
      <c r="C5036" s="112">
        <v>1974</v>
      </c>
      <c r="D5036" s="112"/>
      <c r="E5036" s="111" t="s">
        <v>84</v>
      </c>
      <c r="F5036" s="113">
        <v>2</v>
      </c>
      <c r="G5036" s="113">
        <v>3</v>
      </c>
      <c r="H5036" s="109">
        <v>580.20000000000005</v>
      </c>
      <c r="I5036" s="109">
        <v>518.4</v>
      </c>
      <c r="J5036" s="109">
        <v>342.11</v>
      </c>
      <c r="K5036" s="113">
        <v>27</v>
      </c>
      <c r="L5036" s="109">
        <v>155520</v>
      </c>
      <c r="M5036" s="109">
        <v>0</v>
      </c>
      <c r="N5036" s="109">
        <v>0</v>
      </c>
      <c r="O5036" s="109">
        <v>0</v>
      </c>
      <c r="P5036" s="109">
        <v>155520</v>
      </c>
      <c r="Q5036" s="109">
        <v>0</v>
      </c>
      <c r="R5036" s="66" t="s">
        <v>87</v>
      </c>
      <c r="S5036" s="114">
        <v>1</v>
      </c>
      <c r="T5036" s="109">
        <v>300</v>
      </c>
      <c r="U5036" s="109">
        <v>300</v>
      </c>
      <c r="V5036" s="110">
        <v>47118</v>
      </c>
    </row>
    <row r="5037" spans="1:22" s="50" customFormat="1" ht="45.75" customHeight="1" x14ac:dyDescent="0.15">
      <c r="A5037" s="111">
        <v>16</v>
      </c>
      <c r="B5037" s="111" t="s">
        <v>1319</v>
      </c>
      <c r="C5037" s="112">
        <v>1973</v>
      </c>
      <c r="D5037" s="112"/>
      <c r="E5037" s="111" t="s">
        <v>84</v>
      </c>
      <c r="F5037" s="113">
        <v>2</v>
      </c>
      <c r="G5037" s="113">
        <v>3</v>
      </c>
      <c r="H5037" s="109">
        <v>580.20000000000005</v>
      </c>
      <c r="I5037" s="109">
        <v>518.4</v>
      </c>
      <c r="J5037" s="109">
        <v>372</v>
      </c>
      <c r="K5037" s="113">
        <v>20</v>
      </c>
      <c r="L5037" s="109">
        <v>155520</v>
      </c>
      <c r="M5037" s="109">
        <v>0</v>
      </c>
      <c r="N5037" s="109">
        <v>0</v>
      </c>
      <c r="O5037" s="109">
        <v>0</v>
      </c>
      <c r="P5037" s="109">
        <v>155520</v>
      </c>
      <c r="Q5037" s="109">
        <v>0</v>
      </c>
      <c r="R5037" s="66" t="s">
        <v>87</v>
      </c>
      <c r="S5037" s="114">
        <v>1</v>
      </c>
      <c r="T5037" s="109">
        <v>300</v>
      </c>
      <c r="U5037" s="109">
        <v>300</v>
      </c>
      <c r="V5037" s="110">
        <v>47118</v>
      </c>
    </row>
    <row r="5038" spans="1:22" s="50" customFormat="1" ht="45.75" customHeight="1" x14ac:dyDescent="0.15">
      <c r="A5038" s="111">
        <v>17</v>
      </c>
      <c r="B5038" s="111" t="s">
        <v>1320</v>
      </c>
      <c r="C5038" s="112">
        <v>1978</v>
      </c>
      <c r="D5038" s="112"/>
      <c r="E5038" s="111" t="s">
        <v>84</v>
      </c>
      <c r="F5038" s="113">
        <v>2</v>
      </c>
      <c r="G5038" s="113">
        <v>3</v>
      </c>
      <c r="H5038" s="109">
        <v>580.20000000000005</v>
      </c>
      <c r="I5038" s="109">
        <v>518.4</v>
      </c>
      <c r="J5038" s="109">
        <v>360.8</v>
      </c>
      <c r="K5038" s="113">
        <v>28</v>
      </c>
      <c r="L5038" s="109">
        <v>155520</v>
      </c>
      <c r="M5038" s="109">
        <v>0</v>
      </c>
      <c r="N5038" s="109">
        <v>0</v>
      </c>
      <c r="O5038" s="109">
        <v>0</v>
      </c>
      <c r="P5038" s="109">
        <v>155520</v>
      </c>
      <c r="Q5038" s="109">
        <v>0</v>
      </c>
      <c r="R5038" s="66" t="s">
        <v>87</v>
      </c>
      <c r="S5038" s="114">
        <v>1</v>
      </c>
      <c r="T5038" s="109">
        <v>300</v>
      </c>
      <c r="U5038" s="109">
        <v>300</v>
      </c>
      <c r="V5038" s="110">
        <v>47118</v>
      </c>
    </row>
    <row r="5039" spans="1:22" s="50" customFormat="1" ht="45.75" customHeight="1" x14ac:dyDescent="0.15">
      <c r="A5039" s="111">
        <v>18</v>
      </c>
      <c r="B5039" s="111" t="s">
        <v>1321</v>
      </c>
      <c r="C5039" s="112">
        <v>1978</v>
      </c>
      <c r="D5039" s="112"/>
      <c r="E5039" s="111" t="s">
        <v>84</v>
      </c>
      <c r="F5039" s="113">
        <v>2</v>
      </c>
      <c r="G5039" s="113">
        <v>3</v>
      </c>
      <c r="H5039" s="109">
        <v>580</v>
      </c>
      <c r="I5039" s="109">
        <v>518.20000000000005</v>
      </c>
      <c r="J5039" s="109">
        <v>424.53</v>
      </c>
      <c r="K5039" s="113">
        <v>16</v>
      </c>
      <c r="L5039" s="109">
        <v>155460</v>
      </c>
      <c r="M5039" s="109">
        <v>0</v>
      </c>
      <c r="N5039" s="109">
        <v>0</v>
      </c>
      <c r="O5039" s="109">
        <v>0</v>
      </c>
      <c r="P5039" s="109">
        <v>155460</v>
      </c>
      <c r="Q5039" s="109">
        <v>0</v>
      </c>
      <c r="R5039" s="66" t="s">
        <v>87</v>
      </c>
      <c r="S5039" s="114">
        <v>1</v>
      </c>
      <c r="T5039" s="109">
        <v>300</v>
      </c>
      <c r="U5039" s="109">
        <v>300</v>
      </c>
      <c r="V5039" s="110">
        <v>47118</v>
      </c>
    </row>
    <row r="5040" spans="1:22" s="50" customFormat="1" ht="45.75" customHeight="1" x14ac:dyDescent="0.15">
      <c r="A5040" s="111">
        <v>19</v>
      </c>
      <c r="B5040" s="111" t="s">
        <v>1322</v>
      </c>
      <c r="C5040" s="112">
        <v>1977</v>
      </c>
      <c r="D5040" s="112"/>
      <c r="E5040" s="111" t="s">
        <v>84</v>
      </c>
      <c r="F5040" s="113">
        <v>2</v>
      </c>
      <c r="G5040" s="113">
        <v>3</v>
      </c>
      <c r="H5040" s="109">
        <v>580.20000000000005</v>
      </c>
      <c r="I5040" s="109">
        <v>518.4</v>
      </c>
      <c r="J5040" s="109">
        <v>372.11</v>
      </c>
      <c r="K5040" s="113">
        <v>19</v>
      </c>
      <c r="L5040" s="109">
        <v>155520</v>
      </c>
      <c r="M5040" s="109">
        <v>0</v>
      </c>
      <c r="N5040" s="109">
        <v>0</v>
      </c>
      <c r="O5040" s="109">
        <v>0</v>
      </c>
      <c r="P5040" s="109">
        <v>155520</v>
      </c>
      <c r="Q5040" s="109">
        <v>0</v>
      </c>
      <c r="R5040" s="66" t="s">
        <v>87</v>
      </c>
      <c r="S5040" s="114">
        <v>1</v>
      </c>
      <c r="T5040" s="109">
        <v>300</v>
      </c>
      <c r="U5040" s="109">
        <v>300</v>
      </c>
      <c r="V5040" s="110">
        <v>47118</v>
      </c>
    </row>
    <row r="5041" spans="1:22" s="50" customFormat="1" ht="45.75" customHeight="1" x14ac:dyDescent="0.15">
      <c r="A5041" s="111">
        <v>20</v>
      </c>
      <c r="B5041" s="111" t="s">
        <v>1323</v>
      </c>
      <c r="C5041" s="112">
        <v>1977</v>
      </c>
      <c r="D5041" s="112"/>
      <c r="E5041" s="111" t="s">
        <v>84</v>
      </c>
      <c r="F5041" s="113">
        <v>2</v>
      </c>
      <c r="G5041" s="113">
        <v>3</v>
      </c>
      <c r="H5041" s="109">
        <v>580</v>
      </c>
      <c r="I5041" s="109">
        <v>518.20000000000005</v>
      </c>
      <c r="J5041" s="109">
        <v>383.33</v>
      </c>
      <c r="K5041" s="113">
        <v>18</v>
      </c>
      <c r="L5041" s="109">
        <v>155460</v>
      </c>
      <c r="M5041" s="109">
        <v>0</v>
      </c>
      <c r="N5041" s="109">
        <v>0</v>
      </c>
      <c r="O5041" s="109">
        <v>0</v>
      </c>
      <c r="P5041" s="109">
        <v>155460</v>
      </c>
      <c r="Q5041" s="109">
        <v>0</v>
      </c>
      <c r="R5041" s="66" t="s">
        <v>87</v>
      </c>
      <c r="S5041" s="114">
        <v>1</v>
      </c>
      <c r="T5041" s="109">
        <v>300</v>
      </c>
      <c r="U5041" s="109">
        <v>300</v>
      </c>
      <c r="V5041" s="110">
        <v>47118</v>
      </c>
    </row>
    <row r="5042" spans="1:22" s="50" customFormat="1" ht="45.75" customHeight="1" x14ac:dyDescent="0.15">
      <c r="A5042" s="111">
        <v>21</v>
      </c>
      <c r="B5042" s="111" t="s">
        <v>1324</v>
      </c>
      <c r="C5042" s="112">
        <v>1962</v>
      </c>
      <c r="D5042" s="112"/>
      <c r="E5042" s="111" t="s">
        <v>84</v>
      </c>
      <c r="F5042" s="113">
        <v>2</v>
      </c>
      <c r="G5042" s="113">
        <v>1</v>
      </c>
      <c r="H5042" s="109">
        <v>339.2</v>
      </c>
      <c r="I5042" s="109">
        <v>312.8</v>
      </c>
      <c r="J5042" s="109">
        <v>336.22</v>
      </c>
      <c r="K5042" s="113">
        <v>20</v>
      </c>
      <c r="L5042" s="109">
        <v>93840</v>
      </c>
      <c r="M5042" s="109">
        <v>0</v>
      </c>
      <c r="N5042" s="109">
        <v>0</v>
      </c>
      <c r="O5042" s="109">
        <v>0</v>
      </c>
      <c r="P5042" s="109">
        <v>93840</v>
      </c>
      <c r="Q5042" s="109">
        <v>0</v>
      </c>
      <c r="R5042" s="66" t="s">
        <v>87</v>
      </c>
      <c r="S5042" s="114">
        <v>1</v>
      </c>
      <c r="T5042" s="109">
        <v>300</v>
      </c>
      <c r="U5042" s="109">
        <v>300</v>
      </c>
      <c r="V5042" s="110">
        <v>47118</v>
      </c>
    </row>
    <row r="5043" spans="1:22" s="50" customFormat="1" ht="45.75" customHeight="1" x14ac:dyDescent="0.15">
      <c r="A5043" s="111">
        <v>22</v>
      </c>
      <c r="B5043" s="111" t="s">
        <v>1325</v>
      </c>
      <c r="C5043" s="112">
        <v>1967</v>
      </c>
      <c r="D5043" s="112"/>
      <c r="E5043" s="111" t="s">
        <v>84</v>
      </c>
      <c r="F5043" s="113">
        <v>2</v>
      </c>
      <c r="G5043" s="113">
        <v>3</v>
      </c>
      <c r="H5043" s="109">
        <v>558.9</v>
      </c>
      <c r="I5043" s="109">
        <v>498.1</v>
      </c>
      <c r="J5043" s="109">
        <v>378.4</v>
      </c>
      <c r="K5043" s="113">
        <v>21</v>
      </c>
      <c r="L5043" s="109">
        <v>149430</v>
      </c>
      <c r="M5043" s="109">
        <v>0</v>
      </c>
      <c r="N5043" s="109">
        <v>0</v>
      </c>
      <c r="O5043" s="109">
        <v>0</v>
      </c>
      <c r="P5043" s="109">
        <v>149430</v>
      </c>
      <c r="Q5043" s="109">
        <v>0</v>
      </c>
      <c r="R5043" s="66" t="s">
        <v>87</v>
      </c>
      <c r="S5043" s="114">
        <v>1</v>
      </c>
      <c r="T5043" s="109">
        <v>300</v>
      </c>
      <c r="U5043" s="109">
        <v>300</v>
      </c>
      <c r="V5043" s="110">
        <v>47118</v>
      </c>
    </row>
    <row r="5044" spans="1:22" s="50" customFormat="1" ht="45.75" customHeight="1" x14ac:dyDescent="0.15">
      <c r="A5044" s="111">
        <v>23</v>
      </c>
      <c r="B5044" s="111" t="s">
        <v>1326</v>
      </c>
      <c r="C5044" s="112">
        <v>1960</v>
      </c>
      <c r="D5044" s="112"/>
      <c r="E5044" s="111" t="s">
        <v>84</v>
      </c>
      <c r="F5044" s="113">
        <v>2</v>
      </c>
      <c r="G5044" s="113">
        <v>1</v>
      </c>
      <c r="H5044" s="109">
        <v>414.1</v>
      </c>
      <c r="I5044" s="109">
        <v>379.3</v>
      </c>
      <c r="J5044" s="109">
        <v>88.5</v>
      </c>
      <c r="K5044" s="113">
        <v>17</v>
      </c>
      <c r="L5044" s="109">
        <v>113790</v>
      </c>
      <c r="M5044" s="109">
        <v>0</v>
      </c>
      <c r="N5044" s="109">
        <v>0</v>
      </c>
      <c r="O5044" s="109">
        <v>0</v>
      </c>
      <c r="P5044" s="109">
        <v>113790</v>
      </c>
      <c r="Q5044" s="109">
        <v>0</v>
      </c>
      <c r="R5044" s="66" t="s">
        <v>87</v>
      </c>
      <c r="S5044" s="114">
        <v>1</v>
      </c>
      <c r="T5044" s="109">
        <v>300</v>
      </c>
      <c r="U5044" s="109">
        <v>300</v>
      </c>
      <c r="V5044" s="110">
        <v>47118</v>
      </c>
    </row>
    <row r="5045" spans="1:22" s="50" customFormat="1" ht="45.75" customHeight="1" x14ac:dyDescent="0.15">
      <c r="A5045" s="111">
        <v>24</v>
      </c>
      <c r="B5045" s="111" t="s">
        <v>1327</v>
      </c>
      <c r="C5045" s="112">
        <v>1965</v>
      </c>
      <c r="D5045" s="112"/>
      <c r="E5045" s="111" t="s">
        <v>84</v>
      </c>
      <c r="F5045" s="113">
        <v>2</v>
      </c>
      <c r="G5045" s="113">
        <v>3</v>
      </c>
      <c r="H5045" s="109">
        <v>572.29999999999995</v>
      </c>
      <c r="I5045" s="109">
        <v>507.1</v>
      </c>
      <c r="J5045" s="109">
        <v>263.5</v>
      </c>
      <c r="K5045" s="113">
        <v>18</v>
      </c>
      <c r="L5045" s="109">
        <v>152130</v>
      </c>
      <c r="M5045" s="109">
        <v>0</v>
      </c>
      <c r="N5045" s="109">
        <v>0</v>
      </c>
      <c r="O5045" s="109">
        <v>0</v>
      </c>
      <c r="P5045" s="109">
        <v>152130</v>
      </c>
      <c r="Q5045" s="109">
        <v>0</v>
      </c>
      <c r="R5045" s="66" t="s">
        <v>87</v>
      </c>
      <c r="S5045" s="114">
        <v>1</v>
      </c>
      <c r="T5045" s="109">
        <v>300</v>
      </c>
      <c r="U5045" s="109">
        <v>300</v>
      </c>
      <c r="V5045" s="110">
        <v>47118</v>
      </c>
    </row>
    <row r="5046" spans="1:22" s="50" customFormat="1" ht="45.75" customHeight="1" x14ac:dyDescent="0.15">
      <c r="A5046" s="111">
        <v>25</v>
      </c>
      <c r="B5046" s="111" t="s">
        <v>1328</v>
      </c>
      <c r="C5046" s="112">
        <v>1962</v>
      </c>
      <c r="D5046" s="112"/>
      <c r="E5046" s="111" t="s">
        <v>84</v>
      </c>
      <c r="F5046" s="113">
        <v>2</v>
      </c>
      <c r="G5046" s="113">
        <v>1</v>
      </c>
      <c r="H5046" s="109">
        <v>401</v>
      </c>
      <c r="I5046" s="109">
        <v>366.8</v>
      </c>
      <c r="J5046" s="109">
        <v>228.3</v>
      </c>
      <c r="K5046" s="113">
        <v>15</v>
      </c>
      <c r="L5046" s="109">
        <v>110040</v>
      </c>
      <c r="M5046" s="109">
        <v>0</v>
      </c>
      <c r="N5046" s="109">
        <v>0</v>
      </c>
      <c r="O5046" s="109">
        <v>0</v>
      </c>
      <c r="P5046" s="109">
        <v>110040</v>
      </c>
      <c r="Q5046" s="109">
        <v>0</v>
      </c>
      <c r="R5046" s="66" t="s">
        <v>87</v>
      </c>
      <c r="S5046" s="114">
        <v>1</v>
      </c>
      <c r="T5046" s="109">
        <v>300</v>
      </c>
      <c r="U5046" s="109">
        <v>300</v>
      </c>
      <c r="V5046" s="110">
        <v>47118</v>
      </c>
    </row>
    <row r="5047" spans="1:22" s="50" customFormat="1" ht="45.75" customHeight="1" x14ac:dyDescent="0.15">
      <c r="A5047" s="111">
        <v>26</v>
      </c>
      <c r="B5047" s="111" t="s">
        <v>1329</v>
      </c>
      <c r="C5047" s="112">
        <v>1988</v>
      </c>
      <c r="D5047" s="112"/>
      <c r="E5047" s="111" t="s">
        <v>84</v>
      </c>
      <c r="F5047" s="113">
        <v>2</v>
      </c>
      <c r="G5047" s="113">
        <v>3</v>
      </c>
      <c r="H5047" s="109">
        <v>828.7</v>
      </c>
      <c r="I5047" s="109">
        <v>738.1</v>
      </c>
      <c r="J5047" s="109">
        <v>501.6</v>
      </c>
      <c r="K5047" s="113">
        <v>22</v>
      </c>
      <c r="L5047" s="109">
        <v>221430</v>
      </c>
      <c r="M5047" s="109">
        <v>0</v>
      </c>
      <c r="N5047" s="109">
        <v>0</v>
      </c>
      <c r="O5047" s="109">
        <v>0</v>
      </c>
      <c r="P5047" s="109">
        <v>221430</v>
      </c>
      <c r="Q5047" s="109">
        <v>0</v>
      </c>
      <c r="R5047" s="66" t="s">
        <v>87</v>
      </c>
      <c r="S5047" s="114">
        <v>1</v>
      </c>
      <c r="T5047" s="109">
        <v>300</v>
      </c>
      <c r="U5047" s="109">
        <v>300</v>
      </c>
      <c r="V5047" s="110">
        <v>47118</v>
      </c>
    </row>
    <row r="5048" spans="1:22" s="50" customFormat="1" ht="45.75" customHeight="1" x14ac:dyDescent="0.15">
      <c r="A5048" s="111">
        <v>27</v>
      </c>
      <c r="B5048" s="111" t="s">
        <v>1330</v>
      </c>
      <c r="C5048" s="112">
        <v>1986</v>
      </c>
      <c r="D5048" s="112"/>
      <c r="E5048" s="111" t="s">
        <v>84</v>
      </c>
      <c r="F5048" s="113">
        <v>2</v>
      </c>
      <c r="G5048" s="113">
        <v>4</v>
      </c>
      <c r="H5048" s="109">
        <v>640.79999999999995</v>
      </c>
      <c r="I5048" s="109">
        <v>575.4</v>
      </c>
      <c r="J5048" s="109">
        <v>256.60000000000002</v>
      </c>
      <c r="K5048" s="113">
        <v>29</v>
      </c>
      <c r="L5048" s="109">
        <v>172620</v>
      </c>
      <c r="M5048" s="109">
        <v>0</v>
      </c>
      <c r="N5048" s="109">
        <v>0</v>
      </c>
      <c r="O5048" s="109">
        <v>0</v>
      </c>
      <c r="P5048" s="109">
        <v>172620</v>
      </c>
      <c r="Q5048" s="109">
        <v>0</v>
      </c>
      <c r="R5048" s="66" t="s">
        <v>87</v>
      </c>
      <c r="S5048" s="114">
        <v>1</v>
      </c>
      <c r="T5048" s="109">
        <v>300</v>
      </c>
      <c r="U5048" s="109">
        <v>300</v>
      </c>
      <c r="V5048" s="110">
        <v>47118</v>
      </c>
    </row>
    <row r="5049" spans="1:22" s="50" customFormat="1" ht="45.75" customHeight="1" x14ac:dyDescent="0.15">
      <c r="A5049" s="111">
        <v>28</v>
      </c>
      <c r="B5049" s="111" t="s">
        <v>1331</v>
      </c>
      <c r="C5049" s="112">
        <v>1984</v>
      </c>
      <c r="D5049" s="112"/>
      <c r="E5049" s="111" t="s">
        <v>84</v>
      </c>
      <c r="F5049" s="113">
        <v>2</v>
      </c>
      <c r="G5049" s="113">
        <v>5</v>
      </c>
      <c r="H5049" s="109">
        <v>613</v>
      </c>
      <c r="I5049" s="109">
        <v>549.79999999999995</v>
      </c>
      <c r="J5049" s="109">
        <v>254.1</v>
      </c>
      <c r="K5049" s="113">
        <v>27</v>
      </c>
      <c r="L5049" s="109">
        <v>164940</v>
      </c>
      <c r="M5049" s="109">
        <v>0</v>
      </c>
      <c r="N5049" s="109">
        <v>0</v>
      </c>
      <c r="O5049" s="109">
        <v>0</v>
      </c>
      <c r="P5049" s="109">
        <v>164940</v>
      </c>
      <c r="Q5049" s="109">
        <v>0</v>
      </c>
      <c r="R5049" s="66" t="s">
        <v>87</v>
      </c>
      <c r="S5049" s="114">
        <v>1</v>
      </c>
      <c r="T5049" s="109">
        <v>300</v>
      </c>
      <c r="U5049" s="109">
        <v>300</v>
      </c>
      <c r="V5049" s="110">
        <v>47118</v>
      </c>
    </row>
    <row r="5050" spans="1:22" s="50" customFormat="1" ht="45.75" customHeight="1" x14ac:dyDescent="0.15">
      <c r="A5050" s="111">
        <v>29</v>
      </c>
      <c r="B5050" s="111" t="s">
        <v>1332</v>
      </c>
      <c r="C5050" s="112">
        <v>1982</v>
      </c>
      <c r="D5050" s="112"/>
      <c r="E5050" s="111" t="s">
        <v>84</v>
      </c>
      <c r="F5050" s="113">
        <v>2</v>
      </c>
      <c r="G5050" s="113">
        <v>3</v>
      </c>
      <c r="H5050" s="109">
        <v>823.4</v>
      </c>
      <c r="I5050" s="109">
        <v>727.9</v>
      </c>
      <c r="J5050" s="109">
        <v>284.39999999999998</v>
      </c>
      <c r="K5050" s="113">
        <v>34</v>
      </c>
      <c r="L5050" s="109">
        <v>218370</v>
      </c>
      <c r="M5050" s="109">
        <v>0</v>
      </c>
      <c r="N5050" s="109">
        <v>0</v>
      </c>
      <c r="O5050" s="109">
        <v>0</v>
      </c>
      <c r="P5050" s="109">
        <v>218370</v>
      </c>
      <c r="Q5050" s="109">
        <v>0</v>
      </c>
      <c r="R5050" s="66" t="s">
        <v>87</v>
      </c>
      <c r="S5050" s="114">
        <v>1</v>
      </c>
      <c r="T5050" s="109">
        <v>300</v>
      </c>
      <c r="U5050" s="109">
        <v>300</v>
      </c>
      <c r="V5050" s="110">
        <v>47118</v>
      </c>
    </row>
    <row r="5051" spans="1:22" s="50" customFormat="1" ht="45.75" customHeight="1" x14ac:dyDescent="0.15">
      <c r="A5051" s="111">
        <v>30</v>
      </c>
      <c r="B5051" s="111" t="s">
        <v>1333</v>
      </c>
      <c r="C5051" s="112">
        <v>1969</v>
      </c>
      <c r="D5051" s="112"/>
      <c r="E5051" s="111" t="s">
        <v>84</v>
      </c>
      <c r="F5051" s="113">
        <v>2</v>
      </c>
      <c r="G5051" s="113">
        <v>3</v>
      </c>
      <c r="H5051" s="109">
        <v>572.20000000000005</v>
      </c>
      <c r="I5051" s="109">
        <v>510.4</v>
      </c>
      <c r="J5051" s="109">
        <v>203.99</v>
      </c>
      <c r="K5051" s="113">
        <v>32</v>
      </c>
      <c r="L5051" s="109">
        <v>153120</v>
      </c>
      <c r="M5051" s="109">
        <v>0</v>
      </c>
      <c r="N5051" s="109">
        <v>0</v>
      </c>
      <c r="O5051" s="109">
        <v>0</v>
      </c>
      <c r="P5051" s="109">
        <v>153120</v>
      </c>
      <c r="Q5051" s="109">
        <v>0</v>
      </c>
      <c r="R5051" s="66" t="s">
        <v>87</v>
      </c>
      <c r="S5051" s="114">
        <v>1</v>
      </c>
      <c r="T5051" s="109">
        <v>300</v>
      </c>
      <c r="U5051" s="109">
        <v>300</v>
      </c>
      <c r="V5051" s="110">
        <v>47118</v>
      </c>
    </row>
    <row r="5052" spans="1:22" s="50" customFormat="1" ht="45.75" customHeight="1" x14ac:dyDescent="0.15">
      <c r="A5052" s="111">
        <v>31</v>
      </c>
      <c r="B5052" s="111" t="s">
        <v>1334</v>
      </c>
      <c r="C5052" s="112">
        <v>1969</v>
      </c>
      <c r="D5052" s="112"/>
      <c r="E5052" s="111" t="s">
        <v>84</v>
      </c>
      <c r="F5052" s="113">
        <v>2</v>
      </c>
      <c r="G5052" s="113">
        <v>3</v>
      </c>
      <c r="H5052" s="109">
        <v>570.70000000000005</v>
      </c>
      <c r="I5052" s="109">
        <v>507.3</v>
      </c>
      <c r="J5052" s="109">
        <v>425.9</v>
      </c>
      <c r="K5052" s="113">
        <v>25</v>
      </c>
      <c r="L5052" s="109">
        <v>152190</v>
      </c>
      <c r="M5052" s="109">
        <v>0</v>
      </c>
      <c r="N5052" s="109">
        <v>0</v>
      </c>
      <c r="O5052" s="109">
        <v>0</v>
      </c>
      <c r="P5052" s="109">
        <v>152190</v>
      </c>
      <c r="Q5052" s="109">
        <v>0</v>
      </c>
      <c r="R5052" s="66" t="s">
        <v>87</v>
      </c>
      <c r="S5052" s="114">
        <v>1</v>
      </c>
      <c r="T5052" s="109">
        <v>300</v>
      </c>
      <c r="U5052" s="109">
        <v>300</v>
      </c>
      <c r="V5052" s="110">
        <v>47118</v>
      </c>
    </row>
    <row r="5053" spans="1:22" s="50" customFormat="1" ht="45.75" customHeight="1" x14ac:dyDescent="0.15">
      <c r="A5053" s="111">
        <v>32</v>
      </c>
      <c r="B5053" s="111" t="s">
        <v>1335</v>
      </c>
      <c r="C5053" s="112">
        <v>1978</v>
      </c>
      <c r="D5053" s="112"/>
      <c r="E5053" s="111" t="s">
        <v>84</v>
      </c>
      <c r="F5053" s="113">
        <v>2</v>
      </c>
      <c r="G5053" s="113">
        <v>3</v>
      </c>
      <c r="H5053" s="109">
        <v>855.3</v>
      </c>
      <c r="I5053" s="109">
        <v>756.1</v>
      </c>
      <c r="J5053" s="109">
        <v>308.60000000000002</v>
      </c>
      <c r="K5053" s="113">
        <v>25</v>
      </c>
      <c r="L5053" s="109">
        <v>226830</v>
      </c>
      <c r="M5053" s="109">
        <v>0</v>
      </c>
      <c r="N5053" s="109">
        <v>0</v>
      </c>
      <c r="O5053" s="109">
        <v>0</v>
      </c>
      <c r="P5053" s="109">
        <v>226830</v>
      </c>
      <c r="Q5053" s="109">
        <v>0</v>
      </c>
      <c r="R5053" s="66" t="s">
        <v>87</v>
      </c>
      <c r="S5053" s="114">
        <v>1</v>
      </c>
      <c r="T5053" s="109">
        <v>300</v>
      </c>
      <c r="U5053" s="109">
        <v>300</v>
      </c>
      <c r="V5053" s="110">
        <v>47118</v>
      </c>
    </row>
    <row r="5054" spans="1:22" s="50" customFormat="1" ht="45.75" customHeight="1" x14ac:dyDescent="0.15">
      <c r="A5054" s="111">
        <v>33</v>
      </c>
      <c r="B5054" s="111" t="s">
        <v>1336</v>
      </c>
      <c r="C5054" s="112">
        <v>1973</v>
      </c>
      <c r="D5054" s="112">
        <v>1</v>
      </c>
      <c r="E5054" s="111" t="s">
        <v>84</v>
      </c>
      <c r="F5054" s="113">
        <v>2</v>
      </c>
      <c r="G5054" s="113">
        <v>3</v>
      </c>
      <c r="H5054" s="109">
        <v>588</v>
      </c>
      <c r="I5054" s="109">
        <v>473.2</v>
      </c>
      <c r="J5054" s="109">
        <v>462.6</v>
      </c>
      <c r="K5054" s="113">
        <v>26</v>
      </c>
      <c r="L5054" s="109">
        <v>141960</v>
      </c>
      <c r="M5054" s="109">
        <v>0</v>
      </c>
      <c r="N5054" s="109">
        <v>0</v>
      </c>
      <c r="O5054" s="109">
        <v>0</v>
      </c>
      <c r="P5054" s="109">
        <v>141960</v>
      </c>
      <c r="Q5054" s="109">
        <v>0</v>
      </c>
      <c r="R5054" s="66" t="s">
        <v>87</v>
      </c>
      <c r="S5054" s="114">
        <v>1</v>
      </c>
      <c r="T5054" s="109">
        <v>300</v>
      </c>
      <c r="U5054" s="109">
        <v>300</v>
      </c>
      <c r="V5054" s="110">
        <v>47118</v>
      </c>
    </row>
    <row r="5055" spans="1:22" s="50" customFormat="1" ht="45.75" customHeight="1" x14ac:dyDescent="0.15">
      <c r="A5055" s="111">
        <v>34</v>
      </c>
      <c r="B5055" s="111" t="s">
        <v>1337</v>
      </c>
      <c r="C5055" s="112">
        <v>1966</v>
      </c>
      <c r="D5055" s="112">
        <v>1</v>
      </c>
      <c r="E5055" s="111" t="s">
        <v>84</v>
      </c>
      <c r="F5055" s="113">
        <v>2</v>
      </c>
      <c r="G5055" s="113">
        <v>2</v>
      </c>
      <c r="H5055" s="109">
        <v>420.8</v>
      </c>
      <c r="I5055" s="109">
        <v>365.9</v>
      </c>
      <c r="J5055" s="109">
        <v>142.1</v>
      </c>
      <c r="K5055" s="113">
        <v>18</v>
      </c>
      <c r="L5055" s="109">
        <v>109770</v>
      </c>
      <c r="M5055" s="109">
        <v>0</v>
      </c>
      <c r="N5055" s="109">
        <v>0</v>
      </c>
      <c r="O5055" s="109">
        <v>0</v>
      </c>
      <c r="P5055" s="109">
        <v>109770</v>
      </c>
      <c r="Q5055" s="109">
        <v>0</v>
      </c>
      <c r="R5055" s="66" t="s">
        <v>87</v>
      </c>
      <c r="S5055" s="114">
        <v>1</v>
      </c>
      <c r="T5055" s="109">
        <v>300</v>
      </c>
      <c r="U5055" s="109">
        <v>300</v>
      </c>
      <c r="V5055" s="110">
        <v>47118</v>
      </c>
    </row>
    <row r="5056" spans="1:22" s="50" customFormat="1" ht="45.75" customHeight="1" x14ac:dyDescent="0.15">
      <c r="A5056" s="111">
        <v>35</v>
      </c>
      <c r="B5056" s="111" t="s">
        <v>1338</v>
      </c>
      <c r="C5056" s="112">
        <v>1978</v>
      </c>
      <c r="D5056" s="112">
        <v>1</v>
      </c>
      <c r="E5056" s="111" t="s">
        <v>84</v>
      </c>
      <c r="F5056" s="113">
        <v>2</v>
      </c>
      <c r="G5056" s="113">
        <v>2</v>
      </c>
      <c r="H5056" s="109">
        <v>441.2</v>
      </c>
      <c r="I5056" s="109">
        <v>387.7</v>
      </c>
      <c r="J5056" s="109">
        <v>131.69999999999999</v>
      </c>
      <c r="K5056" s="113">
        <v>21</v>
      </c>
      <c r="L5056" s="109">
        <v>116310</v>
      </c>
      <c r="M5056" s="109">
        <v>0</v>
      </c>
      <c r="N5056" s="109">
        <v>0</v>
      </c>
      <c r="O5056" s="109">
        <v>0</v>
      </c>
      <c r="P5056" s="109">
        <v>116310</v>
      </c>
      <c r="Q5056" s="109">
        <v>0</v>
      </c>
      <c r="R5056" s="66" t="s">
        <v>87</v>
      </c>
      <c r="S5056" s="114">
        <v>1</v>
      </c>
      <c r="T5056" s="109">
        <v>300</v>
      </c>
      <c r="U5056" s="109">
        <v>300</v>
      </c>
      <c r="V5056" s="110">
        <v>47118</v>
      </c>
    </row>
    <row r="5057" spans="1:22" s="50" customFormat="1" ht="45.75" customHeight="1" x14ac:dyDescent="0.15">
      <c r="A5057" s="111">
        <v>36</v>
      </c>
      <c r="B5057" s="111" t="s">
        <v>1339</v>
      </c>
      <c r="C5057" s="112">
        <v>1970</v>
      </c>
      <c r="D5057" s="112">
        <v>1</v>
      </c>
      <c r="E5057" s="111" t="s">
        <v>84</v>
      </c>
      <c r="F5057" s="113">
        <v>2</v>
      </c>
      <c r="G5057" s="113">
        <v>1</v>
      </c>
      <c r="H5057" s="109">
        <v>355.7</v>
      </c>
      <c r="I5057" s="109">
        <v>232.3</v>
      </c>
      <c r="J5057" s="109">
        <v>193.7</v>
      </c>
      <c r="K5057" s="113">
        <v>13</v>
      </c>
      <c r="L5057" s="109">
        <v>69690</v>
      </c>
      <c r="M5057" s="109">
        <v>0</v>
      </c>
      <c r="N5057" s="109">
        <v>0</v>
      </c>
      <c r="O5057" s="109">
        <v>0</v>
      </c>
      <c r="P5057" s="109">
        <v>69690</v>
      </c>
      <c r="Q5057" s="109">
        <v>0</v>
      </c>
      <c r="R5057" s="66" t="s">
        <v>87</v>
      </c>
      <c r="S5057" s="114">
        <v>1</v>
      </c>
      <c r="T5057" s="109">
        <v>300</v>
      </c>
      <c r="U5057" s="109">
        <v>300</v>
      </c>
      <c r="V5057" s="110">
        <v>47118</v>
      </c>
    </row>
    <row r="5058" spans="1:22" s="50" customFormat="1" ht="39" customHeight="1" x14ac:dyDescent="0.15">
      <c r="A5058" s="138">
        <v>37</v>
      </c>
      <c r="B5058" s="138" t="s">
        <v>1340</v>
      </c>
      <c r="C5058" s="139">
        <v>1957</v>
      </c>
      <c r="D5058" s="139">
        <v>1</v>
      </c>
      <c r="E5058" s="138" t="s">
        <v>111</v>
      </c>
      <c r="F5058" s="132">
        <v>2</v>
      </c>
      <c r="G5058" s="132">
        <v>2</v>
      </c>
      <c r="H5058" s="133">
        <v>843.6</v>
      </c>
      <c r="I5058" s="133">
        <v>623.6</v>
      </c>
      <c r="J5058" s="133">
        <v>324.3</v>
      </c>
      <c r="K5058" s="132">
        <v>32</v>
      </c>
      <c r="L5058" s="133">
        <v>5023776.6100000003</v>
      </c>
      <c r="M5058" s="133">
        <v>0</v>
      </c>
      <c r="N5058" s="133">
        <v>0</v>
      </c>
      <c r="O5058" s="133">
        <v>0</v>
      </c>
      <c r="P5058" s="133">
        <v>5023776.6100000003</v>
      </c>
      <c r="Q5058" s="133">
        <v>0</v>
      </c>
      <c r="R5058" s="66" t="s">
        <v>74</v>
      </c>
      <c r="S5058" s="134">
        <v>2</v>
      </c>
      <c r="T5058" s="133">
        <v>8056.09</v>
      </c>
      <c r="U5058" s="133">
        <v>8056.09</v>
      </c>
      <c r="V5058" s="136">
        <v>47118</v>
      </c>
    </row>
    <row r="5059" spans="1:22" s="50" customFormat="1" ht="51.75" customHeight="1" x14ac:dyDescent="0.15">
      <c r="A5059" s="138"/>
      <c r="B5059" s="138"/>
      <c r="C5059" s="139"/>
      <c r="D5059" s="139"/>
      <c r="E5059" s="138"/>
      <c r="F5059" s="132"/>
      <c r="G5059" s="132"/>
      <c r="H5059" s="133"/>
      <c r="I5059" s="133"/>
      <c r="J5059" s="133"/>
      <c r="K5059" s="132"/>
      <c r="L5059" s="133"/>
      <c r="M5059" s="133"/>
      <c r="N5059" s="133"/>
      <c r="O5059" s="133"/>
      <c r="P5059" s="133"/>
      <c r="Q5059" s="133"/>
      <c r="R5059" s="66" t="s">
        <v>76</v>
      </c>
      <c r="S5059" s="135"/>
      <c r="T5059" s="133"/>
      <c r="U5059" s="133"/>
      <c r="V5059" s="136"/>
    </row>
    <row r="5060" spans="1:22" s="50" customFormat="1" ht="42" customHeight="1" x14ac:dyDescent="0.15">
      <c r="A5060" s="138">
        <v>38</v>
      </c>
      <c r="B5060" s="138" t="s">
        <v>956</v>
      </c>
      <c r="C5060" s="139">
        <v>1977</v>
      </c>
      <c r="D5060" s="139">
        <v>50</v>
      </c>
      <c r="E5060" s="138" t="s">
        <v>97</v>
      </c>
      <c r="F5060" s="132">
        <v>5</v>
      </c>
      <c r="G5060" s="132">
        <v>5</v>
      </c>
      <c r="H5060" s="133">
        <v>4107.1000000000004</v>
      </c>
      <c r="I5060" s="133">
        <v>3297.17</v>
      </c>
      <c r="J5060" s="133">
        <v>2309.4699999999998</v>
      </c>
      <c r="K5060" s="132">
        <v>155</v>
      </c>
      <c r="L5060" s="133">
        <v>12091298.92</v>
      </c>
      <c r="M5060" s="133">
        <v>0</v>
      </c>
      <c r="N5060" s="133">
        <v>0</v>
      </c>
      <c r="O5060" s="133">
        <v>0</v>
      </c>
      <c r="P5060" s="133">
        <v>12091298.92</v>
      </c>
      <c r="Q5060" s="133">
        <v>0</v>
      </c>
      <c r="R5060" s="66" t="s">
        <v>74</v>
      </c>
      <c r="S5060" s="134">
        <v>3</v>
      </c>
      <c r="T5060" s="133">
        <v>3667.17</v>
      </c>
      <c r="U5060" s="133">
        <v>3667.17</v>
      </c>
      <c r="V5060" s="136">
        <v>47118</v>
      </c>
    </row>
    <row r="5061" spans="1:22" s="50" customFormat="1" ht="51.75" customHeight="1" x14ac:dyDescent="0.15">
      <c r="A5061" s="138"/>
      <c r="B5061" s="138"/>
      <c r="C5061" s="139"/>
      <c r="D5061" s="139"/>
      <c r="E5061" s="138"/>
      <c r="F5061" s="132"/>
      <c r="G5061" s="132"/>
      <c r="H5061" s="133"/>
      <c r="I5061" s="133"/>
      <c r="J5061" s="133"/>
      <c r="K5061" s="132"/>
      <c r="L5061" s="133"/>
      <c r="M5061" s="133"/>
      <c r="N5061" s="133"/>
      <c r="O5061" s="133"/>
      <c r="P5061" s="133"/>
      <c r="Q5061" s="133"/>
      <c r="R5061" s="66" t="s">
        <v>75</v>
      </c>
      <c r="S5061" s="135"/>
      <c r="T5061" s="133"/>
      <c r="U5061" s="133"/>
      <c r="V5061" s="136"/>
    </row>
    <row r="5062" spans="1:22" s="50" customFormat="1" ht="51.75" customHeight="1" x14ac:dyDescent="0.15">
      <c r="A5062" s="138"/>
      <c r="B5062" s="138"/>
      <c r="C5062" s="139"/>
      <c r="D5062" s="139"/>
      <c r="E5062" s="138"/>
      <c r="F5062" s="132"/>
      <c r="G5062" s="132"/>
      <c r="H5062" s="133"/>
      <c r="I5062" s="133"/>
      <c r="J5062" s="133"/>
      <c r="K5062" s="132"/>
      <c r="L5062" s="133"/>
      <c r="M5062" s="133"/>
      <c r="N5062" s="133"/>
      <c r="O5062" s="133"/>
      <c r="P5062" s="133"/>
      <c r="Q5062" s="133"/>
      <c r="R5062" s="66" t="s">
        <v>76</v>
      </c>
      <c r="S5062" s="135"/>
      <c r="T5062" s="133"/>
      <c r="U5062" s="133"/>
      <c r="V5062" s="136"/>
    </row>
    <row r="5063" spans="1:22" s="50" customFormat="1" ht="46.5" customHeight="1" x14ac:dyDescent="0.15">
      <c r="A5063" s="111">
        <v>39</v>
      </c>
      <c r="B5063" s="111" t="s">
        <v>1341</v>
      </c>
      <c r="C5063" s="112">
        <v>1974</v>
      </c>
      <c r="D5063" s="112"/>
      <c r="E5063" s="111" t="s">
        <v>84</v>
      </c>
      <c r="F5063" s="113">
        <v>2</v>
      </c>
      <c r="G5063" s="113">
        <v>3</v>
      </c>
      <c r="H5063" s="109">
        <v>576.20000000000005</v>
      </c>
      <c r="I5063" s="109">
        <v>511.9</v>
      </c>
      <c r="J5063" s="109">
        <v>359.1</v>
      </c>
      <c r="K5063" s="113">
        <v>20</v>
      </c>
      <c r="L5063" s="109">
        <v>153570</v>
      </c>
      <c r="M5063" s="109">
        <v>0</v>
      </c>
      <c r="N5063" s="109">
        <v>0</v>
      </c>
      <c r="O5063" s="109">
        <v>0</v>
      </c>
      <c r="P5063" s="109">
        <v>153570</v>
      </c>
      <c r="Q5063" s="109">
        <v>0</v>
      </c>
      <c r="R5063" s="66" t="s">
        <v>87</v>
      </c>
      <c r="S5063" s="114">
        <v>1</v>
      </c>
      <c r="T5063" s="109">
        <v>300</v>
      </c>
      <c r="U5063" s="109">
        <v>300</v>
      </c>
      <c r="V5063" s="110">
        <v>47118</v>
      </c>
    </row>
    <row r="5064" spans="1:22" s="50" customFormat="1" ht="46.5" customHeight="1" x14ac:dyDescent="0.15">
      <c r="A5064" s="111">
        <v>40</v>
      </c>
      <c r="B5064" s="111" t="s">
        <v>1342</v>
      </c>
      <c r="C5064" s="112">
        <v>1985</v>
      </c>
      <c r="D5064" s="112"/>
      <c r="E5064" s="111" t="s">
        <v>84</v>
      </c>
      <c r="F5064" s="113">
        <v>2</v>
      </c>
      <c r="G5064" s="113">
        <v>3</v>
      </c>
      <c r="H5064" s="109">
        <v>579.29999999999995</v>
      </c>
      <c r="I5064" s="109">
        <v>519</v>
      </c>
      <c r="J5064" s="109">
        <v>519.1</v>
      </c>
      <c r="K5064" s="113">
        <v>21</v>
      </c>
      <c r="L5064" s="109">
        <v>155700</v>
      </c>
      <c r="M5064" s="109">
        <v>0</v>
      </c>
      <c r="N5064" s="109">
        <v>0</v>
      </c>
      <c r="O5064" s="109">
        <v>0</v>
      </c>
      <c r="P5064" s="109">
        <v>155700</v>
      </c>
      <c r="Q5064" s="109">
        <v>0</v>
      </c>
      <c r="R5064" s="66" t="s">
        <v>87</v>
      </c>
      <c r="S5064" s="114">
        <v>1</v>
      </c>
      <c r="T5064" s="109">
        <v>300</v>
      </c>
      <c r="U5064" s="109">
        <v>300</v>
      </c>
      <c r="V5064" s="110">
        <v>47118</v>
      </c>
    </row>
    <row r="5065" spans="1:22" s="50" customFormat="1" ht="46.5" customHeight="1" x14ac:dyDescent="0.15">
      <c r="A5065" s="111">
        <v>41</v>
      </c>
      <c r="B5065" s="111" t="s">
        <v>1343</v>
      </c>
      <c r="C5065" s="112">
        <v>1968</v>
      </c>
      <c r="D5065" s="112"/>
      <c r="E5065" s="111" t="s">
        <v>84</v>
      </c>
      <c r="F5065" s="113">
        <v>2</v>
      </c>
      <c r="G5065" s="113">
        <v>1</v>
      </c>
      <c r="H5065" s="109">
        <v>363.1</v>
      </c>
      <c r="I5065" s="109">
        <v>335.7</v>
      </c>
      <c r="J5065" s="109">
        <v>283.10000000000002</v>
      </c>
      <c r="K5065" s="113">
        <v>14</v>
      </c>
      <c r="L5065" s="109">
        <v>100710</v>
      </c>
      <c r="M5065" s="109">
        <v>0</v>
      </c>
      <c r="N5065" s="109">
        <v>0</v>
      </c>
      <c r="O5065" s="109">
        <v>0</v>
      </c>
      <c r="P5065" s="109">
        <v>100710</v>
      </c>
      <c r="Q5065" s="109">
        <v>0</v>
      </c>
      <c r="R5065" s="66" t="s">
        <v>87</v>
      </c>
      <c r="S5065" s="114">
        <v>1</v>
      </c>
      <c r="T5065" s="109">
        <v>300</v>
      </c>
      <c r="U5065" s="109">
        <v>300</v>
      </c>
      <c r="V5065" s="110">
        <v>47118</v>
      </c>
    </row>
    <row r="5066" spans="1:22" s="50" customFormat="1" ht="46.5" customHeight="1" x14ac:dyDescent="0.15">
      <c r="A5066" s="111">
        <v>42</v>
      </c>
      <c r="B5066" s="111" t="s">
        <v>1344</v>
      </c>
      <c r="C5066" s="112">
        <v>1974</v>
      </c>
      <c r="D5066" s="112"/>
      <c r="E5066" s="111" t="s">
        <v>84</v>
      </c>
      <c r="F5066" s="113">
        <v>1</v>
      </c>
      <c r="G5066" s="113">
        <v>6</v>
      </c>
      <c r="H5066" s="109">
        <v>180.6</v>
      </c>
      <c r="I5066" s="109">
        <v>180.6</v>
      </c>
      <c r="J5066" s="109">
        <v>120.4</v>
      </c>
      <c r="K5066" s="113">
        <v>16</v>
      </c>
      <c r="L5066" s="109">
        <v>54180</v>
      </c>
      <c r="M5066" s="109">
        <v>0</v>
      </c>
      <c r="N5066" s="109">
        <v>0</v>
      </c>
      <c r="O5066" s="109">
        <v>0</v>
      </c>
      <c r="P5066" s="109">
        <v>54180</v>
      </c>
      <c r="Q5066" s="109">
        <v>0</v>
      </c>
      <c r="R5066" s="66" t="s">
        <v>87</v>
      </c>
      <c r="S5066" s="114">
        <v>1</v>
      </c>
      <c r="T5066" s="109">
        <v>300</v>
      </c>
      <c r="U5066" s="109">
        <v>300</v>
      </c>
      <c r="V5066" s="110">
        <v>47118</v>
      </c>
    </row>
    <row r="5067" spans="1:22" s="50" customFormat="1" ht="46.5" customHeight="1" x14ac:dyDescent="0.15">
      <c r="A5067" s="111">
        <v>43</v>
      </c>
      <c r="B5067" s="111" t="s">
        <v>1345</v>
      </c>
      <c r="C5067" s="112">
        <v>1971</v>
      </c>
      <c r="D5067" s="112"/>
      <c r="E5067" s="111" t="s">
        <v>84</v>
      </c>
      <c r="F5067" s="113">
        <v>2</v>
      </c>
      <c r="G5067" s="113">
        <v>3</v>
      </c>
      <c r="H5067" s="109">
        <v>570.5</v>
      </c>
      <c r="I5067" s="109">
        <v>511.1</v>
      </c>
      <c r="J5067" s="109">
        <v>327.10000000000002</v>
      </c>
      <c r="K5067" s="113">
        <v>22</v>
      </c>
      <c r="L5067" s="109">
        <v>153330</v>
      </c>
      <c r="M5067" s="109">
        <v>0</v>
      </c>
      <c r="N5067" s="109">
        <v>0</v>
      </c>
      <c r="O5067" s="109">
        <v>0</v>
      </c>
      <c r="P5067" s="109">
        <v>153330</v>
      </c>
      <c r="Q5067" s="109">
        <v>0</v>
      </c>
      <c r="R5067" s="66" t="s">
        <v>87</v>
      </c>
      <c r="S5067" s="114">
        <v>1</v>
      </c>
      <c r="T5067" s="109">
        <v>300</v>
      </c>
      <c r="U5067" s="109">
        <v>300</v>
      </c>
      <c r="V5067" s="110">
        <v>47118</v>
      </c>
    </row>
    <row r="5068" spans="1:22" s="50" customFormat="1" ht="46.5" customHeight="1" x14ac:dyDescent="0.15">
      <c r="A5068" s="111">
        <v>44</v>
      </c>
      <c r="B5068" s="111" t="s">
        <v>1346</v>
      </c>
      <c r="C5068" s="112">
        <v>1970</v>
      </c>
      <c r="D5068" s="112"/>
      <c r="E5068" s="111" t="s">
        <v>84</v>
      </c>
      <c r="F5068" s="113">
        <v>2</v>
      </c>
      <c r="G5068" s="113">
        <v>3</v>
      </c>
      <c r="H5068" s="109">
        <v>572.9</v>
      </c>
      <c r="I5068" s="109">
        <v>513.5</v>
      </c>
      <c r="J5068" s="109">
        <v>390.01</v>
      </c>
      <c r="K5068" s="113">
        <v>26</v>
      </c>
      <c r="L5068" s="109">
        <v>154050</v>
      </c>
      <c r="M5068" s="109">
        <v>0</v>
      </c>
      <c r="N5068" s="109">
        <v>0</v>
      </c>
      <c r="O5068" s="109">
        <v>0</v>
      </c>
      <c r="P5068" s="109">
        <v>154050</v>
      </c>
      <c r="Q5068" s="109">
        <v>0</v>
      </c>
      <c r="R5068" s="66" t="s">
        <v>87</v>
      </c>
      <c r="S5068" s="114">
        <v>1</v>
      </c>
      <c r="T5068" s="109">
        <v>300</v>
      </c>
      <c r="U5068" s="109">
        <v>300</v>
      </c>
      <c r="V5068" s="110">
        <v>47118</v>
      </c>
    </row>
    <row r="5069" spans="1:22" s="50" customFormat="1" ht="46.5" customHeight="1" x14ac:dyDescent="0.15">
      <c r="A5069" s="111">
        <v>45</v>
      </c>
      <c r="B5069" s="111" t="s">
        <v>1347</v>
      </c>
      <c r="C5069" s="112">
        <v>1968</v>
      </c>
      <c r="D5069" s="112"/>
      <c r="E5069" s="111" t="s">
        <v>84</v>
      </c>
      <c r="F5069" s="113">
        <v>2</v>
      </c>
      <c r="G5069" s="113">
        <v>3</v>
      </c>
      <c r="H5069" s="109">
        <v>570.20000000000005</v>
      </c>
      <c r="I5069" s="109">
        <v>510.8</v>
      </c>
      <c r="J5069" s="109">
        <v>368.21</v>
      </c>
      <c r="K5069" s="113">
        <v>29</v>
      </c>
      <c r="L5069" s="109">
        <v>153240</v>
      </c>
      <c r="M5069" s="109">
        <v>0</v>
      </c>
      <c r="N5069" s="109">
        <v>0</v>
      </c>
      <c r="O5069" s="109">
        <v>0</v>
      </c>
      <c r="P5069" s="109">
        <v>153240</v>
      </c>
      <c r="Q5069" s="109">
        <v>0</v>
      </c>
      <c r="R5069" s="66" t="s">
        <v>87</v>
      </c>
      <c r="S5069" s="114">
        <v>1</v>
      </c>
      <c r="T5069" s="109">
        <v>300</v>
      </c>
      <c r="U5069" s="109">
        <v>300</v>
      </c>
      <c r="V5069" s="110">
        <v>47118</v>
      </c>
    </row>
    <row r="5070" spans="1:22" s="50" customFormat="1" ht="20.25" customHeight="1" x14ac:dyDescent="0.15">
      <c r="A5070" s="138">
        <v>46</v>
      </c>
      <c r="B5070" s="138" t="s">
        <v>1348</v>
      </c>
      <c r="C5070" s="139">
        <v>1968</v>
      </c>
      <c r="D5070" s="139"/>
      <c r="E5070" s="138" t="s">
        <v>84</v>
      </c>
      <c r="F5070" s="132">
        <v>2</v>
      </c>
      <c r="G5070" s="132">
        <v>3</v>
      </c>
      <c r="H5070" s="133">
        <v>574.4</v>
      </c>
      <c r="I5070" s="133">
        <v>510.3</v>
      </c>
      <c r="J5070" s="133">
        <v>441.7</v>
      </c>
      <c r="K5070" s="132">
        <v>32</v>
      </c>
      <c r="L5070" s="133">
        <v>4523390.74</v>
      </c>
      <c r="M5070" s="133">
        <v>0</v>
      </c>
      <c r="N5070" s="133">
        <v>0</v>
      </c>
      <c r="O5070" s="133">
        <v>0</v>
      </c>
      <c r="P5070" s="133">
        <v>4523390.74</v>
      </c>
      <c r="Q5070" s="133">
        <v>0</v>
      </c>
      <c r="R5070" s="66" t="s">
        <v>85</v>
      </c>
      <c r="S5070" s="134">
        <v>2</v>
      </c>
      <c r="T5070" s="133">
        <v>8864.18</v>
      </c>
      <c r="U5070" s="133">
        <v>8864.18</v>
      </c>
      <c r="V5070" s="136">
        <v>47118</v>
      </c>
    </row>
    <row r="5071" spans="1:22" s="50" customFormat="1" ht="31.5" customHeight="1" x14ac:dyDescent="0.15">
      <c r="A5071" s="138"/>
      <c r="B5071" s="138"/>
      <c r="C5071" s="139"/>
      <c r="D5071" s="139"/>
      <c r="E5071" s="138"/>
      <c r="F5071" s="132"/>
      <c r="G5071" s="132"/>
      <c r="H5071" s="133"/>
      <c r="I5071" s="133"/>
      <c r="J5071" s="133"/>
      <c r="K5071" s="132"/>
      <c r="L5071" s="133"/>
      <c r="M5071" s="133"/>
      <c r="N5071" s="133"/>
      <c r="O5071" s="133"/>
      <c r="P5071" s="133"/>
      <c r="Q5071" s="133"/>
      <c r="R5071" s="66" t="s">
        <v>86</v>
      </c>
      <c r="S5071" s="135"/>
      <c r="T5071" s="133"/>
      <c r="U5071" s="133"/>
      <c r="V5071" s="136"/>
    </row>
    <row r="5072" spans="1:22" s="23" customFormat="1" ht="33.75" customHeight="1" x14ac:dyDescent="0.2">
      <c r="A5072" s="138">
        <v>47</v>
      </c>
      <c r="B5072" s="138" t="s">
        <v>957</v>
      </c>
      <c r="C5072" s="139">
        <v>1980</v>
      </c>
      <c r="D5072" s="139"/>
      <c r="E5072" s="138" t="s">
        <v>97</v>
      </c>
      <c r="F5072" s="132">
        <v>2</v>
      </c>
      <c r="G5072" s="132">
        <v>3</v>
      </c>
      <c r="H5072" s="133">
        <v>746.1</v>
      </c>
      <c r="I5072" s="133">
        <v>627.5</v>
      </c>
      <c r="J5072" s="133">
        <v>579</v>
      </c>
      <c r="K5072" s="132">
        <v>21</v>
      </c>
      <c r="L5072" s="133">
        <v>5846706.1500000004</v>
      </c>
      <c r="M5072" s="133">
        <v>0</v>
      </c>
      <c r="N5072" s="133">
        <v>0</v>
      </c>
      <c r="O5072" s="133">
        <v>0</v>
      </c>
      <c r="P5072" s="133">
        <f>L5072</f>
        <v>5846706.1500000004</v>
      </c>
      <c r="Q5072" s="154">
        <v>0</v>
      </c>
      <c r="R5072" s="66" t="s">
        <v>62</v>
      </c>
      <c r="S5072" s="135">
        <v>12</v>
      </c>
      <c r="T5072" s="133">
        <v>9317.4599999999991</v>
      </c>
      <c r="U5072" s="133">
        <f>T5072</f>
        <v>9317.4599999999991</v>
      </c>
      <c r="V5072" s="136">
        <v>47118</v>
      </c>
    </row>
    <row r="5073" spans="1:22" s="23" customFormat="1" ht="45.75" customHeight="1" x14ac:dyDescent="0.2">
      <c r="A5073" s="138"/>
      <c r="B5073" s="138"/>
      <c r="C5073" s="139"/>
      <c r="D5073" s="139"/>
      <c r="E5073" s="138"/>
      <c r="F5073" s="132"/>
      <c r="G5073" s="132"/>
      <c r="H5073" s="133"/>
      <c r="I5073" s="133"/>
      <c r="J5073" s="133"/>
      <c r="K5073" s="132"/>
      <c r="L5073" s="133"/>
      <c r="M5073" s="133"/>
      <c r="N5073" s="133"/>
      <c r="O5073" s="133"/>
      <c r="P5073" s="133"/>
      <c r="Q5073" s="154"/>
      <c r="R5073" s="66" t="s">
        <v>63</v>
      </c>
      <c r="S5073" s="135"/>
      <c r="T5073" s="133"/>
      <c r="U5073" s="133"/>
      <c r="V5073" s="136"/>
    </row>
    <row r="5074" spans="1:22" s="23" customFormat="1" ht="45" customHeight="1" x14ac:dyDescent="0.2">
      <c r="A5074" s="138"/>
      <c r="B5074" s="138"/>
      <c r="C5074" s="139"/>
      <c r="D5074" s="139"/>
      <c r="E5074" s="138"/>
      <c r="F5074" s="132"/>
      <c r="G5074" s="132"/>
      <c r="H5074" s="133"/>
      <c r="I5074" s="133"/>
      <c r="J5074" s="133"/>
      <c r="K5074" s="132"/>
      <c r="L5074" s="133"/>
      <c r="M5074" s="133"/>
      <c r="N5074" s="133"/>
      <c r="O5074" s="133"/>
      <c r="P5074" s="133"/>
      <c r="Q5074" s="154"/>
      <c r="R5074" s="66" t="s">
        <v>64</v>
      </c>
      <c r="S5074" s="135"/>
      <c r="T5074" s="133"/>
      <c r="U5074" s="133"/>
      <c r="V5074" s="136"/>
    </row>
    <row r="5075" spans="1:22" s="23" customFormat="1" ht="28.5" customHeight="1" x14ac:dyDescent="0.2">
      <c r="A5075" s="138"/>
      <c r="B5075" s="138"/>
      <c r="C5075" s="139"/>
      <c r="D5075" s="139"/>
      <c r="E5075" s="138"/>
      <c r="F5075" s="132"/>
      <c r="G5075" s="132"/>
      <c r="H5075" s="133"/>
      <c r="I5075" s="133"/>
      <c r="J5075" s="133"/>
      <c r="K5075" s="132"/>
      <c r="L5075" s="133"/>
      <c r="M5075" s="133"/>
      <c r="N5075" s="133"/>
      <c r="O5075" s="133"/>
      <c r="P5075" s="133"/>
      <c r="Q5075" s="154"/>
      <c r="R5075" s="66" t="s">
        <v>68</v>
      </c>
      <c r="S5075" s="135"/>
      <c r="T5075" s="133"/>
      <c r="U5075" s="133"/>
      <c r="V5075" s="136"/>
    </row>
    <row r="5076" spans="1:22" s="23" customFormat="1" ht="45" customHeight="1" x14ac:dyDescent="0.2">
      <c r="A5076" s="138"/>
      <c r="B5076" s="138"/>
      <c r="C5076" s="139"/>
      <c r="D5076" s="139"/>
      <c r="E5076" s="138"/>
      <c r="F5076" s="132"/>
      <c r="G5076" s="132"/>
      <c r="H5076" s="133"/>
      <c r="I5076" s="133"/>
      <c r="J5076" s="133"/>
      <c r="K5076" s="132"/>
      <c r="L5076" s="133"/>
      <c r="M5076" s="133"/>
      <c r="N5076" s="133"/>
      <c r="O5076" s="133"/>
      <c r="P5076" s="133"/>
      <c r="Q5076" s="154"/>
      <c r="R5076" s="66" t="s">
        <v>69</v>
      </c>
      <c r="S5076" s="135"/>
      <c r="T5076" s="133"/>
      <c r="U5076" s="133"/>
      <c r="V5076" s="136"/>
    </row>
    <row r="5077" spans="1:22" s="23" customFormat="1" ht="45.75" customHeight="1" x14ac:dyDescent="0.2">
      <c r="A5077" s="138"/>
      <c r="B5077" s="138"/>
      <c r="C5077" s="139"/>
      <c r="D5077" s="139"/>
      <c r="E5077" s="138"/>
      <c r="F5077" s="132"/>
      <c r="G5077" s="132"/>
      <c r="H5077" s="133"/>
      <c r="I5077" s="133"/>
      <c r="J5077" s="133"/>
      <c r="K5077" s="132"/>
      <c r="L5077" s="133"/>
      <c r="M5077" s="133"/>
      <c r="N5077" s="133"/>
      <c r="O5077" s="133"/>
      <c r="P5077" s="133"/>
      <c r="Q5077" s="154"/>
      <c r="R5077" s="66" t="s">
        <v>70</v>
      </c>
      <c r="S5077" s="135"/>
      <c r="T5077" s="133"/>
      <c r="U5077" s="133"/>
      <c r="V5077" s="136"/>
    </row>
    <row r="5078" spans="1:22" s="23" customFormat="1" ht="28.5" customHeight="1" x14ac:dyDescent="0.2">
      <c r="A5078" s="138"/>
      <c r="B5078" s="138"/>
      <c r="C5078" s="139"/>
      <c r="D5078" s="139"/>
      <c r="E5078" s="138"/>
      <c r="F5078" s="132"/>
      <c r="G5078" s="132"/>
      <c r="H5078" s="133"/>
      <c r="I5078" s="133"/>
      <c r="J5078" s="133"/>
      <c r="K5078" s="132"/>
      <c r="L5078" s="133"/>
      <c r="M5078" s="133"/>
      <c r="N5078" s="133"/>
      <c r="O5078" s="133"/>
      <c r="P5078" s="133"/>
      <c r="Q5078" s="154"/>
      <c r="R5078" s="66" t="s">
        <v>71</v>
      </c>
      <c r="S5078" s="135"/>
      <c r="T5078" s="133"/>
      <c r="U5078" s="133"/>
      <c r="V5078" s="136"/>
    </row>
    <row r="5079" spans="1:22" s="23" customFormat="1" ht="44.25" customHeight="1" x14ac:dyDescent="0.2">
      <c r="A5079" s="138"/>
      <c r="B5079" s="138"/>
      <c r="C5079" s="139"/>
      <c r="D5079" s="139"/>
      <c r="E5079" s="138"/>
      <c r="F5079" s="132"/>
      <c r="G5079" s="132"/>
      <c r="H5079" s="133"/>
      <c r="I5079" s="133"/>
      <c r="J5079" s="133"/>
      <c r="K5079" s="132"/>
      <c r="L5079" s="133"/>
      <c r="M5079" s="133"/>
      <c r="N5079" s="133"/>
      <c r="O5079" s="133"/>
      <c r="P5079" s="133"/>
      <c r="Q5079" s="154"/>
      <c r="R5079" s="66" t="s">
        <v>72</v>
      </c>
      <c r="S5079" s="135"/>
      <c r="T5079" s="133"/>
      <c r="U5079" s="133"/>
      <c r="V5079" s="136"/>
    </row>
    <row r="5080" spans="1:22" s="23" customFormat="1" ht="47.25" customHeight="1" x14ac:dyDescent="0.2">
      <c r="A5080" s="138"/>
      <c r="B5080" s="138"/>
      <c r="C5080" s="139"/>
      <c r="D5080" s="139"/>
      <c r="E5080" s="138"/>
      <c r="F5080" s="132"/>
      <c r="G5080" s="132"/>
      <c r="H5080" s="133"/>
      <c r="I5080" s="133"/>
      <c r="J5080" s="133"/>
      <c r="K5080" s="132"/>
      <c r="L5080" s="133"/>
      <c r="M5080" s="133"/>
      <c r="N5080" s="133"/>
      <c r="O5080" s="133"/>
      <c r="P5080" s="133"/>
      <c r="Q5080" s="154"/>
      <c r="R5080" s="66" t="s">
        <v>73</v>
      </c>
      <c r="S5080" s="135"/>
      <c r="T5080" s="133"/>
      <c r="U5080" s="133"/>
      <c r="V5080" s="136"/>
    </row>
    <row r="5081" spans="1:22" s="23" customFormat="1" ht="27.75" customHeight="1" x14ac:dyDescent="0.2">
      <c r="A5081" s="138"/>
      <c r="B5081" s="138"/>
      <c r="C5081" s="139"/>
      <c r="D5081" s="139"/>
      <c r="E5081" s="138"/>
      <c r="F5081" s="132"/>
      <c r="G5081" s="132"/>
      <c r="H5081" s="133"/>
      <c r="I5081" s="133"/>
      <c r="J5081" s="133"/>
      <c r="K5081" s="132"/>
      <c r="L5081" s="133"/>
      <c r="M5081" s="133"/>
      <c r="N5081" s="133"/>
      <c r="O5081" s="133"/>
      <c r="P5081" s="133"/>
      <c r="Q5081" s="154"/>
      <c r="R5081" s="66" t="s">
        <v>102</v>
      </c>
      <c r="S5081" s="135"/>
      <c r="T5081" s="133"/>
      <c r="U5081" s="133"/>
      <c r="V5081" s="136"/>
    </row>
    <row r="5082" spans="1:22" s="23" customFormat="1" ht="42" customHeight="1" x14ac:dyDescent="0.2">
      <c r="A5082" s="138"/>
      <c r="B5082" s="138"/>
      <c r="C5082" s="139"/>
      <c r="D5082" s="139"/>
      <c r="E5082" s="138"/>
      <c r="F5082" s="132"/>
      <c r="G5082" s="132"/>
      <c r="H5082" s="133"/>
      <c r="I5082" s="133"/>
      <c r="J5082" s="133"/>
      <c r="K5082" s="132"/>
      <c r="L5082" s="133"/>
      <c r="M5082" s="133"/>
      <c r="N5082" s="133"/>
      <c r="O5082" s="133"/>
      <c r="P5082" s="133"/>
      <c r="Q5082" s="154"/>
      <c r="R5082" s="66" t="s">
        <v>103</v>
      </c>
      <c r="S5082" s="135"/>
      <c r="T5082" s="133"/>
      <c r="U5082" s="133"/>
      <c r="V5082" s="136"/>
    </row>
    <row r="5083" spans="1:22" s="23" customFormat="1" ht="46.5" customHeight="1" x14ac:dyDescent="0.2">
      <c r="A5083" s="138"/>
      <c r="B5083" s="138"/>
      <c r="C5083" s="139"/>
      <c r="D5083" s="139"/>
      <c r="E5083" s="138"/>
      <c r="F5083" s="132"/>
      <c r="G5083" s="132"/>
      <c r="H5083" s="133"/>
      <c r="I5083" s="133"/>
      <c r="J5083" s="133"/>
      <c r="K5083" s="132"/>
      <c r="L5083" s="133"/>
      <c r="M5083" s="133"/>
      <c r="N5083" s="133"/>
      <c r="O5083" s="133"/>
      <c r="P5083" s="133"/>
      <c r="Q5083" s="154"/>
      <c r="R5083" s="66" t="s">
        <v>104</v>
      </c>
      <c r="S5083" s="135"/>
      <c r="T5083" s="133"/>
      <c r="U5083" s="133"/>
      <c r="V5083" s="136"/>
    </row>
    <row r="5084" spans="1:22" s="50" customFormat="1" ht="48" customHeight="1" x14ac:dyDescent="0.15">
      <c r="A5084" s="111">
        <v>48</v>
      </c>
      <c r="B5084" s="111" t="s">
        <v>1349</v>
      </c>
      <c r="C5084" s="112">
        <v>1972</v>
      </c>
      <c r="D5084" s="112"/>
      <c r="E5084" s="111" t="s">
        <v>84</v>
      </c>
      <c r="F5084" s="113">
        <v>2</v>
      </c>
      <c r="G5084" s="113">
        <v>3</v>
      </c>
      <c r="H5084" s="109">
        <v>535.70000000000005</v>
      </c>
      <c r="I5084" s="109">
        <v>477.9</v>
      </c>
      <c r="J5084" s="109">
        <v>478</v>
      </c>
      <c r="K5084" s="113">
        <v>22</v>
      </c>
      <c r="L5084" s="109">
        <v>143370</v>
      </c>
      <c r="M5084" s="109">
        <v>0</v>
      </c>
      <c r="N5084" s="109">
        <v>0</v>
      </c>
      <c r="O5084" s="109">
        <v>0</v>
      </c>
      <c r="P5084" s="109">
        <v>143370</v>
      </c>
      <c r="Q5084" s="109">
        <v>0</v>
      </c>
      <c r="R5084" s="66" t="s">
        <v>87</v>
      </c>
      <c r="S5084" s="114">
        <v>1</v>
      </c>
      <c r="T5084" s="109">
        <v>300</v>
      </c>
      <c r="U5084" s="109">
        <v>300</v>
      </c>
      <c r="V5084" s="110">
        <v>47118</v>
      </c>
    </row>
    <row r="5085" spans="1:22" s="50" customFormat="1" ht="48" customHeight="1" x14ac:dyDescent="0.15">
      <c r="A5085" s="111">
        <v>49</v>
      </c>
      <c r="B5085" s="111" t="s">
        <v>1350</v>
      </c>
      <c r="C5085" s="112">
        <v>1972</v>
      </c>
      <c r="D5085" s="112"/>
      <c r="E5085" s="111" t="s">
        <v>84</v>
      </c>
      <c r="F5085" s="113">
        <v>2</v>
      </c>
      <c r="G5085" s="113">
        <v>3</v>
      </c>
      <c r="H5085" s="109">
        <v>566.79999999999995</v>
      </c>
      <c r="I5085" s="109">
        <v>507.4</v>
      </c>
      <c r="J5085" s="109">
        <v>385.32</v>
      </c>
      <c r="K5085" s="113">
        <v>33</v>
      </c>
      <c r="L5085" s="109">
        <v>152220</v>
      </c>
      <c r="M5085" s="109">
        <v>0</v>
      </c>
      <c r="N5085" s="109">
        <v>0</v>
      </c>
      <c r="O5085" s="109">
        <v>0</v>
      </c>
      <c r="P5085" s="109">
        <v>152220</v>
      </c>
      <c r="Q5085" s="109">
        <v>0</v>
      </c>
      <c r="R5085" s="66" t="s">
        <v>87</v>
      </c>
      <c r="S5085" s="114">
        <v>1</v>
      </c>
      <c r="T5085" s="109">
        <v>300</v>
      </c>
      <c r="U5085" s="109">
        <v>300</v>
      </c>
      <c r="V5085" s="110">
        <v>47118</v>
      </c>
    </row>
    <row r="5086" spans="1:22" s="50" customFormat="1" ht="48" customHeight="1" x14ac:dyDescent="0.15">
      <c r="A5086" s="111">
        <v>50</v>
      </c>
      <c r="B5086" s="111" t="s">
        <v>1351</v>
      </c>
      <c r="C5086" s="112">
        <v>1965</v>
      </c>
      <c r="D5086" s="112"/>
      <c r="E5086" s="111" t="s">
        <v>84</v>
      </c>
      <c r="F5086" s="113">
        <v>2</v>
      </c>
      <c r="G5086" s="113">
        <v>1</v>
      </c>
      <c r="H5086" s="109">
        <v>347.7</v>
      </c>
      <c r="I5086" s="109">
        <v>321.89999999999998</v>
      </c>
      <c r="J5086" s="109">
        <v>322</v>
      </c>
      <c r="K5086" s="113">
        <v>16</v>
      </c>
      <c r="L5086" s="109">
        <v>96570</v>
      </c>
      <c r="M5086" s="109">
        <v>0</v>
      </c>
      <c r="N5086" s="109">
        <v>0</v>
      </c>
      <c r="O5086" s="109">
        <v>0</v>
      </c>
      <c r="P5086" s="109">
        <v>96570</v>
      </c>
      <c r="Q5086" s="109">
        <v>0</v>
      </c>
      <c r="R5086" s="66" t="s">
        <v>87</v>
      </c>
      <c r="S5086" s="114">
        <v>1</v>
      </c>
      <c r="T5086" s="109">
        <v>300</v>
      </c>
      <c r="U5086" s="109">
        <v>300</v>
      </c>
      <c r="V5086" s="110">
        <v>47118</v>
      </c>
    </row>
    <row r="5087" spans="1:22" s="50" customFormat="1" ht="48" customHeight="1" x14ac:dyDescent="0.15">
      <c r="A5087" s="111">
        <v>51</v>
      </c>
      <c r="B5087" s="111" t="s">
        <v>1352</v>
      </c>
      <c r="C5087" s="112">
        <v>1966</v>
      </c>
      <c r="D5087" s="112"/>
      <c r="E5087" s="111" t="s">
        <v>84</v>
      </c>
      <c r="F5087" s="113">
        <v>2</v>
      </c>
      <c r="G5087" s="113">
        <v>3</v>
      </c>
      <c r="H5087" s="109">
        <v>579</v>
      </c>
      <c r="I5087" s="109">
        <v>511.2</v>
      </c>
      <c r="J5087" s="109">
        <v>370.5</v>
      </c>
      <c r="K5087" s="113">
        <v>23</v>
      </c>
      <c r="L5087" s="109">
        <v>153360</v>
      </c>
      <c r="M5087" s="109">
        <v>0</v>
      </c>
      <c r="N5087" s="109">
        <v>0</v>
      </c>
      <c r="O5087" s="109">
        <v>0</v>
      </c>
      <c r="P5087" s="109">
        <v>153360</v>
      </c>
      <c r="Q5087" s="109">
        <v>0</v>
      </c>
      <c r="R5087" s="66" t="s">
        <v>87</v>
      </c>
      <c r="S5087" s="114">
        <v>1</v>
      </c>
      <c r="T5087" s="109">
        <v>300</v>
      </c>
      <c r="U5087" s="109">
        <v>300</v>
      </c>
      <c r="V5087" s="110">
        <v>47118</v>
      </c>
    </row>
    <row r="5088" spans="1:22" s="50" customFormat="1" ht="48" customHeight="1" x14ac:dyDescent="0.15">
      <c r="A5088" s="111">
        <v>52</v>
      </c>
      <c r="B5088" s="111" t="s">
        <v>1353</v>
      </c>
      <c r="C5088" s="112">
        <v>1965</v>
      </c>
      <c r="D5088" s="112"/>
      <c r="E5088" s="111" t="s">
        <v>84</v>
      </c>
      <c r="F5088" s="113">
        <v>2</v>
      </c>
      <c r="G5088" s="113">
        <v>1</v>
      </c>
      <c r="H5088" s="109">
        <v>360.2</v>
      </c>
      <c r="I5088" s="109">
        <v>333.6</v>
      </c>
      <c r="J5088" s="109">
        <v>161.6</v>
      </c>
      <c r="K5088" s="113">
        <v>18</v>
      </c>
      <c r="L5088" s="109">
        <v>100080</v>
      </c>
      <c r="M5088" s="109">
        <v>0</v>
      </c>
      <c r="N5088" s="109">
        <v>0</v>
      </c>
      <c r="O5088" s="109">
        <v>0</v>
      </c>
      <c r="P5088" s="109">
        <v>100080</v>
      </c>
      <c r="Q5088" s="109">
        <v>0</v>
      </c>
      <c r="R5088" s="66" t="s">
        <v>87</v>
      </c>
      <c r="S5088" s="114">
        <v>1</v>
      </c>
      <c r="T5088" s="109">
        <v>300</v>
      </c>
      <c r="U5088" s="109">
        <v>300</v>
      </c>
      <c r="V5088" s="110">
        <v>47118</v>
      </c>
    </row>
    <row r="5089" spans="1:22" s="50" customFormat="1" ht="48" customHeight="1" x14ac:dyDescent="0.15">
      <c r="A5089" s="111">
        <v>53</v>
      </c>
      <c r="B5089" s="111" t="s">
        <v>1354</v>
      </c>
      <c r="C5089" s="112">
        <v>1959</v>
      </c>
      <c r="D5089" s="112"/>
      <c r="E5089" s="111" t="s">
        <v>84</v>
      </c>
      <c r="F5089" s="113">
        <v>2</v>
      </c>
      <c r="G5089" s="113">
        <v>1</v>
      </c>
      <c r="H5089" s="109">
        <v>424.5</v>
      </c>
      <c r="I5089" s="109">
        <v>390.9</v>
      </c>
      <c r="J5089" s="109">
        <v>332.82</v>
      </c>
      <c r="K5089" s="113">
        <v>15</v>
      </c>
      <c r="L5089" s="109">
        <v>117270</v>
      </c>
      <c r="M5089" s="109">
        <v>0</v>
      </c>
      <c r="N5089" s="109">
        <v>0</v>
      </c>
      <c r="O5089" s="109">
        <v>0</v>
      </c>
      <c r="P5089" s="109">
        <v>117270</v>
      </c>
      <c r="Q5089" s="109">
        <v>0</v>
      </c>
      <c r="R5089" s="66" t="s">
        <v>87</v>
      </c>
      <c r="S5089" s="114">
        <v>1</v>
      </c>
      <c r="T5089" s="109">
        <v>300</v>
      </c>
      <c r="U5089" s="109">
        <v>300</v>
      </c>
      <c r="V5089" s="110">
        <v>47118</v>
      </c>
    </row>
    <row r="5090" spans="1:22" s="50" customFormat="1" ht="48" customHeight="1" x14ac:dyDescent="0.15">
      <c r="A5090" s="111">
        <v>54</v>
      </c>
      <c r="B5090" s="111" t="s">
        <v>1355</v>
      </c>
      <c r="C5090" s="112">
        <v>1984</v>
      </c>
      <c r="D5090" s="112"/>
      <c r="E5090" s="111" t="s">
        <v>84</v>
      </c>
      <c r="F5090" s="113">
        <v>2</v>
      </c>
      <c r="G5090" s="113">
        <v>1</v>
      </c>
      <c r="H5090" s="109">
        <v>557.70000000000005</v>
      </c>
      <c r="I5090" s="109">
        <v>493.3</v>
      </c>
      <c r="J5090" s="109">
        <v>437.32</v>
      </c>
      <c r="K5090" s="113">
        <v>23</v>
      </c>
      <c r="L5090" s="109">
        <v>147990</v>
      </c>
      <c r="M5090" s="109">
        <v>0</v>
      </c>
      <c r="N5090" s="109">
        <v>0</v>
      </c>
      <c r="O5090" s="109">
        <v>0</v>
      </c>
      <c r="P5090" s="109">
        <v>147990</v>
      </c>
      <c r="Q5090" s="109">
        <v>0</v>
      </c>
      <c r="R5090" s="66" t="s">
        <v>87</v>
      </c>
      <c r="S5090" s="114">
        <v>1</v>
      </c>
      <c r="T5090" s="109">
        <v>300</v>
      </c>
      <c r="U5090" s="109">
        <v>300</v>
      </c>
      <c r="V5090" s="110">
        <v>47118</v>
      </c>
    </row>
    <row r="5091" spans="1:22" s="50" customFormat="1" ht="48" customHeight="1" x14ac:dyDescent="0.15">
      <c r="A5091" s="111">
        <v>55</v>
      </c>
      <c r="B5091" s="111" t="s">
        <v>1356</v>
      </c>
      <c r="C5091" s="112">
        <v>1967</v>
      </c>
      <c r="D5091" s="112"/>
      <c r="E5091" s="111" t="s">
        <v>84</v>
      </c>
      <c r="F5091" s="113">
        <v>2</v>
      </c>
      <c r="G5091" s="113">
        <v>3</v>
      </c>
      <c r="H5091" s="109">
        <v>579.79999999999995</v>
      </c>
      <c r="I5091" s="109">
        <v>518</v>
      </c>
      <c r="J5091" s="109">
        <v>331.6</v>
      </c>
      <c r="K5091" s="113">
        <v>37</v>
      </c>
      <c r="L5091" s="109">
        <v>155400</v>
      </c>
      <c r="M5091" s="109">
        <v>0</v>
      </c>
      <c r="N5091" s="109">
        <v>0</v>
      </c>
      <c r="O5091" s="109">
        <v>0</v>
      </c>
      <c r="P5091" s="109">
        <v>155400</v>
      </c>
      <c r="Q5091" s="109">
        <v>0</v>
      </c>
      <c r="R5091" s="66" t="s">
        <v>87</v>
      </c>
      <c r="S5091" s="114">
        <v>1</v>
      </c>
      <c r="T5091" s="109">
        <v>300</v>
      </c>
      <c r="U5091" s="109">
        <v>300</v>
      </c>
      <c r="V5091" s="110">
        <v>47118</v>
      </c>
    </row>
    <row r="5092" spans="1:22" s="50" customFormat="1" ht="48" customHeight="1" x14ac:dyDescent="0.15">
      <c r="A5092" s="111">
        <v>56</v>
      </c>
      <c r="B5092" s="111" t="s">
        <v>1357</v>
      </c>
      <c r="C5092" s="112">
        <v>1967</v>
      </c>
      <c r="D5092" s="112"/>
      <c r="E5092" s="111" t="s">
        <v>84</v>
      </c>
      <c r="F5092" s="113">
        <v>2</v>
      </c>
      <c r="G5092" s="113">
        <v>3</v>
      </c>
      <c r="H5092" s="109">
        <v>564.4</v>
      </c>
      <c r="I5092" s="109">
        <v>503.2</v>
      </c>
      <c r="J5092" s="109">
        <v>323.52</v>
      </c>
      <c r="K5092" s="113">
        <v>28</v>
      </c>
      <c r="L5092" s="109">
        <v>150960</v>
      </c>
      <c r="M5092" s="109">
        <v>0</v>
      </c>
      <c r="N5092" s="109">
        <v>0</v>
      </c>
      <c r="O5092" s="109">
        <v>0</v>
      </c>
      <c r="P5092" s="109">
        <v>150960</v>
      </c>
      <c r="Q5092" s="109">
        <v>0</v>
      </c>
      <c r="R5092" s="66" t="s">
        <v>87</v>
      </c>
      <c r="S5092" s="114">
        <v>1</v>
      </c>
      <c r="T5092" s="109">
        <v>300</v>
      </c>
      <c r="U5092" s="109">
        <v>300</v>
      </c>
      <c r="V5092" s="110">
        <v>47118</v>
      </c>
    </row>
    <row r="5093" spans="1:22" s="50" customFormat="1" ht="48" customHeight="1" x14ac:dyDescent="0.15">
      <c r="A5093" s="111">
        <v>57</v>
      </c>
      <c r="B5093" s="111" t="s">
        <v>1358</v>
      </c>
      <c r="C5093" s="112">
        <v>1968</v>
      </c>
      <c r="D5093" s="112"/>
      <c r="E5093" s="111" t="s">
        <v>84</v>
      </c>
      <c r="F5093" s="113">
        <v>2</v>
      </c>
      <c r="G5093" s="113">
        <v>3</v>
      </c>
      <c r="H5093" s="109">
        <v>571.20000000000005</v>
      </c>
      <c r="I5093" s="109">
        <v>509.5</v>
      </c>
      <c r="J5093" s="109">
        <v>459.2</v>
      </c>
      <c r="K5093" s="113">
        <v>26</v>
      </c>
      <c r="L5093" s="109">
        <v>152850</v>
      </c>
      <c r="M5093" s="109">
        <v>0</v>
      </c>
      <c r="N5093" s="109">
        <v>0</v>
      </c>
      <c r="O5093" s="109">
        <v>0</v>
      </c>
      <c r="P5093" s="109">
        <v>152850</v>
      </c>
      <c r="Q5093" s="109">
        <v>0</v>
      </c>
      <c r="R5093" s="66" t="s">
        <v>87</v>
      </c>
      <c r="S5093" s="114">
        <v>1</v>
      </c>
      <c r="T5093" s="109">
        <v>300</v>
      </c>
      <c r="U5093" s="109">
        <v>300</v>
      </c>
      <c r="V5093" s="110">
        <v>47118</v>
      </c>
    </row>
    <row r="5094" spans="1:22" s="50" customFormat="1" ht="48" customHeight="1" x14ac:dyDescent="0.15">
      <c r="A5094" s="111">
        <v>58</v>
      </c>
      <c r="B5094" s="111" t="s">
        <v>1359</v>
      </c>
      <c r="C5094" s="112">
        <v>1968</v>
      </c>
      <c r="D5094" s="112"/>
      <c r="E5094" s="111" t="s">
        <v>84</v>
      </c>
      <c r="F5094" s="113">
        <v>2</v>
      </c>
      <c r="G5094" s="113">
        <v>3</v>
      </c>
      <c r="H5094" s="109">
        <v>580.6</v>
      </c>
      <c r="I5094" s="109">
        <v>517</v>
      </c>
      <c r="J5094" s="109">
        <v>437.2</v>
      </c>
      <c r="K5094" s="113">
        <v>27</v>
      </c>
      <c r="L5094" s="109">
        <v>155100</v>
      </c>
      <c r="M5094" s="109">
        <v>0</v>
      </c>
      <c r="N5094" s="109">
        <v>0</v>
      </c>
      <c r="O5094" s="109">
        <v>0</v>
      </c>
      <c r="P5094" s="109">
        <v>155100</v>
      </c>
      <c r="Q5094" s="109">
        <v>0</v>
      </c>
      <c r="R5094" s="66" t="s">
        <v>87</v>
      </c>
      <c r="S5094" s="114">
        <v>1</v>
      </c>
      <c r="T5094" s="109">
        <v>300</v>
      </c>
      <c r="U5094" s="109">
        <v>300</v>
      </c>
      <c r="V5094" s="110">
        <v>47118</v>
      </c>
    </row>
    <row r="5095" spans="1:22" s="50" customFormat="1" ht="48" customHeight="1" x14ac:dyDescent="0.15">
      <c r="A5095" s="111">
        <v>59</v>
      </c>
      <c r="B5095" s="111" t="s">
        <v>1360</v>
      </c>
      <c r="C5095" s="112">
        <v>1964</v>
      </c>
      <c r="D5095" s="112"/>
      <c r="E5095" s="111" t="s">
        <v>84</v>
      </c>
      <c r="F5095" s="113">
        <v>2</v>
      </c>
      <c r="G5095" s="113">
        <v>3</v>
      </c>
      <c r="H5095" s="109">
        <v>593.20000000000005</v>
      </c>
      <c r="I5095" s="109">
        <v>528.4</v>
      </c>
      <c r="J5095" s="109">
        <v>433.3</v>
      </c>
      <c r="K5095" s="113">
        <v>27</v>
      </c>
      <c r="L5095" s="109">
        <v>158520</v>
      </c>
      <c r="M5095" s="109">
        <v>0</v>
      </c>
      <c r="N5095" s="109">
        <v>0</v>
      </c>
      <c r="O5095" s="109">
        <v>0</v>
      </c>
      <c r="P5095" s="109">
        <v>158520</v>
      </c>
      <c r="Q5095" s="109">
        <v>0</v>
      </c>
      <c r="R5095" s="66" t="s">
        <v>87</v>
      </c>
      <c r="S5095" s="114">
        <v>1</v>
      </c>
      <c r="T5095" s="109">
        <v>300</v>
      </c>
      <c r="U5095" s="109">
        <v>300</v>
      </c>
      <c r="V5095" s="110">
        <v>47118</v>
      </c>
    </row>
    <row r="5096" spans="1:22" s="23" customFormat="1" ht="35.25" customHeight="1" x14ac:dyDescent="0.2">
      <c r="A5096" s="138">
        <v>60</v>
      </c>
      <c r="B5096" s="138" t="s">
        <v>286</v>
      </c>
      <c r="C5096" s="139">
        <v>1982</v>
      </c>
      <c r="D5096" s="139"/>
      <c r="E5096" s="138" t="s">
        <v>111</v>
      </c>
      <c r="F5096" s="132">
        <v>3</v>
      </c>
      <c r="G5096" s="132">
        <v>3</v>
      </c>
      <c r="H5096" s="133">
        <v>1570.5</v>
      </c>
      <c r="I5096" s="133">
        <v>1481.6</v>
      </c>
      <c r="J5096" s="133">
        <v>630.62</v>
      </c>
      <c r="K5096" s="132">
        <v>86</v>
      </c>
      <c r="L5096" s="133">
        <v>6248037.1200000001</v>
      </c>
      <c r="M5096" s="133">
        <v>0</v>
      </c>
      <c r="N5096" s="133">
        <v>0</v>
      </c>
      <c r="O5096" s="133">
        <v>0</v>
      </c>
      <c r="P5096" s="133">
        <f>L5096</f>
        <v>6248037.1200000001</v>
      </c>
      <c r="Q5096" s="154">
        <v>0</v>
      </c>
      <c r="R5096" s="66" t="s">
        <v>68</v>
      </c>
      <c r="S5096" s="135">
        <v>6</v>
      </c>
      <c r="T5096" s="133">
        <v>4217.09</v>
      </c>
      <c r="U5096" s="133">
        <f>T5096</f>
        <v>4217.09</v>
      </c>
      <c r="V5096" s="136">
        <v>47118</v>
      </c>
    </row>
    <row r="5097" spans="1:22" s="23" customFormat="1" ht="48.75" customHeight="1" x14ac:dyDescent="0.2">
      <c r="A5097" s="138"/>
      <c r="B5097" s="138"/>
      <c r="C5097" s="139"/>
      <c r="D5097" s="139"/>
      <c r="E5097" s="138"/>
      <c r="F5097" s="132"/>
      <c r="G5097" s="132"/>
      <c r="H5097" s="133"/>
      <c r="I5097" s="133"/>
      <c r="J5097" s="133"/>
      <c r="K5097" s="132"/>
      <c r="L5097" s="133"/>
      <c r="M5097" s="133"/>
      <c r="N5097" s="133"/>
      <c r="O5097" s="133"/>
      <c r="P5097" s="133"/>
      <c r="Q5097" s="154"/>
      <c r="R5097" s="66" t="s">
        <v>69</v>
      </c>
      <c r="S5097" s="135"/>
      <c r="T5097" s="133"/>
      <c r="U5097" s="133"/>
      <c r="V5097" s="136"/>
    </row>
    <row r="5098" spans="1:22" s="23" customFormat="1" ht="47.25" customHeight="1" x14ac:dyDescent="0.2">
      <c r="A5098" s="138"/>
      <c r="B5098" s="138"/>
      <c r="C5098" s="139"/>
      <c r="D5098" s="139"/>
      <c r="E5098" s="138"/>
      <c r="F5098" s="132"/>
      <c r="G5098" s="132"/>
      <c r="H5098" s="133"/>
      <c r="I5098" s="133"/>
      <c r="J5098" s="133"/>
      <c r="K5098" s="132"/>
      <c r="L5098" s="133"/>
      <c r="M5098" s="133"/>
      <c r="N5098" s="133"/>
      <c r="O5098" s="133"/>
      <c r="P5098" s="133"/>
      <c r="Q5098" s="154"/>
      <c r="R5098" s="66" t="s">
        <v>70</v>
      </c>
      <c r="S5098" s="135"/>
      <c r="T5098" s="133"/>
      <c r="U5098" s="133"/>
      <c r="V5098" s="136"/>
    </row>
    <row r="5099" spans="1:22" s="23" customFormat="1" ht="50.25" customHeight="1" x14ac:dyDescent="0.2">
      <c r="A5099" s="138"/>
      <c r="B5099" s="138"/>
      <c r="C5099" s="139"/>
      <c r="D5099" s="139"/>
      <c r="E5099" s="138"/>
      <c r="F5099" s="132"/>
      <c r="G5099" s="132"/>
      <c r="H5099" s="133"/>
      <c r="I5099" s="133"/>
      <c r="J5099" s="133"/>
      <c r="K5099" s="132"/>
      <c r="L5099" s="133"/>
      <c r="M5099" s="133"/>
      <c r="N5099" s="133"/>
      <c r="O5099" s="133"/>
      <c r="P5099" s="133"/>
      <c r="Q5099" s="154"/>
      <c r="R5099" s="66" t="s">
        <v>117</v>
      </c>
      <c r="S5099" s="135"/>
      <c r="T5099" s="133"/>
      <c r="U5099" s="133"/>
      <c r="V5099" s="136"/>
    </row>
    <row r="5100" spans="1:22" s="23" customFormat="1" ht="63.75" customHeight="1" x14ac:dyDescent="0.2">
      <c r="A5100" s="138"/>
      <c r="B5100" s="138"/>
      <c r="C5100" s="139"/>
      <c r="D5100" s="139"/>
      <c r="E5100" s="138"/>
      <c r="F5100" s="132"/>
      <c r="G5100" s="132"/>
      <c r="H5100" s="133"/>
      <c r="I5100" s="133"/>
      <c r="J5100" s="133"/>
      <c r="K5100" s="132"/>
      <c r="L5100" s="133"/>
      <c r="M5100" s="133"/>
      <c r="N5100" s="133"/>
      <c r="O5100" s="133"/>
      <c r="P5100" s="133"/>
      <c r="Q5100" s="154"/>
      <c r="R5100" s="66" t="s">
        <v>118</v>
      </c>
      <c r="S5100" s="135"/>
      <c r="T5100" s="133"/>
      <c r="U5100" s="133"/>
      <c r="V5100" s="136"/>
    </row>
    <row r="5101" spans="1:22" s="22" customFormat="1" ht="60.75" customHeight="1" x14ac:dyDescent="0.2">
      <c r="A5101" s="138"/>
      <c r="B5101" s="138"/>
      <c r="C5101" s="139"/>
      <c r="D5101" s="139"/>
      <c r="E5101" s="138"/>
      <c r="F5101" s="132"/>
      <c r="G5101" s="132"/>
      <c r="H5101" s="133"/>
      <c r="I5101" s="133"/>
      <c r="J5101" s="133"/>
      <c r="K5101" s="132"/>
      <c r="L5101" s="133"/>
      <c r="M5101" s="133"/>
      <c r="N5101" s="133"/>
      <c r="O5101" s="133"/>
      <c r="P5101" s="133"/>
      <c r="Q5101" s="154"/>
      <c r="R5101" s="66" t="s">
        <v>119</v>
      </c>
      <c r="S5101" s="135"/>
      <c r="T5101" s="133"/>
      <c r="U5101" s="133"/>
      <c r="V5101" s="136"/>
    </row>
    <row r="5102" spans="1:22" s="21" customFormat="1" ht="27.75" customHeight="1" x14ac:dyDescent="0.15">
      <c r="A5102" s="138">
        <v>61</v>
      </c>
      <c r="B5102" s="138" t="s">
        <v>958</v>
      </c>
      <c r="C5102" s="139">
        <v>1970</v>
      </c>
      <c r="D5102" s="139"/>
      <c r="E5102" s="138" t="s">
        <v>111</v>
      </c>
      <c r="F5102" s="132">
        <v>5</v>
      </c>
      <c r="G5102" s="132">
        <v>6</v>
      </c>
      <c r="H5102" s="133">
        <v>5090</v>
      </c>
      <c r="I5102" s="133">
        <v>4917.8999999999996</v>
      </c>
      <c r="J5102" s="133">
        <v>4435.01</v>
      </c>
      <c r="K5102" s="132">
        <v>195</v>
      </c>
      <c r="L5102" s="133">
        <v>12746795.720000001</v>
      </c>
      <c r="M5102" s="133">
        <v>0</v>
      </c>
      <c r="N5102" s="133">
        <v>0</v>
      </c>
      <c r="O5102" s="133">
        <v>0</v>
      </c>
      <c r="P5102" s="133">
        <v>12746795.720000001</v>
      </c>
      <c r="Q5102" s="154">
        <v>0</v>
      </c>
      <c r="R5102" s="66" t="s">
        <v>74</v>
      </c>
      <c r="S5102" s="135">
        <v>3</v>
      </c>
      <c r="T5102" s="133">
        <v>2591.92</v>
      </c>
      <c r="U5102" s="133">
        <v>2591.92</v>
      </c>
      <c r="V5102" s="136">
        <v>47118</v>
      </c>
    </row>
    <row r="5103" spans="1:22" s="23" customFormat="1" ht="34.5" customHeight="1" x14ac:dyDescent="0.2">
      <c r="A5103" s="138"/>
      <c r="B5103" s="138"/>
      <c r="C5103" s="139"/>
      <c r="D5103" s="139"/>
      <c r="E5103" s="138"/>
      <c r="F5103" s="132"/>
      <c r="G5103" s="132"/>
      <c r="H5103" s="133"/>
      <c r="I5103" s="133"/>
      <c r="J5103" s="133"/>
      <c r="K5103" s="132"/>
      <c r="L5103" s="133"/>
      <c r="M5103" s="133"/>
      <c r="N5103" s="133"/>
      <c r="O5103" s="133"/>
      <c r="P5103" s="133"/>
      <c r="Q5103" s="154"/>
      <c r="R5103" s="66" t="s">
        <v>75</v>
      </c>
      <c r="S5103" s="135"/>
      <c r="T5103" s="133"/>
      <c r="U5103" s="133"/>
      <c r="V5103" s="136"/>
    </row>
    <row r="5104" spans="1:22" s="23" customFormat="1" ht="34.5" customHeight="1" x14ac:dyDescent="0.2">
      <c r="A5104" s="138"/>
      <c r="B5104" s="138"/>
      <c r="C5104" s="139"/>
      <c r="D5104" s="139"/>
      <c r="E5104" s="138"/>
      <c r="F5104" s="132"/>
      <c r="G5104" s="132"/>
      <c r="H5104" s="133"/>
      <c r="I5104" s="133"/>
      <c r="J5104" s="133"/>
      <c r="K5104" s="132"/>
      <c r="L5104" s="133"/>
      <c r="M5104" s="133"/>
      <c r="N5104" s="133"/>
      <c r="O5104" s="133"/>
      <c r="P5104" s="133"/>
      <c r="Q5104" s="154"/>
      <c r="R5104" s="66" t="s">
        <v>76</v>
      </c>
      <c r="S5104" s="135"/>
      <c r="T5104" s="133"/>
      <c r="U5104" s="133"/>
      <c r="V5104" s="136"/>
    </row>
    <row r="5105" spans="1:24" s="23" customFormat="1" ht="34.5" customHeight="1" x14ac:dyDescent="0.2">
      <c r="A5105" s="138">
        <v>62</v>
      </c>
      <c r="B5105" s="138" t="s">
        <v>959</v>
      </c>
      <c r="C5105" s="139">
        <v>1975</v>
      </c>
      <c r="D5105" s="139"/>
      <c r="E5105" s="138" t="s">
        <v>111</v>
      </c>
      <c r="F5105" s="132">
        <v>5</v>
      </c>
      <c r="G5105" s="132">
        <v>6</v>
      </c>
      <c r="H5105" s="133">
        <v>4988.7</v>
      </c>
      <c r="I5105" s="133">
        <v>4563.3999999999996</v>
      </c>
      <c r="J5105" s="133">
        <v>4279.78</v>
      </c>
      <c r="K5105" s="132">
        <v>180</v>
      </c>
      <c r="L5105" s="133">
        <v>11827156.23</v>
      </c>
      <c r="M5105" s="133">
        <v>0</v>
      </c>
      <c r="N5105" s="133">
        <v>0</v>
      </c>
      <c r="O5105" s="133">
        <v>0</v>
      </c>
      <c r="P5105" s="133">
        <v>11827156.23</v>
      </c>
      <c r="Q5105" s="154">
        <v>0</v>
      </c>
      <c r="R5105" s="66" t="s">
        <v>74</v>
      </c>
      <c r="S5105" s="135">
        <v>3</v>
      </c>
      <c r="T5105" s="133">
        <v>2591.7399999999998</v>
      </c>
      <c r="U5105" s="133">
        <v>2591.7399999999998</v>
      </c>
      <c r="V5105" s="136">
        <v>47118</v>
      </c>
    </row>
    <row r="5106" spans="1:24" s="23" customFormat="1" ht="34.5" customHeight="1" x14ac:dyDescent="0.2">
      <c r="A5106" s="138"/>
      <c r="B5106" s="138"/>
      <c r="C5106" s="139"/>
      <c r="D5106" s="139"/>
      <c r="E5106" s="138"/>
      <c r="F5106" s="132"/>
      <c r="G5106" s="132"/>
      <c r="H5106" s="133"/>
      <c r="I5106" s="133"/>
      <c r="J5106" s="133"/>
      <c r="K5106" s="132"/>
      <c r="L5106" s="133"/>
      <c r="M5106" s="133"/>
      <c r="N5106" s="133"/>
      <c r="O5106" s="133"/>
      <c r="P5106" s="133"/>
      <c r="Q5106" s="154"/>
      <c r="R5106" s="66" t="s">
        <v>75</v>
      </c>
      <c r="S5106" s="135"/>
      <c r="T5106" s="133"/>
      <c r="U5106" s="133"/>
      <c r="V5106" s="136"/>
    </row>
    <row r="5107" spans="1:24" s="23" customFormat="1" ht="34.5" customHeight="1" x14ac:dyDescent="0.2">
      <c r="A5107" s="138"/>
      <c r="B5107" s="138"/>
      <c r="C5107" s="139"/>
      <c r="D5107" s="139"/>
      <c r="E5107" s="138"/>
      <c r="F5107" s="132"/>
      <c r="G5107" s="132"/>
      <c r="H5107" s="133"/>
      <c r="I5107" s="133"/>
      <c r="J5107" s="133"/>
      <c r="K5107" s="132"/>
      <c r="L5107" s="133"/>
      <c r="M5107" s="133"/>
      <c r="N5107" s="133"/>
      <c r="O5107" s="133"/>
      <c r="P5107" s="133"/>
      <c r="Q5107" s="154"/>
      <c r="R5107" s="66" t="s">
        <v>76</v>
      </c>
      <c r="S5107" s="135"/>
      <c r="T5107" s="133"/>
      <c r="U5107" s="133"/>
      <c r="V5107" s="136"/>
    </row>
    <row r="5108" spans="1:24" s="23" customFormat="1" ht="35.25" customHeight="1" x14ac:dyDescent="0.2">
      <c r="A5108" s="138">
        <v>63</v>
      </c>
      <c r="B5108" s="138" t="s">
        <v>960</v>
      </c>
      <c r="C5108" s="139">
        <v>1976</v>
      </c>
      <c r="D5108" s="139"/>
      <c r="E5108" s="138" t="s">
        <v>111</v>
      </c>
      <c r="F5108" s="132">
        <v>5</v>
      </c>
      <c r="G5108" s="132">
        <v>4</v>
      </c>
      <c r="H5108" s="133">
        <v>3716.6</v>
      </c>
      <c r="I5108" s="133">
        <v>3409.6</v>
      </c>
      <c r="J5108" s="133">
        <v>3260.6</v>
      </c>
      <c r="K5108" s="132">
        <v>127</v>
      </c>
      <c r="L5108" s="133">
        <v>8835988</v>
      </c>
      <c r="M5108" s="133">
        <v>0</v>
      </c>
      <c r="N5108" s="133">
        <v>0</v>
      </c>
      <c r="O5108" s="133">
        <v>0</v>
      </c>
      <c r="P5108" s="133">
        <v>8835988</v>
      </c>
      <c r="Q5108" s="154">
        <v>0</v>
      </c>
      <c r="R5108" s="66" t="s">
        <v>74</v>
      </c>
      <c r="S5108" s="135">
        <v>3</v>
      </c>
      <c r="T5108" s="133">
        <v>2591.5</v>
      </c>
      <c r="U5108" s="133">
        <v>2591.5</v>
      </c>
      <c r="V5108" s="136">
        <v>47118</v>
      </c>
      <c r="W5108" s="52"/>
      <c r="X5108" s="52"/>
    </row>
    <row r="5109" spans="1:24" s="23" customFormat="1" ht="49.5" customHeight="1" x14ac:dyDescent="0.2">
      <c r="A5109" s="138"/>
      <c r="B5109" s="138"/>
      <c r="C5109" s="139"/>
      <c r="D5109" s="139"/>
      <c r="E5109" s="138"/>
      <c r="F5109" s="132"/>
      <c r="G5109" s="132"/>
      <c r="H5109" s="133"/>
      <c r="I5109" s="133"/>
      <c r="J5109" s="133"/>
      <c r="K5109" s="132"/>
      <c r="L5109" s="133"/>
      <c r="M5109" s="133"/>
      <c r="N5109" s="133"/>
      <c r="O5109" s="133"/>
      <c r="P5109" s="133"/>
      <c r="Q5109" s="154"/>
      <c r="R5109" s="66" t="s">
        <v>75</v>
      </c>
      <c r="S5109" s="135"/>
      <c r="T5109" s="133"/>
      <c r="U5109" s="133"/>
      <c r="V5109" s="136"/>
      <c r="W5109" s="52"/>
      <c r="X5109" s="52"/>
    </row>
    <row r="5110" spans="1:24" s="23" customFormat="1" ht="36" customHeight="1" x14ac:dyDescent="0.2">
      <c r="A5110" s="138"/>
      <c r="B5110" s="138"/>
      <c r="C5110" s="139"/>
      <c r="D5110" s="139"/>
      <c r="E5110" s="138"/>
      <c r="F5110" s="132"/>
      <c r="G5110" s="132"/>
      <c r="H5110" s="133"/>
      <c r="I5110" s="133"/>
      <c r="J5110" s="133"/>
      <c r="K5110" s="132"/>
      <c r="L5110" s="133"/>
      <c r="M5110" s="133"/>
      <c r="N5110" s="133"/>
      <c r="O5110" s="133"/>
      <c r="P5110" s="133"/>
      <c r="Q5110" s="154"/>
      <c r="R5110" s="66" t="s">
        <v>76</v>
      </c>
      <c r="S5110" s="135"/>
      <c r="T5110" s="133"/>
      <c r="U5110" s="133"/>
      <c r="V5110" s="136"/>
      <c r="W5110" s="52"/>
      <c r="X5110" s="52"/>
    </row>
    <row r="5111" spans="1:24" s="50" customFormat="1" ht="50.25" customHeight="1" x14ac:dyDescent="0.15">
      <c r="A5111" s="111">
        <v>64</v>
      </c>
      <c r="B5111" s="111" t="s">
        <v>1369</v>
      </c>
      <c r="C5111" s="112">
        <v>1979</v>
      </c>
      <c r="D5111" s="112"/>
      <c r="E5111" s="111" t="s">
        <v>84</v>
      </c>
      <c r="F5111" s="113">
        <v>2</v>
      </c>
      <c r="G5111" s="113">
        <v>1</v>
      </c>
      <c r="H5111" s="109">
        <v>528</v>
      </c>
      <c r="I5111" s="109">
        <v>478</v>
      </c>
      <c r="J5111" s="109">
        <v>219.11</v>
      </c>
      <c r="K5111" s="113">
        <v>26</v>
      </c>
      <c r="L5111" s="109">
        <v>143400</v>
      </c>
      <c r="M5111" s="109">
        <v>0</v>
      </c>
      <c r="N5111" s="109">
        <v>0</v>
      </c>
      <c r="O5111" s="109">
        <v>0</v>
      </c>
      <c r="P5111" s="109">
        <v>143400</v>
      </c>
      <c r="Q5111" s="109">
        <v>0</v>
      </c>
      <c r="R5111" s="66" t="s">
        <v>87</v>
      </c>
      <c r="S5111" s="114">
        <v>1</v>
      </c>
      <c r="T5111" s="109">
        <v>300</v>
      </c>
      <c r="U5111" s="109">
        <v>300</v>
      </c>
      <c r="V5111" s="110">
        <v>47118</v>
      </c>
    </row>
    <row r="5112" spans="1:24" s="50" customFormat="1" ht="50.25" customHeight="1" x14ac:dyDescent="0.15">
      <c r="A5112" s="111">
        <v>65</v>
      </c>
      <c r="B5112" s="111" t="s">
        <v>1361</v>
      </c>
      <c r="C5112" s="112">
        <v>1970</v>
      </c>
      <c r="D5112" s="112"/>
      <c r="E5112" s="111" t="s">
        <v>84</v>
      </c>
      <c r="F5112" s="113">
        <v>2</v>
      </c>
      <c r="G5112" s="113">
        <v>3</v>
      </c>
      <c r="H5112" s="109">
        <v>549.9</v>
      </c>
      <c r="I5112" s="109">
        <v>489.3</v>
      </c>
      <c r="J5112" s="109">
        <v>324.20999999999998</v>
      </c>
      <c r="K5112" s="113">
        <v>23</v>
      </c>
      <c r="L5112" s="109">
        <v>146790</v>
      </c>
      <c r="M5112" s="109">
        <v>0</v>
      </c>
      <c r="N5112" s="109">
        <v>0</v>
      </c>
      <c r="O5112" s="109">
        <v>0</v>
      </c>
      <c r="P5112" s="109">
        <v>146790</v>
      </c>
      <c r="Q5112" s="109">
        <v>0</v>
      </c>
      <c r="R5112" s="66" t="s">
        <v>87</v>
      </c>
      <c r="S5112" s="114">
        <v>1</v>
      </c>
      <c r="T5112" s="109">
        <v>300</v>
      </c>
      <c r="U5112" s="109">
        <v>300</v>
      </c>
      <c r="V5112" s="110">
        <v>47118</v>
      </c>
    </row>
    <row r="5113" spans="1:24" s="50" customFormat="1" ht="50.25" customHeight="1" x14ac:dyDescent="0.15">
      <c r="A5113" s="111">
        <v>66</v>
      </c>
      <c r="B5113" s="111" t="s">
        <v>1362</v>
      </c>
      <c r="C5113" s="112">
        <v>1917</v>
      </c>
      <c r="D5113" s="112">
        <v>1930</v>
      </c>
      <c r="E5113" s="111" t="s">
        <v>84</v>
      </c>
      <c r="F5113" s="113">
        <v>2</v>
      </c>
      <c r="G5113" s="113">
        <v>1</v>
      </c>
      <c r="H5113" s="109">
        <v>262.8</v>
      </c>
      <c r="I5113" s="109">
        <v>170.7</v>
      </c>
      <c r="J5113" s="109">
        <v>57.9</v>
      </c>
      <c r="K5113" s="113">
        <v>13</v>
      </c>
      <c r="L5113" s="109">
        <v>51210</v>
      </c>
      <c r="M5113" s="109">
        <v>0</v>
      </c>
      <c r="N5113" s="109">
        <v>0</v>
      </c>
      <c r="O5113" s="109">
        <v>0</v>
      </c>
      <c r="P5113" s="109">
        <v>51210</v>
      </c>
      <c r="Q5113" s="109">
        <v>0</v>
      </c>
      <c r="R5113" s="66" t="s">
        <v>87</v>
      </c>
      <c r="S5113" s="114">
        <v>1</v>
      </c>
      <c r="T5113" s="109">
        <v>300</v>
      </c>
      <c r="U5113" s="109">
        <v>300</v>
      </c>
      <c r="V5113" s="110">
        <v>47118</v>
      </c>
    </row>
    <row r="5114" spans="1:24" s="50" customFormat="1" ht="50.25" customHeight="1" x14ac:dyDescent="0.15">
      <c r="A5114" s="111">
        <v>67</v>
      </c>
      <c r="B5114" s="111" t="s">
        <v>1363</v>
      </c>
      <c r="C5114" s="112">
        <v>1966</v>
      </c>
      <c r="D5114" s="112"/>
      <c r="E5114" s="111" t="s">
        <v>84</v>
      </c>
      <c r="F5114" s="113">
        <v>2</v>
      </c>
      <c r="G5114" s="113">
        <v>3</v>
      </c>
      <c r="H5114" s="109">
        <v>588.79999999999995</v>
      </c>
      <c r="I5114" s="109">
        <v>524</v>
      </c>
      <c r="J5114" s="109">
        <v>206.6</v>
      </c>
      <c r="K5114" s="113">
        <v>30</v>
      </c>
      <c r="L5114" s="109">
        <v>157200</v>
      </c>
      <c r="M5114" s="109">
        <v>0</v>
      </c>
      <c r="N5114" s="109">
        <v>0</v>
      </c>
      <c r="O5114" s="109">
        <v>0</v>
      </c>
      <c r="P5114" s="109">
        <v>157200</v>
      </c>
      <c r="Q5114" s="109">
        <v>0</v>
      </c>
      <c r="R5114" s="66" t="s">
        <v>87</v>
      </c>
      <c r="S5114" s="114">
        <v>1</v>
      </c>
      <c r="T5114" s="109">
        <v>300</v>
      </c>
      <c r="U5114" s="109">
        <v>300</v>
      </c>
      <c r="V5114" s="110">
        <v>47118</v>
      </c>
    </row>
    <row r="5115" spans="1:24" s="50" customFormat="1" ht="50.25" customHeight="1" x14ac:dyDescent="0.15">
      <c r="A5115" s="111">
        <v>68</v>
      </c>
      <c r="B5115" s="111" t="s">
        <v>1364</v>
      </c>
      <c r="C5115" s="112">
        <v>1969</v>
      </c>
      <c r="D5115" s="112"/>
      <c r="E5115" s="111" t="s">
        <v>84</v>
      </c>
      <c r="F5115" s="113">
        <v>2</v>
      </c>
      <c r="G5115" s="113">
        <v>3</v>
      </c>
      <c r="H5115" s="109">
        <v>555.9</v>
      </c>
      <c r="I5115" s="109">
        <v>495.7</v>
      </c>
      <c r="J5115" s="109">
        <v>357.2</v>
      </c>
      <c r="K5115" s="113">
        <v>21</v>
      </c>
      <c r="L5115" s="109">
        <v>148710</v>
      </c>
      <c r="M5115" s="109">
        <v>0</v>
      </c>
      <c r="N5115" s="109">
        <v>0</v>
      </c>
      <c r="O5115" s="109">
        <v>0</v>
      </c>
      <c r="P5115" s="109">
        <v>148710</v>
      </c>
      <c r="Q5115" s="109">
        <v>0</v>
      </c>
      <c r="R5115" s="66" t="s">
        <v>87</v>
      </c>
      <c r="S5115" s="114">
        <v>1</v>
      </c>
      <c r="T5115" s="109">
        <v>300</v>
      </c>
      <c r="U5115" s="109">
        <v>300</v>
      </c>
      <c r="V5115" s="110">
        <v>47118</v>
      </c>
    </row>
    <row r="5116" spans="1:24" s="50" customFormat="1" ht="50.25" customHeight="1" x14ac:dyDescent="0.15">
      <c r="A5116" s="111">
        <v>69</v>
      </c>
      <c r="B5116" s="111" t="s">
        <v>1365</v>
      </c>
      <c r="C5116" s="112">
        <v>1968</v>
      </c>
      <c r="D5116" s="112"/>
      <c r="E5116" s="111" t="s">
        <v>84</v>
      </c>
      <c r="F5116" s="113">
        <v>2</v>
      </c>
      <c r="G5116" s="113">
        <v>3</v>
      </c>
      <c r="H5116" s="109">
        <v>604.4</v>
      </c>
      <c r="I5116" s="109">
        <v>514.4</v>
      </c>
      <c r="J5116" s="109">
        <v>391.2</v>
      </c>
      <c r="K5116" s="113">
        <v>22</v>
      </c>
      <c r="L5116" s="109">
        <v>154320</v>
      </c>
      <c r="M5116" s="109">
        <v>0</v>
      </c>
      <c r="N5116" s="109">
        <v>0</v>
      </c>
      <c r="O5116" s="109">
        <v>0</v>
      </c>
      <c r="P5116" s="109">
        <v>154320</v>
      </c>
      <c r="Q5116" s="109">
        <v>0</v>
      </c>
      <c r="R5116" s="66" t="s">
        <v>87</v>
      </c>
      <c r="S5116" s="114">
        <v>1</v>
      </c>
      <c r="T5116" s="109">
        <v>300</v>
      </c>
      <c r="U5116" s="109">
        <v>300</v>
      </c>
      <c r="V5116" s="110">
        <v>47118</v>
      </c>
    </row>
    <row r="5117" spans="1:24" s="50" customFormat="1" ht="50.25" customHeight="1" x14ac:dyDescent="0.15">
      <c r="A5117" s="111">
        <v>70</v>
      </c>
      <c r="B5117" s="111" t="s">
        <v>1366</v>
      </c>
      <c r="C5117" s="112">
        <v>1981</v>
      </c>
      <c r="D5117" s="112"/>
      <c r="E5117" s="111" t="s">
        <v>84</v>
      </c>
      <c r="F5117" s="113">
        <v>2</v>
      </c>
      <c r="G5117" s="113">
        <v>3</v>
      </c>
      <c r="H5117" s="109">
        <v>795.5</v>
      </c>
      <c r="I5117" s="109">
        <v>701.9</v>
      </c>
      <c r="J5117" s="109">
        <v>285.42</v>
      </c>
      <c r="K5117" s="113">
        <v>30</v>
      </c>
      <c r="L5117" s="109">
        <v>210570</v>
      </c>
      <c r="M5117" s="109">
        <v>0</v>
      </c>
      <c r="N5117" s="109">
        <v>0</v>
      </c>
      <c r="O5117" s="109">
        <v>0</v>
      </c>
      <c r="P5117" s="109">
        <v>210570</v>
      </c>
      <c r="Q5117" s="109">
        <v>0</v>
      </c>
      <c r="R5117" s="66" t="s">
        <v>87</v>
      </c>
      <c r="S5117" s="114">
        <v>1</v>
      </c>
      <c r="T5117" s="109">
        <v>300</v>
      </c>
      <c r="U5117" s="109">
        <v>300</v>
      </c>
      <c r="V5117" s="110">
        <v>47118</v>
      </c>
    </row>
    <row r="5118" spans="1:24" s="50" customFormat="1" ht="50.25" customHeight="1" x14ac:dyDescent="0.15">
      <c r="A5118" s="111">
        <v>71</v>
      </c>
      <c r="B5118" s="111" t="s">
        <v>1367</v>
      </c>
      <c r="C5118" s="112">
        <v>1989</v>
      </c>
      <c r="D5118" s="112"/>
      <c r="E5118" s="111" t="s">
        <v>84</v>
      </c>
      <c r="F5118" s="113">
        <v>2</v>
      </c>
      <c r="G5118" s="113">
        <v>3</v>
      </c>
      <c r="H5118" s="109">
        <v>812.7</v>
      </c>
      <c r="I5118" s="109">
        <v>719.1</v>
      </c>
      <c r="J5118" s="109">
        <v>488.82</v>
      </c>
      <c r="K5118" s="113">
        <v>24</v>
      </c>
      <c r="L5118" s="109">
        <v>215730</v>
      </c>
      <c r="M5118" s="109">
        <v>0</v>
      </c>
      <c r="N5118" s="109">
        <v>0</v>
      </c>
      <c r="O5118" s="109">
        <v>0</v>
      </c>
      <c r="P5118" s="109">
        <v>215730</v>
      </c>
      <c r="Q5118" s="109">
        <v>0</v>
      </c>
      <c r="R5118" s="66" t="s">
        <v>87</v>
      </c>
      <c r="S5118" s="114">
        <v>1</v>
      </c>
      <c r="T5118" s="109">
        <v>300</v>
      </c>
      <c r="U5118" s="109">
        <v>300</v>
      </c>
      <c r="V5118" s="110">
        <v>47118</v>
      </c>
    </row>
    <row r="5119" spans="1:24" s="50" customFormat="1" ht="50.25" customHeight="1" x14ac:dyDescent="0.15">
      <c r="A5119" s="111">
        <v>72</v>
      </c>
      <c r="B5119" s="111" t="s">
        <v>1368</v>
      </c>
      <c r="C5119" s="112">
        <v>1974</v>
      </c>
      <c r="D5119" s="112"/>
      <c r="E5119" s="111" t="s">
        <v>84</v>
      </c>
      <c r="F5119" s="113">
        <v>2</v>
      </c>
      <c r="G5119" s="113">
        <v>1</v>
      </c>
      <c r="H5119" s="109">
        <v>269.3</v>
      </c>
      <c r="I5119" s="109">
        <v>219.3</v>
      </c>
      <c r="J5119" s="109">
        <v>40.4</v>
      </c>
      <c r="K5119" s="113">
        <v>14</v>
      </c>
      <c r="L5119" s="109">
        <v>65790</v>
      </c>
      <c r="M5119" s="109">
        <v>0</v>
      </c>
      <c r="N5119" s="109">
        <v>0</v>
      </c>
      <c r="O5119" s="109">
        <v>0</v>
      </c>
      <c r="P5119" s="109">
        <v>65790</v>
      </c>
      <c r="Q5119" s="109">
        <v>0</v>
      </c>
      <c r="R5119" s="66" t="s">
        <v>87</v>
      </c>
      <c r="S5119" s="114">
        <v>1</v>
      </c>
      <c r="T5119" s="109">
        <v>300</v>
      </c>
      <c r="U5119" s="109">
        <v>300</v>
      </c>
      <c r="V5119" s="110">
        <v>47118</v>
      </c>
    </row>
    <row r="5120" spans="1:24" s="23" customFormat="1" ht="42.75" customHeight="1" x14ac:dyDescent="0.2">
      <c r="A5120" s="141" t="s">
        <v>1505</v>
      </c>
      <c r="B5120" s="141"/>
      <c r="C5120" s="43" t="s">
        <v>80</v>
      </c>
      <c r="D5120" s="44" t="s">
        <v>80</v>
      </c>
      <c r="E5120" s="44" t="s">
        <v>80</v>
      </c>
      <c r="F5120" s="44" t="s">
        <v>80</v>
      </c>
      <c r="G5120" s="44" t="s">
        <v>80</v>
      </c>
      <c r="H5120" s="44">
        <f t="shared" ref="H5120:Q5120" si="398">SUM(H5022:H5119)</f>
        <v>58113.8</v>
      </c>
      <c r="I5120" s="44">
        <f t="shared" si="398"/>
        <v>51198.57</v>
      </c>
      <c r="J5120" s="44">
        <f t="shared" si="398"/>
        <v>37712.799999999988</v>
      </c>
      <c r="K5120" s="45">
        <f t="shared" si="398"/>
        <v>2293</v>
      </c>
      <c r="L5120" s="44">
        <f t="shared" si="398"/>
        <v>76673399.489999995</v>
      </c>
      <c r="M5120" s="44">
        <f t="shared" si="398"/>
        <v>0</v>
      </c>
      <c r="N5120" s="44">
        <f t="shared" si="398"/>
        <v>0</v>
      </c>
      <c r="O5120" s="44">
        <f t="shared" si="398"/>
        <v>0</v>
      </c>
      <c r="P5120" s="44">
        <f t="shared" si="398"/>
        <v>76673399.489999995</v>
      </c>
      <c r="Q5120" s="44">
        <f t="shared" si="398"/>
        <v>0</v>
      </c>
      <c r="R5120" s="44" t="s">
        <v>80</v>
      </c>
      <c r="S5120" s="45">
        <f>SUM(S5022:S5119)</f>
        <v>98</v>
      </c>
      <c r="T5120" s="44" t="s">
        <v>80</v>
      </c>
      <c r="U5120" s="44" t="s">
        <v>80</v>
      </c>
      <c r="V5120" s="44" t="s">
        <v>80</v>
      </c>
    </row>
    <row r="5121" spans="1:22" s="23" customFormat="1" ht="32.25" customHeight="1" x14ac:dyDescent="0.2">
      <c r="A5121" s="142" t="s">
        <v>290</v>
      </c>
      <c r="B5121" s="142"/>
      <c r="C5121" s="142"/>
      <c r="D5121" s="142"/>
      <c r="E5121" s="142"/>
      <c r="F5121" s="142"/>
      <c r="G5121" s="142"/>
      <c r="H5121" s="142"/>
      <c r="I5121" s="142"/>
      <c r="J5121" s="142"/>
      <c r="K5121" s="142"/>
      <c r="L5121" s="142"/>
      <c r="M5121" s="142"/>
      <c r="N5121" s="142"/>
      <c r="O5121" s="142"/>
      <c r="P5121" s="142"/>
      <c r="Q5121" s="142"/>
      <c r="R5121" s="142"/>
      <c r="S5121" s="142"/>
      <c r="T5121" s="142"/>
      <c r="U5121" s="142"/>
      <c r="V5121" s="142"/>
    </row>
    <row r="5122" spans="1:22" s="50" customFormat="1" ht="30.75" customHeight="1" x14ac:dyDescent="0.15">
      <c r="A5122" s="138" t="s">
        <v>30</v>
      </c>
      <c r="B5122" s="138" t="s">
        <v>1370</v>
      </c>
      <c r="C5122" s="139">
        <v>1986</v>
      </c>
      <c r="D5122" s="139">
        <v>1986</v>
      </c>
      <c r="E5122" s="138" t="s">
        <v>97</v>
      </c>
      <c r="F5122" s="132">
        <v>2</v>
      </c>
      <c r="G5122" s="132">
        <v>2</v>
      </c>
      <c r="H5122" s="133">
        <v>625.9</v>
      </c>
      <c r="I5122" s="133">
        <v>570.5</v>
      </c>
      <c r="J5122" s="133">
        <v>212.79</v>
      </c>
      <c r="K5122" s="132">
        <v>35</v>
      </c>
      <c r="L5122" s="133">
        <v>4171618.77</v>
      </c>
      <c r="M5122" s="133">
        <v>0</v>
      </c>
      <c r="N5122" s="133">
        <v>0</v>
      </c>
      <c r="O5122" s="133">
        <v>0</v>
      </c>
      <c r="P5122" s="133">
        <v>4171618.77</v>
      </c>
      <c r="Q5122" s="133">
        <v>0</v>
      </c>
      <c r="R5122" s="66" t="s">
        <v>105</v>
      </c>
      <c r="S5122" s="134">
        <v>3</v>
      </c>
      <c r="T5122" s="133">
        <v>7312.22</v>
      </c>
      <c r="U5122" s="133">
        <v>7312.22</v>
      </c>
      <c r="V5122" s="136">
        <v>47118</v>
      </c>
    </row>
    <row r="5123" spans="1:22" s="50" customFormat="1" ht="40.5" customHeight="1" x14ac:dyDescent="0.15">
      <c r="A5123" s="138"/>
      <c r="B5123" s="138"/>
      <c r="C5123" s="139"/>
      <c r="D5123" s="139"/>
      <c r="E5123" s="138"/>
      <c r="F5123" s="132"/>
      <c r="G5123" s="132"/>
      <c r="H5123" s="133"/>
      <c r="I5123" s="133"/>
      <c r="J5123" s="133"/>
      <c r="K5123" s="132"/>
      <c r="L5123" s="133"/>
      <c r="M5123" s="133"/>
      <c r="N5123" s="133"/>
      <c r="O5123" s="133"/>
      <c r="P5123" s="133"/>
      <c r="Q5123" s="133"/>
      <c r="R5123" s="66" t="s">
        <v>106</v>
      </c>
      <c r="S5123" s="135"/>
      <c r="T5123" s="133"/>
      <c r="U5123" s="133"/>
      <c r="V5123" s="136"/>
    </row>
    <row r="5124" spans="1:22" s="50" customFormat="1" ht="40.5" customHeight="1" x14ac:dyDescent="0.15">
      <c r="A5124" s="138"/>
      <c r="B5124" s="138"/>
      <c r="C5124" s="139"/>
      <c r="D5124" s="139"/>
      <c r="E5124" s="138"/>
      <c r="F5124" s="132"/>
      <c r="G5124" s="132"/>
      <c r="H5124" s="133"/>
      <c r="I5124" s="133"/>
      <c r="J5124" s="133"/>
      <c r="K5124" s="132"/>
      <c r="L5124" s="133"/>
      <c r="M5124" s="133"/>
      <c r="N5124" s="133"/>
      <c r="O5124" s="133"/>
      <c r="P5124" s="133"/>
      <c r="Q5124" s="133"/>
      <c r="R5124" s="66" t="s">
        <v>107</v>
      </c>
      <c r="S5124" s="135"/>
      <c r="T5124" s="133"/>
      <c r="U5124" s="133"/>
      <c r="V5124" s="136"/>
    </row>
    <row r="5125" spans="1:22" s="50" customFormat="1" ht="40.5" customHeight="1" x14ac:dyDescent="0.15">
      <c r="A5125" s="138" t="s">
        <v>31</v>
      </c>
      <c r="B5125" s="138" t="s">
        <v>1371</v>
      </c>
      <c r="C5125" s="139">
        <v>1977</v>
      </c>
      <c r="D5125" s="139">
        <v>1977</v>
      </c>
      <c r="E5125" s="138" t="s">
        <v>97</v>
      </c>
      <c r="F5125" s="132">
        <v>5</v>
      </c>
      <c r="G5125" s="132">
        <v>3</v>
      </c>
      <c r="H5125" s="133">
        <v>2337.1999999999998</v>
      </c>
      <c r="I5125" s="133">
        <v>2049.1</v>
      </c>
      <c r="J5125" s="133">
        <v>214.8</v>
      </c>
      <c r="K5125" s="132">
        <v>27</v>
      </c>
      <c r="L5125" s="133">
        <v>29387837.57</v>
      </c>
      <c r="M5125" s="133">
        <v>0</v>
      </c>
      <c r="N5125" s="133">
        <v>0</v>
      </c>
      <c r="O5125" s="133">
        <v>0</v>
      </c>
      <c r="P5125" s="133">
        <v>29387837.57</v>
      </c>
      <c r="Q5125" s="133">
        <v>0</v>
      </c>
      <c r="R5125" s="66" t="s">
        <v>62</v>
      </c>
      <c r="S5125" s="134">
        <v>15</v>
      </c>
      <c r="T5125" s="133">
        <v>14341.83</v>
      </c>
      <c r="U5125" s="133">
        <v>14341.83</v>
      </c>
      <c r="V5125" s="136">
        <v>47118</v>
      </c>
    </row>
    <row r="5126" spans="1:22" s="50" customFormat="1" ht="48" customHeight="1" x14ac:dyDescent="0.15">
      <c r="A5126" s="138"/>
      <c r="B5126" s="138"/>
      <c r="C5126" s="139"/>
      <c r="D5126" s="139"/>
      <c r="E5126" s="138"/>
      <c r="F5126" s="132"/>
      <c r="G5126" s="132"/>
      <c r="H5126" s="133"/>
      <c r="I5126" s="133"/>
      <c r="J5126" s="133"/>
      <c r="K5126" s="132"/>
      <c r="L5126" s="133"/>
      <c r="M5126" s="133"/>
      <c r="N5126" s="133"/>
      <c r="O5126" s="133"/>
      <c r="P5126" s="133"/>
      <c r="Q5126" s="133"/>
      <c r="R5126" s="66" t="s">
        <v>63</v>
      </c>
      <c r="S5126" s="135"/>
      <c r="T5126" s="133"/>
      <c r="U5126" s="133"/>
      <c r="V5126" s="136"/>
    </row>
    <row r="5127" spans="1:22" s="50" customFormat="1" ht="42.75" customHeight="1" x14ac:dyDescent="0.15">
      <c r="A5127" s="138"/>
      <c r="B5127" s="138"/>
      <c r="C5127" s="139"/>
      <c r="D5127" s="139"/>
      <c r="E5127" s="138"/>
      <c r="F5127" s="132"/>
      <c r="G5127" s="132"/>
      <c r="H5127" s="133"/>
      <c r="I5127" s="133"/>
      <c r="J5127" s="133"/>
      <c r="K5127" s="132"/>
      <c r="L5127" s="133"/>
      <c r="M5127" s="133"/>
      <c r="N5127" s="133"/>
      <c r="O5127" s="133"/>
      <c r="P5127" s="133"/>
      <c r="Q5127" s="133"/>
      <c r="R5127" s="66" t="s">
        <v>64</v>
      </c>
      <c r="S5127" s="135"/>
      <c r="T5127" s="133"/>
      <c r="U5127" s="133"/>
      <c r="V5127" s="136"/>
    </row>
    <row r="5128" spans="1:22" s="50" customFormat="1" ht="34.5" customHeight="1" x14ac:dyDescent="0.15">
      <c r="A5128" s="138"/>
      <c r="B5128" s="138"/>
      <c r="C5128" s="139"/>
      <c r="D5128" s="139"/>
      <c r="E5128" s="138"/>
      <c r="F5128" s="132"/>
      <c r="G5128" s="132"/>
      <c r="H5128" s="133"/>
      <c r="I5128" s="133"/>
      <c r="J5128" s="133"/>
      <c r="K5128" s="132"/>
      <c r="L5128" s="133"/>
      <c r="M5128" s="133"/>
      <c r="N5128" s="133"/>
      <c r="O5128" s="133"/>
      <c r="P5128" s="133"/>
      <c r="Q5128" s="133"/>
      <c r="R5128" s="66" t="s">
        <v>68</v>
      </c>
      <c r="S5128" s="135"/>
      <c r="T5128" s="133"/>
      <c r="U5128" s="133"/>
      <c r="V5128" s="136"/>
    </row>
    <row r="5129" spans="1:22" s="50" customFormat="1" ht="46.5" customHeight="1" x14ac:dyDescent="0.15">
      <c r="A5129" s="138"/>
      <c r="B5129" s="138"/>
      <c r="C5129" s="139"/>
      <c r="D5129" s="139"/>
      <c r="E5129" s="138"/>
      <c r="F5129" s="132"/>
      <c r="G5129" s="132"/>
      <c r="H5129" s="133"/>
      <c r="I5129" s="133"/>
      <c r="J5129" s="133"/>
      <c r="K5129" s="132"/>
      <c r="L5129" s="133"/>
      <c r="M5129" s="133"/>
      <c r="N5129" s="133"/>
      <c r="O5129" s="133"/>
      <c r="P5129" s="133"/>
      <c r="Q5129" s="133"/>
      <c r="R5129" s="66" t="s">
        <v>69</v>
      </c>
      <c r="S5129" s="135"/>
      <c r="T5129" s="133"/>
      <c r="U5129" s="133"/>
      <c r="V5129" s="136"/>
    </row>
    <row r="5130" spans="1:22" s="50" customFormat="1" ht="47.25" customHeight="1" x14ac:dyDescent="0.15">
      <c r="A5130" s="138"/>
      <c r="B5130" s="138"/>
      <c r="C5130" s="139"/>
      <c r="D5130" s="139"/>
      <c r="E5130" s="138"/>
      <c r="F5130" s="132"/>
      <c r="G5130" s="132"/>
      <c r="H5130" s="133"/>
      <c r="I5130" s="133"/>
      <c r="J5130" s="133"/>
      <c r="K5130" s="132"/>
      <c r="L5130" s="133"/>
      <c r="M5130" s="133"/>
      <c r="N5130" s="133"/>
      <c r="O5130" s="133"/>
      <c r="P5130" s="133"/>
      <c r="Q5130" s="133"/>
      <c r="R5130" s="66" t="s">
        <v>70</v>
      </c>
      <c r="S5130" s="135"/>
      <c r="T5130" s="133"/>
      <c r="U5130" s="133"/>
      <c r="V5130" s="136"/>
    </row>
    <row r="5131" spans="1:22" s="50" customFormat="1" ht="33" customHeight="1" x14ac:dyDescent="0.15">
      <c r="A5131" s="138"/>
      <c r="B5131" s="138"/>
      <c r="C5131" s="139"/>
      <c r="D5131" s="139"/>
      <c r="E5131" s="138"/>
      <c r="F5131" s="132"/>
      <c r="G5131" s="132"/>
      <c r="H5131" s="133"/>
      <c r="I5131" s="133"/>
      <c r="J5131" s="133"/>
      <c r="K5131" s="132"/>
      <c r="L5131" s="133"/>
      <c r="M5131" s="133"/>
      <c r="N5131" s="133"/>
      <c r="O5131" s="133"/>
      <c r="P5131" s="133"/>
      <c r="Q5131" s="133"/>
      <c r="R5131" s="66" t="s">
        <v>71</v>
      </c>
      <c r="S5131" s="135"/>
      <c r="T5131" s="133"/>
      <c r="U5131" s="133"/>
      <c r="V5131" s="136"/>
    </row>
    <row r="5132" spans="1:22" s="50" customFormat="1" ht="49.5" customHeight="1" x14ac:dyDescent="0.15">
      <c r="A5132" s="138"/>
      <c r="B5132" s="138"/>
      <c r="C5132" s="139"/>
      <c r="D5132" s="139"/>
      <c r="E5132" s="138"/>
      <c r="F5132" s="132"/>
      <c r="G5132" s="132"/>
      <c r="H5132" s="133"/>
      <c r="I5132" s="133"/>
      <c r="J5132" s="133"/>
      <c r="K5132" s="132"/>
      <c r="L5132" s="133"/>
      <c r="M5132" s="133"/>
      <c r="N5132" s="133"/>
      <c r="O5132" s="133"/>
      <c r="P5132" s="133"/>
      <c r="Q5132" s="133"/>
      <c r="R5132" s="66" t="s">
        <v>72</v>
      </c>
      <c r="S5132" s="135"/>
      <c r="T5132" s="133"/>
      <c r="U5132" s="133"/>
      <c r="V5132" s="136"/>
    </row>
    <row r="5133" spans="1:22" s="50" customFormat="1" ht="48" customHeight="1" x14ac:dyDescent="0.15">
      <c r="A5133" s="138"/>
      <c r="B5133" s="138"/>
      <c r="C5133" s="139"/>
      <c r="D5133" s="139"/>
      <c r="E5133" s="138"/>
      <c r="F5133" s="132"/>
      <c r="G5133" s="132"/>
      <c r="H5133" s="133"/>
      <c r="I5133" s="133"/>
      <c r="J5133" s="133"/>
      <c r="K5133" s="132"/>
      <c r="L5133" s="133"/>
      <c r="M5133" s="133"/>
      <c r="N5133" s="133"/>
      <c r="O5133" s="133"/>
      <c r="P5133" s="133"/>
      <c r="Q5133" s="133"/>
      <c r="R5133" s="66" t="s">
        <v>73</v>
      </c>
      <c r="S5133" s="135"/>
      <c r="T5133" s="133"/>
      <c r="U5133" s="133"/>
      <c r="V5133" s="136"/>
    </row>
    <row r="5134" spans="1:22" s="50" customFormat="1" ht="24" customHeight="1" x14ac:dyDescent="0.15">
      <c r="A5134" s="138"/>
      <c r="B5134" s="138"/>
      <c r="C5134" s="139"/>
      <c r="D5134" s="139"/>
      <c r="E5134" s="138"/>
      <c r="F5134" s="132"/>
      <c r="G5134" s="132"/>
      <c r="H5134" s="133"/>
      <c r="I5134" s="133"/>
      <c r="J5134" s="133"/>
      <c r="K5134" s="132"/>
      <c r="L5134" s="133"/>
      <c r="M5134" s="133"/>
      <c r="N5134" s="133"/>
      <c r="O5134" s="133"/>
      <c r="P5134" s="133"/>
      <c r="Q5134" s="133"/>
      <c r="R5134" s="66" t="s">
        <v>74</v>
      </c>
      <c r="S5134" s="135"/>
      <c r="T5134" s="133"/>
      <c r="U5134" s="133"/>
      <c r="V5134" s="136"/>
    </row>
    <row r="5135" spans="1:22" s="50" customFormat="1" ht="40.5" customHeight="1" x14ac:dyDescent="0.15">
      <c r="A5135" s="138"/>
      <c r="B5135" s="138"/>
      <c r="C5135" s="139"/>
      <c r="D5135" s="139"/>
      <c r="E5135" s="138"/>
      <c r="F5135" s="132"/>
      <c r="G5135" s="132"/>
      <c r="H5135" s="133"/>
      <c r="I5135" s="133"/>
      <c r="J5135" s="133"/>
      <c r="K5135" s="132"/>
      <c r="L5135" s="133"/>
      <c r="M5135" s="133"/>
      <c r="N5135" s="133"/>
      <c r="O5135" s="133"/>
      <c r="P5135" s="133"/>
      <c r="Q5135" s="133"/>
      <c r="R5135" s="66" t="s">
        <v>75</v>
      </c>
      <c r="S5135" s="135"/>
      <c r="T5135" s="133"/>
      <c r="U5135" s="133"/>
      <c r="V5135" s="136"/>
    </row>
    <row r="5136" spans="1:22" s="50" customFormat="1" ht="40.5" customHeight="1" x14ac:dyDescent="0.15">
      <c r="A5136" s="138"/>
      <c r="B5136" s="138"/>
      <c r="C5136" s="139"/>
      <c r="D5136" s="139"/>
      <c r="E5136" s="138"/>
      <c r="F5136" s="132"/>
      <c r="G5136" s="132"/>
      <c r="H5136" s="133"/>
      <c r="I5136" s="133"/>
      <c r="J5136" s="133"/>
      <c r="K5136" s="132"/>
      <c r="L5136" s="133"/>
      <c r="M5136" s="133"/>
      <c r="N5136" s="133"/>
      <c r="O5136" s="133"/>
      <c r="P5136" s="133"/>
      <c r="Q5136" s="133"/>
      <c r="R5136" s="66" t="s">
        <v>76</v>
      </c>
      <c r="S5136" s="135"/>
      <c r="T5136" s="133"/>
      <c r="U5136" s="133"/>
      <c r="V5136" s="136"/>
    </row>
    <row r="5137" spans="1:22" s="50" customFormat="1" ht="24" customHeight="1" x14ac:dyDescent="0.15">
      <c r="A5137" s="138"/>
      <c r="B5137" s="138"/>
      <c r="C5137" s="139"/>
      <c r="D5137" s="139"/>
      <c r="E5137" s="138"/>
      <c r="F5137" s="132"/>
      <c r="G5137" s="132"/>
      <c r="H5137" s="133"/>
      <c r="I5137" s="133"/>
      <c r="J5137" s="133"/>
      <c r="K5137" s="132"/>
      <c r="L5137" s="133"/>
      <c r="M5137" s="133"/>
      <c r="N5137" s="133"/>
      <c r="O5137" s="133"/>
      <c r="P5137" s="133"/>
      <c r="Q5137" s="133"/>
      <c r="R5137" s="66" t="s">
        <v>105</v>
      </c>
      <c r="S5137" s="135"/>
      <c r="T5137" s="133"/>
      <c r="U5137" s="133"/>
      <c r="V5137" s="136"/>
    </row>
    <row r="5138" spans="1:22" s="50" customFormat="1" ht="33" customHeight="1" x14ac:dyDescent="0.15">
      <c r="A5138" s="138"/>
      <c r="B5138" s="138"/>
      <c r="C5138" s="139"/>
      <c r="D5138" s="139"/>
      <c r="E5138" s="138"/>
      <c r="F5138" s="132"/>
      <c r="G5138" s="132"/>
      <c r="H5138" s="133"/>
      <c r="I5138" s="133"/>
      <c r="J5138" s="133"/>
      <c r="K5138" s="132"/>
      <c r="L5138" s="133"/>
      <c r="M5138" s="133"/>
      <c r="N5138" s="133"/>
      <c r="O5138" s="133"/>
      <c r="P5138" s="133"/>
      <c r="Q5138" s="133"/>
      <c r="R5138" s="66" t="s">
        <v>106</v>
      </c>
      <c r="S5138" s="135"/>
      <c r="T5138" s="133"/>
      <c r="U5138" s="133"/>
      <c r="V5138" s="136"/>
    </row>
    <row r="5139" spans="1:22" s="50" customFormat="1" ht="33" customHeight="1" x14ac:dyDescent="0.15">
      <c r="A5139" s="138"/>
      <c r="B5139" s="138"/>
      <c r="C5139" s="139"/>
      <c r="D5139" s="139"/>
      <c r="E5139" s="138"/>
      <c r="F5139" s="132"/>
      <c r="G5139" s="132"/>
      <c r="H5139" s="133"/>
      <c r="I5139" s="133"/>
      <c r="J5139" s="133"/>
      <c r="K5139" s="132"/>
      <c r="L5139" s="133"/>
      <c r="M5139" s="133"/>
      <c r="N5139" s="133"/>
      <c r="O5139" s="133"/>
      <c r="P5139" s="133"/>
      <c r="Q5139" s="133"/>
      <c r="R5139" s="66" t="s">
        <v>107</v>
      </c>
      <c r="S5139" s="135"/>
      <c r="T5139" s="133"/>
      <c r="U5139" s="133"/>
      <c r="V5139" s="136"/>
    </row>
    <row r="5140" spans="1:22" s="50" customFormat="1" ht="34.5" customHeight="1" x14ac:dyDescent="0.15">
      <c r="A5140" s="138" t="s">
        <v>32</v>
      </c>
      <c r="B5140" s="138" t="s">
        <v>1372</v>
      </c>
      <c r="C5140" s="139">
        <v>1974</v>
      </c>
      <c r="D5140" s="139">
        <v>1974</v>
      </c>
      <c r="E5140" s="138" t="s">
        <v>111</v>
      </c>
      <c r="F5140" s="132">
        <v>5</v>
      </c>
      <c r="G5140" s="132">
        <v>4</v>
      </c>
      <c r="H5140" s="133">
        <v>3636.2</v>
      </c>
      <c r="I5140" s="133">
        <v>3371.8</v>
      </c>
      <c r="J5140" s="133">
        <v>2587.33</v>
      </c>
      <c r="K5140" s="132">
        <v>196</v>
      </c>
      <c r="L5140" s="133">
        <v>10371203.68</v>
      </c>
      <c r="M5140" s="133">
        <v>0</v>
      </c>
      <c r="N5140" s="133">
        <v>0</v>
      </c>
      <c r="O5140" s="133">
        <v>0</v>
      </c>
      <c r="P5140" s="133">
        <v>10371203.68</v>
      </c>
      <c r="Q5140" s="133">
        <v>0</v>
      </c>
      <c r="R5140" s="66" t="s">
        <v>62</v>
      </c>
      <c r="S5140" s="134">
        <v>9</v>
      </c>
      <c r="T5140" s="133">
        <v>3075.87</v>
      </c>
      <c r="U5140" s="133">
        <v>3075.87</v>
      </c>
      <c r="V5140" s="136">
        <v>47118</v>
      </c>
    </row>
    <row r="5141" spans="1:22" s="50" customFormat="1" ht="43.5" customHeight="1" x14ac:dyDescent="0.15">
      <c r="A5141" s="138"/>
      <c r="B5141" s="138"/>
      <c r="C5141" s="139"/>
      <c r="D5141" s="139"/>
      <c r="E5141" s="138"/>
      <c r="F5141" s="132"/>
      <c r="G5141" s="132"/>
      <c r="H5141" s="133"/>
      <c r="I5141" s="133"/>
      <c r="J5141" s="133"/>
      <c r="K5141" s="132"/>
      <c r="L5141" s="133"/>
      <c r="M5141" s="133"/>
      <c r="N5141" s="133"/>
      <c r="O5141" s="133"/>
      <c r="P5141" s="133"/>
      <c r="Q5141" s="133"/>
      <c r="R5141" s="66" t="s">
        <v>63</v>
      </c>
      <c r="S5141" s="135"/>
      <c r="T5141" s="133"/>
      <c r="U5141" s="133"/>
      <c r="V5141" s="136"/>
    </row>
    <row r="5142" spans="1:22" s="50" customFormat="1" ht="45.75" customHeight="1" x14ac:dyDescent="0.15">
      <c r="A5142" s="138"/>
      <c r="B5142" s="138"/>
      <c r="C5142" s="139"/>
      <c r="D5142" s="139"/>
      <c r="E5142" s="138"/>
      <c r="F5142" s="132"/>
      <c r="G5142" s="132"/>
      <c r="H5142" s="133"/>
      <c r="I5142" s="133"/>
      <c r="J5142" s="133"/>
      <c r="K5142" s="132"/>
      <c r="L5142" s="133"/>
      <c r="M5142" s="133"/>
      <c r="N5142" s="133"/>
      <c r="O5142" s="133"/>
      <c r="P5142" s="133"/>
      <c r="Q5142" s="133"/>
      <c r="R5142" s="66" t="s">
        <v>64</v>
      </c>
      <c r="S5142" s="135"/>
      <c r="T5142" s="133"/>
      <c r="U5142" s="133"/>
      <c r="V5142" s="136"/>
    </row>
    <row r="5143" spans="1:22" s="50" customFormat="1" ht="40.5" customHeight="1" x14ac:dyDescent="0.15">
      <c r="A5143" s="138"/>
      <c r="B5143" s="138"/>
      <c r="C5143" s="139"/>
      <c r="D5143" s="139"/>
      <c r="E5143" s="138"/>
      <c r="F5143" s="132"/>
      <c r="G5143" s="132"/>
      <c r="H5143" s="133"/>
      <c r="I5143" s="133"/>
      <c r="J5143" s="133"/>
      <c r="K5143" s="132"/>
      <c r="L5143" s="133"/>
      <c r="M5143" s="133"/>
      <c r="N5143" s="133"/>
      <c r="O5143" s="133"/>
      <c r="P5143" s="133"/>
      <c r="Q5143" s="133"/>
      <c r="R5143" s="66" t="s">
        <v>65</v>
      </c>
      <c r="S5143" s="135"/>
      <c r="T5143" s="133"/>
      <c r="U5143" s="133"/>
      <c r="V5143" s="136"/>
    </row>
    <row r="5144" spans="1:22" s="50" customFormat="1" ht="44.25" customHeight="1" x14ac:dyDescent="0.15">
      <c r="A5144" s="138"/>
      <c r="B5144" s="138"/>
      <c r="C5144" s="139"/>
      <c r="D5144" s="139"/>
      <c r="E5144" s="138"/>
      <c r="F5144" s="132"/>
      <c r="G5144" s="132"/>
      <c r="H5144" s="133"/>
      <c r="I5144" s="133"/>
      <c r="J5144" s="133"/>
      <c r="K5144" s="132"/>
      <c r="L5144" s="133"/>
      <c r="M5144" s="133"/>
      <c r="N5144" s="133"/>
      <c r="O5144" s="133"/>
      <c r="P5144" s="133"/>
      <c r="Q5144" s="133"/>
      <c r="R5144" s="66" t="s">
        <v>66</v>
      </c>
      <c r="S5144" s="135"/>
      <c r="T5144" s="133"/>
      <c r="U5144" s="133"/>
      <c r="V5144" s="136"/>
    </row>
    <row r="5145" spans="1:22" s="50" customFormat="1" ht="51.75" customHeight="1" x14ac:dyDescent="0.15">
      <c r="A5145" s="138"/>
      <c r="B5145" s="138"/>
      <c r="C5145" s="139"/>
      <c r="D5145" s="139"/>
      <c r="E5145" s="138"/>
      <c r="F5145" s="132"/>
      <c r="G5145" s="132"/>
      <c r="H5145" s="133"/>
      <c r="I5145" s="133"/>
      <c r="J5145" s="133"/>
      <c r="K5145" s="132"/>
      <c r="L5145" s="133"/>
      <c r="M5145" s="133"/>
      <c r="N5145" s="133"/>
      <c r="O5145" s="133"/>
      <c r="P5145" s="133"/>
      <c r="Q5145" s="133"/>
      <c r="R5145" s="66" t="s">
        <v>67</v>
      </c>
      <c r="S5145" s="135"/>
      <c r="T5145" s="133"/>
      <c r="U5145" s="133"/>
      <c r="V5145" s="136"/>
    </row>
    <row r="5146" spans="1:22" s="50" customFormat="1" ht="44.25" customHeight="1" x14ac:dyDescent="0.15">
      <c r="A5146" s="138"/>
      <c r="B5146" s="138"/>
      <c r="C5146" s="139"/>
      <c r="D5146" s="139"/>
      <c r="E5146" s="138"/>
      <c r="F5146" s="132"/>
      <c r="G5146" s="132"/>
      <c r="H5146" s="133"/>
      <c r="I5146" s="133"/>
      <c r="J5146" s="133"/>
      <c r="K5146" s="132"/>
      <c r="L5146" s="133"/>
      <c r="M5146" s="133"/>
      <c r="N5146" s="133"/>
      <c r="O5146" s="133"/>
      <c r="P5146" s="133"/>
      <c r="Q5146" s="133"/>
      <c r="R5146" s="66" t="s">
        <v>71</v>
      </c>
      <c r="S5146" s="135"/>
      <c r="T5146" s="133"/>
      <c r="U5146" s="133"/>
      <c r="V5146" s="136"/>
    </row>
    <row r="5147" spans="1:22" s="50" customFormat="1" ht="46.5" customHeight="1" x14ac:dyDescent="0.15">
      <c r="A5147" s="138"/>
      <c r="B5147" s="138"/>
      <c r="C5147" s="139"/>
      <c r="D5147" s="139"/>
      <c r="E5147" s="138"/>
      <c r="F5147" s="132"/>
      <c r="G5147" s="132"/>
      <c r="H5147" s="133"/>
      <c r="I5147" s="133"/>
      <c r="J5147" s="133"/>
      <c r="K5147" s="132"/>
      <c r="L5147" s="133"/>
      <c r="M5147" s="133"/>
      <c r="N5147" s="133"/>
      <c r="O5147" s="133"/>
      <c r="P5147" s="133"/>
      <c r="Q5147" s="133"/>
      <c r="R5147" s="66" t="s">
        <v>72</v>
      </c>
      <c r="S5147" s="135"/>
      <c r="T5147" s="133"/>
      <c r="U5147" s="133"/>
      <c r="V5147" s="136"/>
    </row>
    <row r="5148" spans="1:22" s="50" customFormat="1" ht="49.5" customHeight="1" x14ac:dyDescent="0.15">
      <c r="A5148" s="138"/>
      <c r="B5148" s="138"/>
      <c r="C5148" s="139"/>
      <c r="D5148" s="139"/>
      <c r="E5148" s="138"/>
      <c r="F5148" s="132"/>
      <c r="G5148" s="132"/>
      <c r="H5148" s="133"/>
      <c r="I5148" s="133"/>
      <c r="J5148" s="133"/>
      <c r="K5148" s="132"/>
      <c r="L5148" s="133"/>
      <c r="M5148" s="133"/>
      <c r="N5148" s="133"/>
      <c r="O5148" s="133"/>
      <c r="P5148" s="133"/>
      <c r="Q5148" s="133"/>
      <c r="R5148" s="66" t="s">
        <v>73</v>
      </c>
      <c r="S5148" s="135"/>
      <c r="T5148" s="133"/>
      <c r="U5148" s="133"/>
      <c r="V5148" s="136"/>
    </row>
    <row r="5149" spans="1:22" s="23" customFormat="1" ht="31.5" customHeight="1" x14ac:dyDescent="0.2">
      <c r="A5149" s="141" t="s">
        <v>434</v>
      </c>
      <c r="B5149" s="141"/>
      <c r="C5149" s="43" t="s">
        <v>80</v>
      </c>
      <c r="D5149" s="44" t="s">
        <v>80</v>
      </c>
      <c r="E5149" s="44" t="s">
        <v>80</v>
      </c>
      <c r="F5149" s="44" t="s">
        <v>80</v>
      </c>
      <c r="G5149" s="44" t="s">
        <v>80</v>
      </c>
      <c r="H5149" s="44">
        <f>SUM(H5122:H5148)</f>
        <v>6599.2999999999993</v>
      </c>
      <c r="I5149" s="44">
        <f t="shared" ref="I5149:S5149" si="399">SUM(I5122:I5148)</f>
        <v>5991.4</v>
      </c>
      <c r="J5149" s="44">
        <f t="shared" si="399"/>
        <v>3014.92</v>
      </c>
      <c r="K5149" s="45">
        <f t="shared" si="399"/>
        <v>258</v>
      </c>
      <c r="L5149" s="44">
        <f t="shared" si="399"/>
        <v>43930660.020000003</v>
      </c>
      <c r="M5149" s="44">
        <f t="shared" si="399"/>
        <v>0</v>
      </c>
      <c r="N5149" s="44">
        <f t="shared" si="399"/>
        <v>0</v>
      </c>
      <c r="O5149" s="44">
        <f t="shared" si="399"/>
        <v>0</v>
      </c>
      <c r="P5149" s="44">
        <f t="shared" si="399"/>
        <v>43930660.020000003</v>
      </c>
      <c r="Q5149" s="44">
        <f t="shared" si="399"/>
        <v>0</v>
      </c>
      <c r="R5149" s="44" t="s">
        <v>80</v>
      </c>
      <c r="S5149" s="45">
        <f t="shared" si="399"/>
        <v>27</v>
      </c>
      <c r="T5149" s="44" t="s">
        <v>80</v>
      </c>
      <c r="U5149" s="44" t="s">
        <v>80</v>
      </c>
      <c r="V5149" s="44" t="s">
        <v>80</v>
      </c>
    </row>
    <row r="5150" spans="1:22" s="23" customFormat="1" ht="26.25" customHeight="1" x14ac:dyDescent="0.2">
      <c r="A5150" s="142" t="s">
        <v>294</v>
      </c>
      <c r="B5150" s="142"/>
      <c r="C5150" s="142"/>
      <c r="D5150" s="142"/>
      <c r="E5150" s="142"/>
      <c r="F5150" s="142"/>
      <c r="G5150" s="142"/>
      <c r="H5150" s="142"/>
      <c r="I5150" s="142"/>
      <c r="J5150" s="142"/>
      <c r="K5150" s="142"/>
      <c r="L5150" s="142"/>
      <c r="M5150" s="142"/>
      <c r="N5150" s="142"/>
      <c r="O5150" s="142"/>
      <c r="P5150" s="142"/>
      <c r="Q5150" s="142"/>
      <c r="R5150" s="142"/>
      <c r="S5150" s="142"/>
      <c r="T5150" s="142"/>
      <c r="U5150" s="142"/>
      <c r="V5150" s="142"/>
    </row>
    <row r="5151" spans="1:22" s="50" customFormat="1" ht="37.5" customHeight="1" x14ac:dyDescent="0.15">
      <c r="A5151" s="138" t="s">
        <v>30</v>
      </c>
      <c r="B5151" s="138" t="s">
        <v>1373</v>
      </c>
      <c r="C5151" s="139">
        <v>1982</v>
      </c>
      <c r="D5151" s="139"/>
      <c r="E5151" s="138" t="s">
        <v>84</v>
      </c>
      <c r="F5151" s="132">
        <v>2</v>
      </c>
      <c r="G5151" s="132">
        <v>3</v>
      </c>
      <c r="H5151" s="133">
        <v>832.4</v>
      </c>
      <c r="I5151" s="133">
        <v>740.7</v>
      </c>
      <c r="J5151" s="133">
        <v>615.6</v>
      </c>
      <c r="K5151" s="132">
        <v>39</v>
      </c>
      <c r="L5151" s="133">
        <v>6064841.2000000002</v>
      </c>
      <c r="M5151" s="133">
        <v>0</v>
      </c>
      <c r="N5151" s="133">
        <v>0</v>
      </c>
      <c r="O5151" s="133">
        <v>0</v>
      </c>
      <c r="P5151" s="133">
        <v>6064841.2000000002</v>
      </c>
      <c r="Q5151" s="133">
        <v>0</v>
      </c>
      <c r="R5151" s="66" t="s">
        <v>74</v>
      </c>
      <c r="S5151" s="134">
        <v>4</v>
      </c>
      <c r="T5151" s="133">
        <v>8187.99</v>
      </c>
      <c r="U5151" s="133">
        <v>8187.99</v>
      </c>
      <c r="V5151" s="136">
        <v>47118</v>
      </c>
    </row>
    <row r="5152" spans="1:22" s="50" customFormat="1" ht="37.5" customHeight="1" x14ac:dyDescent="0.15">
      <c r="A5152" s="138"/>
      <c r="B5152" s="138"/>
      <c r="C5152" s="139"/>
      <c r="D5152" s="139"/>
      <c r="E5152" s="138"/>
      <c r="F5152" s="132"/>
      <c r="G5152" s="132"/>
      <c r="H5152" s="133"/>
      <c r="I5152" s="133"/>
      <c r="J5152" s="133"/>
      <c r="K5152" s="132"/>
      <c r="L5152" s="133"/>
      <c r="M5152" s="133"/>
      <c r="N5152" s="133"/>
      <c r="O5152" s="133"/>
      <c r="P5152" s="133"/>
      <c r="Q5152" s="133"/>
      <c r="R5152" s="66" t="s">
        <v>75</v>
      </c>
      <c r="S5152" s="135"/>
      <c r="T5152" s="133"/>
      <c r="U5152" s="133"/>
      <c r="V5152" s="136"/>
    </row>
    <row r="5153" spans="1:22" s="50" customFormat="1" ht="37.5" customHeight="1" x14ac:dyDescent="0.15">
      <c r="A5153" s="138"/>
      <c r="B5153" s="138"/>
      <c r="C5153" s="139"/>
      <c r="D5153" s="139"/>
      <c r="E5153" s="138"/>
      <c r="F5153" s="132"/>
      <c r="G5153" s="132"/>
      <c r="H5153" s="133"/>
      <c r="I5153" s="133"/>
      <c r="J5153" s="133"/>
      <c r="K5153" s="132"/>
      <c r="L5153" s="133"/>
      <c r="M5153" s="133"/>
      <c r="N5153" s="133"/>
      <c r="O5153" s="133"/>
      <c r="P5153" s="133"/>
      <c r="Q5153" s="133"/>
      <c r="R5153" s="66" t="s">
        <v>76</v>
      </c>
      <c r="S5153" s="135"/>
      <c r="T5153" s="133"/>
      <c r="U5153" s="133"/>
      <c r="V5153" s="136"/>
    </row>
    <row r="5154" spans="1:22" s="50" customFormat="1" ht="45" customHeight="1" x14ac:dyDescent="0.15">
      <c r="A5154" s="138"/>
      <c r="B5154" s="138"/>
      <c r="C5154" s="139"/>
      <c r="D5154" s="139"/>
      <c r="E5154" s="138"/>
      <c r="F5154" s="132"/>
      <c r="G5154" s="132"/>
      <c r="H5154" s="133"/>
      <c r="I5154" s="133"/>
      <c r="J5154" s="133"/>
      <c r="K5154" s="132"/>
      <c r="L5154" s="133"/>
      <c r="M5154" s="133"/>
      <c r="N5154" s="133"/>
      <c r="O5154" s="133"/>
      <c r="P5154" s="133"/>
      <c r="Q5154" s="133"/>
      <c r="R5154" s="66" t="s">
        <v>87</v>
      </c>
      <c r="S5154" s="135"/>
      <c r="T5154" s="133"/>
      <c r="U5154" s="133"/>
      <c r="V5154" s="136"/>
    </row>
    <row r="5155" spans="1:22" s="50" customFormat="1" ht="37.5" customHeight="1" x14ac:dyDescent="0.15">
      <c r="A5155" s="138" t="s">
        <v>31</v>
      </c>
      <c r="B5155" s="138" t="s">
        <v>1374</v>
      </c>
      <c r="C5155" s="139">
        <v>1991</v>
      </c>
      <c r="D5155" s="139"/>
      <c r="E5155" s="138" t="s">
        <v>84</v>
      </c>
      <c r="F5155" s="132">
        <v>2</v>
      </c>
      <c r="G5155" s="132">
        <v>3</v>
      </c>
      <c r="H5155" s="133">
        <v>715.3</v>
      </c>
      <c r="I5155" s="133">
        <v>627.6</v>
      </c>
      <c r="J5155" s="133">
        <v>453.2</v>
      </c>
      <c r="K5155" s="132">
        <v>39</v>
      </c>
      <c r="L5155" s="133">
        <f>M5155+N5155+O5155+P5155+Q5155</f>
        <v>5159920.67</v>
      </c>
      <c r="M5155" s="133">
        <v>0</v>
      </c>
      <c r="N5155" s="133">
        <v>0</v>
      </c>
      <c r="O5155" s="133">
        <v>0</v>
      </c>
      <c r="P5155" s="133">
        <v>5159920.67</v>
      </c>
      <c r="Q5155" s="133">
        <v>0</v>
      </c>
      <c r="R5155" s="66" t="s">
        <v>74</v>
      </c>
      <c r="S5155" s="134">
        <v>3</v>
      </c>
      <c r="T5155" s="133">
        <f>L5155/I5155</f>
        <v>8221.6709209687688</v>
      </c>
      <c r="U5155" s="133">
        <f>T5155</f>
        <v>8221.6709209687688</v>
      </c>
      <c r="V5155" s="136">
        <v>47118</v>
      </c>
    </row>
    <row r="5156" spans="1:22" s="50" customFormat="1" ht="37.5" customHeight="1" x14ac:dyDescent="0.15">
      <c r="A5156" s="138"/>
      <c r="B5156" s="138"/>
      <c r="C5156" s="139"/>
      <c r="D5156" s="139"/>
      <c r="E5156" s="138"/>
      <c r="F5156" s="132"/>
      <c r="G5156" s="132"/>
      <c r="H5156" s="133"/>
      <c r="I5156" s="133"/>
      <c r="J5156" s="133"/>
      <c r="K5156" s="132"/>
      <c r="L5156" s="133"/>
      <c r="M5156" s="133"/>
      <c r="N5156" s="133"/>
      <c r="O5156" s="133"/>
      <c r="P5156" s="133"/>
      <c r="Q5156" s="133"/>
      <c r="R5156" s="66" t="s">
        <v>75</v>
      </c>
      <c r="S5156" s="135"/>
      <c r="T5156" s="133"/>
      <c r="U5156" s="133"/>
      <c r="V5156" s="136"/>
    </row>
    <row r="5157" spans="1:22" s="50" customFormat="1" ht="37.5" customHeight="1" x14ac:dyDescent="0.15">
      <c r="A5157" s="138"/>
      <c r="B5157" s="138"/>
      <c r="C5157" s="139"/>
      <c r="D5157" s="139"/>
      <c r="E5157" s="138"/>
      <c r="F5157" s="132"/>
      <c r="G5157" s="132"/>
      <c r="H5157" s="133"/>
      <c r="I5157" s="133"/>
      <c r="J5157" s="133"/>
      <c r="K5157" s="132"/>
      <c r="L5157" s="133"/>
      <c r="M5157" s="133"/>
      <c r="N5157" s="133"/>
      <c r="O5157" s="133"/>
      <c r="P5157" s="133"/>
      <c r="Q5157" s="133"/>
      <c r="R5157" s="66" t="s">
        <v>76</v>
      </c>
      <c r="S5157" s="135"/>
      <c r="T5157" s="133"/>
      <c r="U5157" s="133"/>
      <c r="V5157" s="136"/>
    </row>
    <row r="5158" spans="1:22" s="23" customFormat="1" ht="31.5" customHeight="1" x14ac:dyDescent="0.2">
      <c r="A5158" s="138">
        <v>3</v>
      </c>
      <c r="B5158" s="138" t="s">
        <v>961</v>
      </c>
      <c r="C5158" s="139">
        <v>1990</v>
      </c>
      <c r="D5158" s="139">
        <v>1990</v>
      </c>
      <c r="E5158" s="138" t="s">
        <v>97</v>
      </c>
      <c r="F5158" s="132">
        <v>3</v>
      </c>
      <c r="G5158" s="132">
        <v>2</v>
      </c>
      <c r="H5158" s="133">
        <v>1272.26</v>
      </c>
      <c r="I5158" s="133">
        <v>893.9</v>
      </c>
      <c r="J5158" s="133">
        <v>893.92</v>
      </c>
      <c r="K5158" s="132">
        <v>34</v>
      </c>
      <c r="L5158" s="133">
        <f>M5158+N5158+O5158+P5158+Q5158</f>
        <v>6678440.7999999998</v>
      </c>
      <c r="M5158" s="133">
        <v>0</v>
      </c>
      <c r="N5158" s="133">
        <v>0</v>
      </c>
      <c r="O5158" s="133">
        <v>0</v>
      </c>
      <c r="P5158" s="133">
        <v>6678440.7999999998</v>
      </c>
      <c r="Q5158" s="154">
        <v>0</v>
      </c>
      <c r="R5158" s="66" t="s">
        <v>74</v>
      </c>
      <c r="S5158" s="135">
        <v>3</v>
      </c>
      <c r="T5158" s="133">
        <f>L5158/I5158</f>
        <v>7471.1274191744042</v>
      </c>
      <c r="U5158" s="133">
        <f>T5158</f>
        <v>7471.1274191744042</v>
      </c>
      <c r="V5158" s="136">
        <v>47118</v>
      </c>
    </row>
    <row r="5159" spans="1:22" s="23" customFormat="1" ht="34.5" customHeight="1" x14ac:dyDescent="0.2">
      <c r="A5159" s="138"/>
      <c r="B5159" s="138"/>
      <c r="C5159" s="139"/>
      <c r="D5159" s="139"/>
      <c r="E5159" s="138"/>
      <c r="F5159" s="132"/>
      <c r="G5159" s="132"/>
      <c r="H5159" s="133"/>
      <c r="I5159" s="133"/>
      <c r="J5159" s="133"/>
      <c r="K5159" s="132"/>
      <c r="L5159" s="133"/>
      <c r="M5159" s="133"/>
      <c r="N5159" s="133"/>
      <c r="O5159" s="133"/>
      <c r="P5159" s="133"/>
      <c r="Q5159" s="154"/>
      <c r="R5159" s="66" t="s">
        <v>75</v>
      </c>
      <c r="S5159" s="135"/>
      <c r="T5159" s="133"/>
      <c r="U5159" s="133"/>
      <c r="V5159" s="136"/>
    </row>
    <row r="5160" spans="1:22" s="23" customFormat="1" ht="36.75" customHeight="1" x14ac:dyDescent="0.2">
      <c r="A5160" s="138"/>
      <c r="B5160" s="138"/>
      <c r="C5160" s="139"/>
      <c r="D5160" s="139"/>
      <c r="E5160" s="138"/>
      <c r="F5160" s="132"/>
      <c r="G5160" s="132"/>
      <c r="H5160" s="133"/>
      <c r="I5160" s="133"/>
      <c r="J5160" s="133"/>
      <c r="K5160" s="132"/>
      <c r="L5160" s="133"/>
      <c r="M5160" s="133"/>
      <c r="N5160" s="133"/>
      <c r="O5160" s="133"/>
      <c r="P5160" s="133"/>
      <c r="Q5160" s="154"/>
      <c r="R5160" s="66" t="s">
        <v>76</v>
      </c>
      <c r="S5160" s="135"/>
      <c r="T5160" s="133"/>
      <c r="U5160" s="133"/>
      <c r="V5160" s="136"/>
    </row>
    <row r="5161" spans="1:22" s="23" customFormat="1" ht="30.75" customHeight="1" x14ac:dyDescent="0.2">
      <c r="A5161" s="138">
        <v>4</v>
      </c>
      <c r="B5161" s="138" t="s">
        <v>962</v>
      </c>
      <c r="C5161" s="139">
        <v>1967</v>
      </c>
      <c r="D5161" s="139"/>
      <c r="E5161" s="138" t="s">
        <v>84</v>
      </c>
      <c r="F5161" s="132">
        <v>2</v>
      </c>
      <c r="G5161" s="132">
        <v>1</v>
      </c>
      <c r="H5161" s="133">
        <v>430.1</v>
      </c>
      <c r="I5161" s="133">
        <v>402.2</v>
      </c>
      <c r="J5161" s="133">
        <v>293.92</v>
      </c>
      <c r="K5161" s="132">
        <v>16</v>
      </c>
      <c r="L5161" s="133">
        <v>3027121.46</v>
      </c>
      <c r="M5161" s="133">
        <v>0</v>
      </c>
      <c r="N5161" s="133">
        <v>0</v>
      </c>
      <c r="O5161" s="133">
        <v>0</v>
      </c>
      <c r="P5161" s="133">
        <v>3027121.46</v>
      </c>
      <c r="Q5161" s="154">
        <v>0</v>
      </c>
      <c r="R5161" s="66" t="s">
        <v>74</v>
      </c>
      <c r="S5161" s="135">
        <v>3</v>
      </c>
      <c r="T5161" s="133">
        <v>7526.41</v>
      </c>
      <c r="U5161" s="133">
        <v>7526.41</v>
      </c>
      <c r="V5161" s="136">
        <v>47118</v>
      </c>
    </row>
    <row r="5162" spans="1:22" s="23" customFormat="1" ht="40.5" customHeight="1" x14ac:dyDescent="0.2">
      <c r="A5162" s="138"/>
      <c r="B5162" s="138"/>
      <c r="C5162" s="139"/>
      <c r="D5162" s="139"/>
      <c r="E5162" s="138"/>
      <c r="F5162" s="132"/>
      <c r="G5162" s="132"/>
      <c r="H5162" s="133"/>
      <c r="I5162" s="133"/>
      <c r="J5162" s="133"/>
      <c r="K5162" s="132"/>
      <c r="L5162" s="133"/>
      <c r="M5162" s="133"/>
      <c r="N5162" s="133"/>
      <c r="O5162" s="133"/>
      <c r="P5162" s="133"/>
      <c r="Q5162" s="154"/>
      <c r="R5162" s="66" t="s">
        <v>76</v>
      </c>
      <c r="S5162" s="135"/>
      <c r="T5162" s="133"/>
      <c r="U5162" s="133"/>
      <c r="V5162" s="136"/>
    </row>
    <row r="5163" spans="1:22" s="23" customFormat="1" ht="51" customHeight="1" x14ac:dyDescent="0.2">
      <c r="A5163" s="138"/>
      <c r="B5163" s="138"/>
      <c r="C5163" s="139"/>
      <c r="D5163" s="139"/>
      <c r="E5163" s="138"/>
      <c r="F5163" s="132"/>
      <c r="G5163" s="132"/>
      <c r="H5163" s="133"/>
      <c r="I5163" s="133"/>
      <c r="J5163" s="133"/>
      <c r="K5163" s="132"/>
      <c r="L5163" s="133"/>
      <c r="M5163" s="133"/>
      <c r="N5163" s="133"/>
      <c r="O5163" s="133"/>
      <c r="P5163" s="133"/>
      <c r="Q5163" s="154"/>
      <c r="R5163" s="66" t="s">
        <v>87</v>
      </c>
      <c r="S5163" s="135"/>
      <c r="T5163" s="133"/>
      <c r="U5163" s="133"/>
      <c r="V5163" s="136"/>
    </row>
    <row r="5164" spans="1:22" s="23" customFormat="1" ht="31.5" customHeight="1" x14ac:dyDescent="0.2">
      <c r="A5164" s="138">
        <v>5</v>
      </c>
      <c r="B5164" s="138" t="s">
        <v>963</v>
      </c>
      <c r="C5164" s="139">
        <v>1961</v>
      </c>
      <c r="D5164" s="139"/>
      <c r="E5164" s="138" t="s">
        <v>84</v>
      </c>
      <c r="F5164" s="132">
        <v>2</v>
      </c>
      <c r="G5164" s="132">
        <v>2</v>
      </c>
      <c r="H5164" s="133">
        <v>500.9</v>
      </c>
      <c r="I5164" s="133">
        <v>448.7</v>
      </c>
      <c r="J5164" s="133">
        <v>288.12</v>
      </c>
      <c r="K5164" s="132">
        <v>30</v>
      </c>
      <c r="L5164" s="133">
        <v>7412392.2000000002</v>
      </c>
      <c r="M5164" s="133">
        <v>0</v>
      </c>
      <c r="N5164" s="133">
        <v>0</v>
      </c>
      <c r="O5164" s="133">
        <v>0</v>
      </c>
      <c r="P5164" s="133">
        <v>7412392.2000000002</v>
      </c>
      <c r="Q5164" s="154">
        <v>0</v>
      </c>
      <c r="R5164" s="66" t="s">
        <v>85</v>
      </c>
      <c r="S5164" s="135">
        <v>3</v>
      </c>
      <c r="T5164" s="133">
        <v>16519.71</v>
      </c>
      <c r="U5164" s="133">
        <v>16519.71</v>
      </c>
      <c r="V5164" s="136">
        <v>47118</v>
      </c>
    </row>
    <row r="5165" spans="1:22" s="23" customFormat="1" ht="38.25" customHeight="1" x14ac:dyDescent="0.2">
      <c r="A5165" s="138"/>
      <c r="B5165" s="138"/>
      <c r="C5165" s="139"/>
      <c r="D5165" s="139"/>
      <c r="E5165" s="138"/>
      <c r="F5165" s="132"/>
      <c r="G5165" s="132"/>
      <c r="H5165" s="133"/>
      <c r="I5165" s="133"/>
      <c r="J5165" s="133"/>
      <c r="K5165" s="132"/>
      <c r="L5165" s="133"/>
      <c r="M5165" s="133"/>
      <c r="N5165" s="133"/>
      <c r="O5165" s="133"/>
      <c r="P5165" s="133"/>
      <c r="Q5165" s="154"/>
      <c r="R5165" s="66" t="s">
        <v>86</v>
      </c>
      <c r="S5165" s="135"/>
      <c r="T5165" s="133"/>
      <c r="U5165" s="133"/>
      <c r="V5165" s="136"/>
    </row>
    <row r="5166" spans="1:22" s="23" customFormat="1" ht="56.25" customHeight="1" x14ac:dyDescent="0.2">
      <c r="A5166" s="138"/>
      <c r="B5166" s="138"/>
      <c r="C5166" s="139"/>
      <c r="D5166" s="139"/>
      <c r="E5166" s="138"/>
      <c r="F5166" s="132"/>
      <c r="G5166" s="132"/>
      <c r="H5166" s="133"/>
      <c r="I5166" s="133"/>
      <c r="J5166" s="133"/>
      <c r="K5166" s="132"/>
      <c r="L5166" s="133"/>
      <c r="M5166" s="133"/>
      <c r="N5166" s="133"/>
      <c r="O5166" s="133"/>
      <c r="P5166" s="133"/>
      <c r="Q5166" s="154"/>
      <c r="R5166" s="66" t="s">
        <v>87</v>
      </c>
      <c r="S5166" s="135"/>
      <c r="T5166" s="133"/>
      <c r="U5166" s="133"/>
      <c r="V5166" s="136"/>
    </row>
    <row r="5167" spans="1:22" s="23" customFormat="1" ht="31.5" customHeight="1" x14ac:dyDescent="0.2">
      <c r="A5167" s="138">
        <v>6</v>
      </c>
      <c r="B5167" s="138" t="s">
        <v>964</v>
      </c>
      <c r="C5167" s="139">
        <v>1959</v>
      </c>
      <c r="D5167" s="139"/>
      <c r="E5167" s="138" t="s">
        <v>84</v>
      </c>
      <c r="F5167" s="132">
        <v>2</v>
      </c>
      <c r="G5167" s="132">
        <v>1</v>
      </c>
      <c r="H5167" s="133">
        <v>391.1</v>
      </c>
      <c r="I5167" s="133">
        <v>401.1</v>
      </c>
      <c r="J5167" s="133">
        <v>355.9</v>
      </c>
      <c r="K5167" s="132">
        <v>20</v>
      </c>
      <c r="L5167" s="133">
        <v>3030798.65</v>
      </c>
      <c r="M5167" s="133">
        <v>0</v>
      </c>
      <c r="N5167" s="133">
        <v>0</v>
      </c>
      <c r="O5167" s="133">
        <v>0</v>
      </c>
      <c r="P5167" s="133">
        <v>3030798.65</v>
      </c>
      <c r="Q5167" s="154">
        <v>0</v>
      </c>
      <c r="R5167" s="66" t="s">
        <v>74</v>
      </c>
      <c r="S5167" s="135">
        <v>3</v>
      </c>
      <c r="T5167" s="133">
        <v>7556.22</v>
      </c>
      <c r="U5167" s="133">
        <v>7556.22</v>
      </c>
      <c r="V5167" s="136">
        <v>47118</v>
      </c>
    </row>
    <row r="5168" spans="1:22" s="23" customFormat="1" ht="34.5" customHeight="1" x14ac:dyDescent="0.2">
      <c r="A5168" s="138"/>
      <c r="B5168" s="138"/>
      <c r="C5168" s="139"/>
      <c r="D5168" s="139"/>
      <c r="E5168" s="138"/>
      <c r="F5168" s="132"/>
      <c r="G5168" s="132"/>
      <c r="H5168" s="133"/>
      <c r="I5168" s="133"/>
      <c r="J5168" s="133"/>
      <c r="K5168" s="132"/>
      <c r="L5168" s="133"/>
      <c r="M5168" s="133"/>
      <c r="N5168" s="133"/>
      <c r="O5168" s="133"/>
      <c r="P5168" s="133"/>
      <c r="Q5168" s="154"/>
      <c r="R5168" s="66" t="s">
        <v>76</v>
      </c>
      <c r="S5168" s="135"/>
      <c r="T5168" s="133"/>
      <c r="U5168" s="133"/>
      <c r="V5168" s="136"/>
    </row>
    <row r="5169" spans="1:22" s="23" customFormat="1" ht="50.25" customHeight="1" x14ac:dyDescent="0.2">
      <c r="A5169" s="138"/>
      <c r="B5169" s="138"/>
      <c r="C5169" s="139"/>
      <c r="D5169" s="139"/>
      <c r="E5169" s="138"/>
      <c r="F5169" s="132"/>
      <c r="G5169" s="132"/>
      <c r="H5169" s="133"/>
      <c r="I5169" s="133"/>
      <c r="J5169" s="133"/>
      <c r="K5169" s="132"/>
      <c r="L5169" s="133"/>
      <c r="M5169" s="133"/>
      <c r="N5169" s="133"/>
      <c r="O5169" s="133"/>
      <c r="P5169" s="133"/>
      <c r="Q5169" s="154"/>
      <c r="R5169" s="66" t="s">
        <v>87</v>
      </c>
      <c r="S5169" s="135"/>
      <c r="T5169" s="133"/>
      <c r="U5169" s="133"/>
      <c r="V5169" s="136"/>
    </row>
    <row r="5170" spans="1:22" s="23" customFormat="1" ht="30.75" customHeight="1" x14ac:dyDescent="0.2">
      <c r="A5170" s="138">
        <v>7</v>
      </c>
      <c r="B5170" s="138" t="s">
        <v>965</v>
      </c>
      <c r="C5170" s="139">
        <v>1959</v>
      </c>
      <c r="D5170" s="139"/>
      <c r="E5170" s="138" t="s">
        <v>84</v>
      </c>
      <c r="F5170" s="132">
        <v>2</v>
      </c>
      <c r="G5170" s="132">
        <v>1</v>
      </c>
      <c r="H5170" s="133">
        <v>431.7</v>
      </c>
      <c r="I5170" s="133">
        <v>396.7</v>
      </c>
      <c r="J5170" s="133">
        <v>254.8</v>
      </c>
      <c r="K5170" s="132">
        <v>15</v>
      </c>
      <c r="L5170" s="133">
        <v>5780935.8899999997</v>
      </c>
      <c r="M5170" s="133">
        <v>0</v>
      </c>
      <c r="N5170" s="133">
        <v>0</v>
      </c>
      <c r="O5170" s="133">
        <v>0</v>
      </c>
      <c r="P5170" s="133">
        <v>5780935.8899999997</v>
      </c>
      <c r="Q5170" s="154">
        <v>0</v>
      </c>
      <c r="R5170" s="66" t="s">
        <v>85</v>
      </c>
      <c r="S5170" s="135">
        <v>3</v>
      </c>
      <c r="T5170" s="133">
        <v>14572.56</v>
      </c>
      <c r="U5170" s="133">
        <v>14572.56</v>
      </c>
      <c r="V5170" s="136">
        <v>47118</v>
      </c>
    </row>
    <row r="5171" spans="1:22" s="23" customFormat="1" ht="43.5" customHeight="1" x14ac:dyDescent="0.2">
      <c r="A5171" s="138"/>
      <c r="B5171" s="138"/>
      <c r="C5171" s="139"/>
      <c r="D5171" s="139"/>
      <c r="E5171" s="138"/>
      <c r="F5171" s="132"/>
      <c r="G5171" s="132"/>
      <c r="H5171" s="133"/>
      <c r="I5171" s="133"/>
      <c r="J5171" s="133"/>
      <c r="K5171" s="132"/>
      <c r="L5171" s="133"/>
      <c r="M5171" s="133"/>
      <c r="N5171" s="133"/>
      <c r="O5171" s="133"/>
      <c r="P5171" s="133"/>
      <c r="Q5171" s="154"/>
      <c r="R5171" s="66" t="s">
        <v>86</v>
      </c>
      <c r="S5171" s="135"/>
      <c r="T5171" s="133"/>
      <c r="U5171" s="133"/>
      <c r="V5171" s="136"/>
    </row>
    <row r="5172" spans="1:22" s="22" customFormat="1" ht="51.75" customHeight="1" x14ac:dyDescent="0.2">
      <c r="A5172" s="138"/>
      <c r="B5172" s="138"/>
      <c r="C5172" s="139"/>
      <c r="D5172" s="139"/>
      <c r="E5172" s="138"/>
      <c r="F5172" s="132"/>
      <c r="G5172" s="132"/>
      <c r="H5172" s="133"/>
      <c r="I5172" s="133"/>
      <c r="J5172" s="133"/>
      <c r="K5172" s="132"/>
      <c r="L5172" s="133"/>
      <c r="M5172" s="133"/>
      <c r="N5172" s="133"/>
      <c r="O5172" s="133"/>
      <c r="P5172" s="133"/>
      <c r="Q5172" s="154"/>
      <c r="R5172" s="66" t="s">
        <v>87</v>
      </c>
      <c r="S5172" s="135"/>
      <c r="T5172" s="133"/>
      <c r="U5172" s="133"/>
      <c r="V5172" s="136"/>
    </row>
    <row r="5173" spans="1:22" s="21" customFormat="1" ht="30.75" customHeight="1" x14ac:dyDescent="0.15">
      <c r="A5173" s="138">
        <v>8</v>
      </c>
      <c r="B5173" s="138" t="s">
        <v>966</v>
      </c>
      <c r="C5173" s="139">
        <v>1956</v>
      </c>
      <c r="D5173" s="139"/>
      <c r="E5173" s="138" t="s">
        <v>84</v>
      </c>
      <c r="F5173" s="132">
        <v>2</v>
      </c>
      <c r="G5173" s="132">
        <v>1</v>
      </c>
      <c r="H5173" s="133">
        <v>421.3</v>
      </c>
      <c r="I5173" s="133">
        <v>418.61</v>
      </c>
      <c r="J5173" s="133">
        <v>418.61</v>
      </c>
      <c r="K5173" s="132">
        <v>19</v>
      </c>
      <c r="L5173" s="133">
        <v>6105040.3399999999</v>
      </c>
      <c r="M5173" s="133">
        <v>0</v>
      </c>
      <c r="N5173" s="133">
        <v>0</v>
      </c>
      <c r="O5173" s="133">
        <v>0</v>
      </c>
      <c r="P5173" s="133">
        <v>6105040.3399999999</v>
      </c>
      <c r="Q5173" s="154">
        <v>0</v>
      </c>
      <c r="R5173" s="66" t="s">
        <v>85</v>
      </c>
      <c r="S5173" s="135">
        <v>3</v>
      </c>
      <c r="T5173" s="133">
        <v>14584.08</v>
      </c>
      <c r="U5173" s="133">
        <v>14584.08</v>
      </c>
      <c r="V5173" s="136">
        <v>47118</v>
      </c>
    </row>
    <row r="5174" spans="1:22" s="23" customFormat="1" ht="42.75" customHeight="1" x14ac:dyDescent="0.2">
      <c r="A5174" s="138"/>
      <c r="B5174" s="138"/>
      <c r="C5174" s="139"/>
      <c r="D5174" s="139"/>
      <c r="E5174" s="138"/>
      <c r="F5174" s="132"/>
      <c r="G5174" s="132"/>
      <c r="H5174" s="133"/>
      <c r="I5174" s="133"/>
      <c r="J5174" s="133"/>
      <c r="K5174" s="132"/>
      <c r="L5174" s="133"/>
      <c r="M5174" s="133"/>
      <c r="N5174" s="133"/>
      <c r="O5174" s="133"/>
      <c r="P5174" s="133"/>
      <c r="Q5174" s="154"/>
      <c r="R5174" s="66" t="s">
        <v>86</v>
      </c>
      <c r="S5174" s="135"/>
      <c r="T5174" s="133"/>
      <c r="U5174" s="133"/>
      <c r="V5174" s="136"/>
    </row>
    <row r="5175" spans="1:22" s="23" customFormat="1" ht="50.25" customHeight="1" x14ac:dyDescent="0.2">
      <c r="A5175" s="138"/>
      <c r="B5175" s="138"/>
      <c r="C5175" s="139"/>
      <c r="D5175" s="139"/>
      <c r="E5175" s="138"/>
      <c r="F5175" s="132"/>
      <c r="G5175" s="132"/>
      <c r="H5175" s="133"/>
      <c r="I5175" s="133"/>
      <c r="J5175" s="133"/>
      <c r="K5175" s="132"/>
      <c r="L5175" s="133"/>
      <c r="M5175" s="133"/>
      <c r="N5175" s="133"/>
      <c r="O5175" s="133"/>
      <c r="P5175" s="133"/>
      <c r="Q5175" s="154"/>
      <c r="R5175" s="66" t="s">
        <v>87</v>
      </c>
      <c r="S5175" s="135"/>
      <c r="T5175" s="133"/>
      <c r="U5175" s="133"/>
      <c r="V5175" s="136"/>
    </row>
    <row r="5176" spans="1:22" s="23" customFormat="1" ht="34.5" customHeight="1" x14ac:dyDescent="0.2">
      <c r="A5176" s="138">
        <v>9</v>
      </c>
      <c r="B5176" s="138" t="s">
        <v>967</v>
      </c>
      <c r="C5176" s="139">
        <v>1971</v>
      </c>
      <c r="D5176" s="139"/>
      <c r="E5176" s="138" t="s">
        <v>84</v>
      </c>
      <c r="F5176" s="132">
        <v>2</v>
      </c>
      <c r="G5176" s="132">
        <v>3</v>
      </c>
      <c r="H5176" s="133">
        <v>585.9</v>
      </c>
      <c r="I5176" s="133">
        <v>521.6</v>
      </c>
      <c r="J5176" s="133">
        <v>422.81</v>
      </c>
      <c r="K5176" s="132">
        <v>24</v>
      </c>
      <c r="L5176" s="133">
        <v>3916888.96</v>
      </c>
      <c r="M5176" s="133">
        <v>0</v>
      </c>
      <c r="N5176" s="133">
        <v>0</v>
      </c>
      <c r="O5176" s="133">
        <v>0</v>
      </c>
      <c r="P5176" s="133">
        <v>3916888.96</v>
      </c>
      <c r="Q5176" s="154">
        <v>0</v>
      </c>
      <c r="R5176" s="66" t="s">
        <v>74</v>
      </c>
      <c r="S5176" s="135">
        <v>3</v>
      </c>
      <c r="T5176" s="133">
        <v>7509.37</v>
      </c>
      <c r="U5176" s="133">
        <v>7509.37</v>
      </c>
      <c r="V5176" s="136">
        <v>47118</v>
      </c>
    </row>
    <row r="5177" spans="1:22" s="23" customFormat="1" ht="34.5" customHeight="1" x14ac:dyDescent="0.2">
      <c r="A5177" s="138"/>
      <c r="B5177" s="138"/>
      <c r="C5177" s="139"/>
      <c r="D5177" s="139"/>
      <c r="E5177" s="138"/>
      <c r="F5177" s="132"/>
      <c r="G5177" s="132"/>
      <c r="H5177" s="133"/>
      <c r="I5177" s="133"/>
      <c r="J5177" s="133"/>
      <c r="K5177" s="132"/>
      <c r="L5177" s="133"/>
      <c r="M5177" s="133"/>
      <c r="N5177" s="133"/>
      <c r="O5177" s="133"/>
      <c r="P5177" s="133"/>
      <c r="Q5177" s="154"/>
      <c r="R5177" s="66" t="s">
        <v>76</v>
      </c>
      <c r="S5177" s="135"/>
      <c r="T5177" s="133"/>
      <c r="U5177" s="133"/>
      <c r="V5177" s="136"/>
    </row>
    <row r="5178" spans="1:22" s="23" customFormat="1" ht="52.5" customHeight="1" x14ac:dyDescent="0.2">
      <c r="A5178" s="138"/>
      <c r="B5178" s="138"/>
      <c r="C5178" s="139"/>
      <c r="D5178" s="139"/>
      <c r="E5178" s="138"/>
      <c r="F5178" s="132"/>
      <c r="G5178" s="132"/>
      <c r="H5178" s="133"/>
      <c r="I5178" s="133"/>
      <c r="J5178" s="133"/>
      <c r="K5178" s="132"/>
      <c r="L5178" s="133"/>
      <c r="M5178" s="133"/>
      <c r="N5178" s="133"/>
      <c r="O5178" s="133"/>
      <c r="P5178" s="133"/>
      <c r="Q5178" s="154"/>
      <c r="R5178" s="66" t="s">
        <v>87</v>
      </c>
      <c r="S5178" s="135"/>
      <c r="T5178" s="133"/>
      <c r="U5178" s="133"/>
      <c r="V5178" s="136"/>
    </row>
    <row r="5179" spans="1:22" s="23" customFormat="1" ht="34.5" customHeight="1" x14ac:dyDescent="0.2">
      <c r="A5179" s="138">
        <v>10</v>
      </c>
      <c r="B5179" s="138" t="s">
        <v>968</v>
      </c>
      <c r="C5179" s="139">
        <v>1978</v>
      </c>
      <c r="D5179" s="139"/>
      <c r="E5179" s="138" t="s">
        <v>84</v>
      </c>
      <c r="F5179" s="132">
        <v>2</v>
      </c>
      <c r="G5179" s="132">
        <v>3</v>
      </c>
      <c r="H5179" s="133">
        <v>779.2</v>
      </c>
      <c r="I5179" s="133">
        <v>712.1</v>
      </c>
      <c r="J5179" s="133">
        <v>415.23</v>
      </c>
      <c r="K5179" s="132">
        <v>27</v>
      </c>
      <c r="L5179" s="133">
        <v>5298439.38</v>
      </c>
      <c r="M5179" s="133">
        <v>0</v>
      </c>
      <c r="N5179" s="133">
        <v>0</v>
      </c>
      <c r="O5179" s="133">
        <v>0</v>
      </c>
      <c r="P5179" s="133">
        <v>5298439.38</v>
      </c>
      <c r="Q5179" s="154">
        <v>0</v>
      </c>
      <c r="R5179" s="66" t="s">
        <v>74</v>
      </c>
      <c r="S5179" s="135">
        <v>3</v>
      </c>
      <c r="T5179" s="133">
        <v>7440.58</v>
      </c>
      <c r="U5179" s="133">
        <v>7440.58</v>
      </c>
      <c r="V5179" s="136">
        <v>47118</v>
      </c>
    </row>
    <row r="5180" spans="1:22" s="23" customFormat="1" ht="34.5" customHeight="1" x14ac:dyDescent="0.2">
      <c r="A5180" s="138"/>
      <c r="B5180" s="138"/>
      <c r="C5180" s="139"/>
      <c r="D5180" s="139"/>
      <c r="E5180" s="138"/>
      <c r="F5180" s="132"/>
      <c r="G5180" s="132"/>
      <c r="H5180" s="133"/>
      <c r="I5180" s="133"/>
      <c r="J5180" s="133"/>
      <c r="K5180" s="132"/>
      <c r="L5180" s="133"/>
      <c r="M5180" s="133"/>
      <c r="N5180" s="133"/>
      <c r="O5180" s="133"/>
      <c r="P5180" s="133"/>
      <c r="Q5180" s="154"/>
      <c r="R5180" s="66" t="s">
        <v>76</v>
      </c>
      <c r="S5180" s="135"/>
      <c r="T5180" s="133"/>
      <c r="U5180" s="133"/>
      <c r="V5180" s="136"/>
    </row>
    <row r="5181" spans="1:22" s="23" customFormat="1" ht="51.75" customHeight="1" x14ac:dyDescent="0.2">
      <c r="A5181" s="138"/>
      <c r="B5181" s="138"/>
      <c r="C5181" s="139"/>
      <c r="D5181" s="139"/>
      <c r="E5181" s="138"/>
      <c r="F5181" s="132"/>
      <c r="G5181" s="132"/>
      <c r="H5181" s="133"/>
      <c r="I5181" s="133"/>
      <c r="J5181" s="133"/>
      <c r="K5181" s="132"/>
      <c r="L5181" s="133"/>
      <c r="M5181" s="133"/>
      <c r="N5181" s="133"/>
      <c r="O5181" s="133"/>
      <c r="P5181" s="133"/>
      <c r="Q5181" s="154"/>
      <c r="R5181" s="66" t="s">
        <v>87</v>
      </c>
      <c r="S5181" s="135"/>
      <c r="T5181" s="133"/>
      <c r="U5181" s="133"/>
      <c r="V5181" s="136"/>
    </row>
    <row r="5182" spans="1:22" s="23" customFormat="1" ht="43.5" customHeight="1" x14ac:dyDescent="0.2">
      <c r="A5182" s="141" t="s">
        <v>1375</v>
      </c>
      <c r="B5182" s="141"/>
      <c r="C5182" s="43" t="s">
        <v>80</v>
      </c>
      <c r="D5182" s="44" t="s">
        <v>80</v>
      </c>
      <c r="E5182" s="44" t="s">
        <v>80</v>
      </c>
      <c r="F5182" s="44" t="s">
        <v>80</v>
      </c>
      <c r="G5182" s="44" t="s">
        <v>80</v>
      </c>
      <c r="H5182" s="44">
        <f>SUM(H5151:H5181)</f>
        <v>6360.16</v>
      </c>
      <c r="I5182" s="44">
        <f t="shared" ref="I5182:S5182" si="400">SUM(I5151:I5181)</f>
        <v>5563.21</v>
      </c>
      <c r="J5182" s="44">
        <f t="shared" si="400"/>
        <v>4412.1100000000006</v>
      </c>
      <c r="K5182" s="45">
        <f t="shared" si="400"/>
        <v>263</v>
      </c>
      <c r="L5182" s="44">
        <f t="shared" si="400"/>
        <v>52474819.549999997</v>
      </c>
      <c r="M5182" s="44">
        <f t="shared" si="400"/>
        <v>0</v>
      </c>
      <c r="N5182" s="44">
        <f t="shared" si="400"/>
        <v>0</v>
      </c>
      <c r="O5182" s="44">
        <f t="shared" si="400"/>
        <v>0</v>
      </c>
      <c r="P5182" s="44">
        <f t="shared" si="400"/>
        <v>52474819.549999997</v>
      </c>
      <c r="Q5182" s="44">
        <f t="shared" si="400"/>
        <v>0</v>
      </c>
      <c r="R5182" s="44" t="s">
        <v>80</v>
      </c>
      <c r="S5182" s="45">
        <f t="shared" si="400"/>
        <v>31</v>
      </c>
      <c r="T5182" s="44" t="s">
        <v>80</v>
      </c>
      <c r="U5182" s="44" t="s">
        <v>80</v>
      </c>
      <c r="V5182" s="44" t="s">
        <v>80</v>
      </c>
    </row>
    <row r="5183" spans="1:22" s="23" customFormat="1" ht="34.5" customHeight="1" x14ac:dyDescent="0.2">
      <c r="A5183" s="142" t="s">
        <v>298</v>
      </c>
      <c r="B5183" s="142"/>
      <c r="C5183" s="142"/>
      <c r="D5183" s="142"/>
      <c r="E5183" s="142"/>
      <c r="F5183" s="142"/>
      <c r="G5183" s="142"/>
      <c r="H5183" s="142"/>
      <c r="I5183" s="142"/>
      <c r="J5183" s="142"/>
      <c r="K5183" s="142"/>
      <c r="L5183" s="142"/>
      <c r="M5183" s="142"/>
      <c r="N5183" s="142"/>
      <c r="O5183" s="142"/>
      <c r="P5183" s="142"/>
      <c r="Q5183" s="142"/>
      <c r="R5183" s="142"/>
      <c r="S5183" s="142"/>
      <c r="T5183" s="142"/>
      <c r="U5183" s="142"/>
      <c r="V5183" s="142"/>
    </row>
    <row r="5184" spans="1:22" s="23" customFormat="1" ht="34.5" customHeight="1" x14ac:dyDescent="0.2">
      <c r="A5184" s="138">
        <v>1</v>
      </c>
      <c r="B5184" s="138" t="s">
        <v>969</v>
      </c>
      <c r="C5184" s="139">
        <v>1984</v>
      </c>
      <c r="D5184" s="139"/>
      <c r="E5184" s="138" t="s">
        <v>111</v>
      </c>
      <c r="F5184" s="132">
        <v>2</v>
      </c>
      <c r="G5184" s="132">
        <v>2</v>
      </c>
      <c r="H5184" s="133">
        <v>774.2</v>
      </c>
      <c r="I5184" s="133">
        <v>770.1</v>
      </c>
      <c r="J5184" s="133">
        <v>691.5</v>
      </c>
      <c r="K5184" s="132">
        <v>30</v>
      </c>
      <c r="L5184" s="133">
        <v>6201647.0499999998</v>
      </c>
      <c r="M5184" s="133">
        <v>0</v>
      </c>
      <c r="N5184" s="133">
        <v>0</v>
      </c>
      <c r="O5184" s="133">
        <v>0</v>
      </c>
      <c r="P5184" s="133">
        <f>L5184</f>
        <v>6201647.0499999998</v>
      </c>
      <c r="Q5184" s="154">
        <v>0</v>
      </c>
      <c r="R5184" s="66" t="s">
        <v>74</v>
      </c>
      <c r="S5184" s="135">
        <v>3</v>
      </c>
      <c r="T5184" s="133">
        <v>8053.04</v>
      </c>
      <c r="U5184" s="133">
        <f>T5184</f>
        <v>8053.04</v>
      </c>
      <c r="V5184" s="136">
        <v>47118</v>
      </c>
    </row>
    <row r="5185" spans="1:22" s="23" customFormat="1" ht="34.5" customHeight="1" x14ac:dyDescent="0.2">
      <c r="A5185" s="138"/>
      <c r="B5185" s="138"/>
      <c r="C5185" s="139"/>
      <c r="D5185" s="139"/>
      <c r="E5185" s="138"/>
      <c r="F5185" s="132"/>
      <c r="G5185" s="132"/>
      <c r="H5185" s="133"/>
      <c r="I5185" s="133"/>
      <c r="J5185" s="133"/>
      <c r="K5185" s="132"/>
      <c r="L5185" s="133"/>
      <c r="M5185" s="133"/>
      <c r="N5185" s="133"/>
      <c r="O5185" s="133"/>
      <c r="P5185" s="133"/>
      <c r="Q5185" s="154"/>
      <c r="R5185" s="66" t="s">
        <v>75</v>
      </c>
      <c r="S5185" s="135"/>
      <c r="T5185" s="133"/>
      <c r="U5185" s="133"/>
      <c r="V5185" s="136"/>
    </row>
    <row r="5186" spans="1:22" s="23" customFormat="1" ht="35.25" customHeight="1" x14ac:dyDescent="0.2">
      <c r="A5186" s="138"/>
      <c r="B5186" s="138"/>
      <c r="C5186" s="139"/>
      <c r="D5186" s="139"/>
      <c r="E5186" s="138"/>
      <c r="F5186" s="132"/>
      <c r="G5186" s="132"/>
      <c r="H5186" s="133"/>
      <c r="I5186" s="133"/>
      <c r="J5186" s="133"/>
      <c r="K5186" s="132"/>
      <c r="L5186" s="133"/>
      <c r="M5186" s="133"/>
      <c r="N5186" s="133"/>
      <c r="O5186" s="133"/>
      <c r="P5186" s="133"/>
      <c r="Q5186" s="154"/>
      <c r="R5186" s="66" t="s">
        <v>76</v>
      </c>
      <c r="S5186" s="135"/>
      <c r="T5186" s="133"/>
      <c r="U5186" s="133"/>
      <c r="V5186" s="136"/>
    </row>
    <row r="5187" spans="1:22" s="23" customFormat="1" ht="29.25" customHeight="1" x14ac:dyDescent="0.2">
      <c r="A5187" s="138">
        <v>2</v>
      </c>
      <c r="B5187" s="138" t="s">
        <v>970</v>
      </c>
      <c r="C5187" s="139">
        <v>1989</v>
      </c>
      <c r="D5187" s="139"/>
      <c r="E5187" s="138" t="s">
        <v>111</v>
      </c>
      <c r="F5187" s="132">
        <v>2</v>
      </c>
      <c r="G5187" s="132">
        <v>2</v>
      </c>
      <c r="H5187" s="133">
        <v>634.20000000000005</v>
      </c>
      <c r="I5187" s="133">
        <v>629.79999999999995</v>
      </c>
      <c r="J5187" s="133">
        <v>499.7</v>
      </c>
      <c r="K5187" s="132">
        <v>30</v>
      </c>
      <c r="L5187" s="133">
        <v>5071568.09</v>
      </c>
      <c r="M5187" s="133">
        <v>0</v>
      </c>
      <c r="N5187" s="133">
        <v>0</v>
      </c>
      <c r="O5187" s="133">
        <v>0</v>
      </c>
      <c r="P5187" s="133">
        <f>L5187</f>
        <v>5071568.09</v>
      </c>
      <c r="Q5187" s="154">
        <v>0</v>
      </c>
      <c r="R5187" s="66" t="s">
        <v>74</v>
      </c>
      <c r="S5187" s="135">
        <v>3</v>
      </c>
      <c r="T5187" s="133">
        <v>8052.66</v>
      </c>
      <c r="U5187" s="133">
        <f>T5187</f>
        <v>8052.66</v>
      </c>
      <c r="V5187" s="136">
        <v>47118</v>
      </c>
    </row>
    <row r="5188" spans="1:22" s="23" customFormat="1" ht="33.75" customHeight="1" x14ac:dyDescent="0.2">
      <c r="A5188" s="138"/>
      <c r="B5188" s="138"/>
      <c r="C5188" s="139"/>
      <c r="D5188" s="139"/>
      <c r="E5188" s="138"/>
      <c r="F5188" s="132"/>
      <c r="G5188" s="132"/>
      <c r="H5188" s="133"/>
      <c r="I5188" s="133"/>
      <c r="J5188" s="133"/>
      <c r="K5188" s="132"/>
      <c r="L5188" s="133"/>
      <c r="M5188" s="133"/>
      <c r="N5188" s="133"/>
      <c r="O5188" s="133"/>
      <c r="P5188" s="133"/>
      <c r="Q5188" s="154"/>
      <c r="R5188" s="66" t="s">
        <v>75</v>
      </c>
      <c r="S5188" s="135"/>
      <c r="T5188" s="133"/>
      <c r="U5188" s="133"/>
      <c r="V5188" s="136"/>
    </row>
    <row r="5189" spans="1:22" s="23" customFormat="1" ht="34.5" customHeight="1" x14ac:dyDescent="0.2">
      <c r="A5189" s="138"/>
      <c r="B5189" s="138"/>
      <c r="C5189" s="139"/>
      <c r="D5189" s="139"/>
      <c r="E5189" s="138"/>
      <c r="F5189" s="132"/>
      <c r="G5189" s="132"/>
      <c r="H5189" s="133"/>
      <c r="I5189" s="133"/>
      <c r="J5189" s="133"/>
      <c r="K5189" s="132"/>
      <c r="L5189" s="133"/>
      <c r="M5189" s="133"/>
      <c r="N5189" s="133"/>
      <c r="O5189" s="133"/>
      <c r="P5189" s="133"/>
      <c r="Q5189" s="154"/>
      <c r="R5189" s="66" t="s">
        <v>76</v>
      </c>
      <c r="S5189" s="135"/>
      <c r="T5189" s="133"/>
      <c r="U5189" s="133"/>
      <c r="V5189" s="136"/>
    </row>
    <row r="5190" spans="1:22" s="23" customFormat="1" ht="29.25" customHeight="1" x14ac:dyDescent="0.2">
      <c r="A5190" s="138">
        <v>3</v>
      </c>
      <c r="B5190" s="138" t="s">
        <v>971</v>
      </c>
      <c r="C5190" s="139">
        <v>1976</v>
      </c>
      <c r="D5190" s="139"/>
      <c r="E5190" s="138" t="s">
        <v>84</v>
      </c>
      <c r="F5190" s="132">
        <v>2</v>
      </c>
      <c r="G5190" s="132">
        <v>2</v>
      </c>
      <c r="H5190" s="133">
        <v>551.5</v>
      </c>
      <c r="I5190" s="133">
        <v>506.7</v>
      </c>
      <c r="J5190" s="133">
        <v>286.5</v>
      </c>
      <c r="K5190" s="132">
        <v>28</v>
      </c>
      <c r="L5190" s="133">
        <f>SUM(M5190:Q5192)</f>
        <v>8836557.0099999998</v>
      </c>
      <c r="M5190" s="133">
        <v>0</v>
      </c>
      <c r="N5190" s="133">
        <v>0</v>
      </c>
      <c r="O5190" s="133">
        <v>0</v>
      </c>
      <c r="P5190" s="133">
        <v>8836557.0099999998</v>
      </c>
      <c r="Q5190" s="154">
        <v>0</v>
      </c>
      <c r="R5190" s="66" t="s">
        <v>85</v>
      </c>
      <c r="S5190" s="135">
        <v>3</v>
      </c>
      <c r="T5190" s="133">
        <f>L5190/I5190</f>
        <v>17439.425715413461</v>
      </c>
      <c r="U5190" s="133">
        <f>T5190</f>
        <v>17439.425715413461</v>
      </c>
      <c r="V5190" s="136">
        <v>47118</v>
      </c>
    </row>
    <row r="5191" spans="1:22" s="23" customFormat="1" ht="29.25" customHeight="1" x14ac:dyDescent="0.2">
      <c r="A5191" s="138"/>
      <c r="B5191" s="138"/>
      <c r="C5191" s="139"/>
      <c r="D5191" s="139"/>
      <c r="E5191" s="138"/>
      <c r="F5191" s="132"/>
      <c r="G5191" s="132"/>
      <c r="H5191" s="133"/>
      <c r="I5191" s="133"/>
      <c r="J5191" s="133"/>
      <c r="K5191" s="132"/>
      <c r="L5191" s="133"/>
      <c r="M5191" s="133"/>
      <c r="N5191" s="133"/>
      <c r="O5191" s="133"/>
      <c r="P5191" s="133"/>
      <c r="Q5191" s="154"/>
      <c r="R5191" s="66" t="s">
        <v>248</v>
      </c>
      <c r="S5191" s="135"/>
      <c r="T5191" s="133"/>
      <c r="U5191" s="133"/>
      <c r="V5191" s="136"/>
    </row>
    <row r="5192" spans="1:22" s="23" customFormat="1" ht="34.5" customHeight="1" x14ac:dyDescent="0.2">
      <c r="A5192" s="138"/>
      <c r="B5192" s="138"/>
      <c r="C5192" s="139"/>
      <c r="D5192" s="139"/>
      <c r="E5192" s="138"/>
      <c r="F5192" s="132"/>
      <c r="G5192" s="132"/>
      <c r="H5192" s="133"/>
      <c r="I5192" s="133"/>
      <c r="J5192" s="133"/>
      <c r="K5192" s="132"/>
      <c r="L5192" s="133"/>
      <c r="M5192" s="133"/>
      <c r="N5192" s="133"/>
      <c r="O5192" s="133"/>
      <c r="P5192" s="133"/>
      <c r="Q5192" s="154"/>
      <c r="R5192" s="66" t="s">
        <v>86</v>
      </c>
      <c r="S5192" s="135"/>
      <c r="T5192" s="133"/>
      <c r="U5192" s="133"/>
      <c r="V5192" s="136"/>
    </row>
    <row r="5193" spans="1:22" s="23" customFormat="1" ht="24.75" customHeight="1" x14ac:dyDescent="0.2">
      <c r="A5193" s="138">
        <v>4</v>
      </c>
      <c r="B5193" s="138" t="s">
        <v>972</v>
      </c>
      <c r="C5193" s="139">
        <v>1973</v>
      </c>
      <c r="D5193" s="139">
        <v>1973</v>
      </c>
      <c r="E5193" s="138" t="s">
        <v>84</v>
      </c>
      <c r="F5193" s="132">
        <v>2</v>
      </c>
      <c r="G5193" s="132">
        <v>2</v>
      </c>
      <c r="H5193" s="133">
        <v>540.4</v>
      </c>
      <c r="I5193" s="133">
        <v>494.8</v>
      </c>
      <c r="J5193" s="133">
        <v>278.7</v>
      </c>
      <c r="K5193" s="132">
        <v>22</v>
      </c>
      <c r="L5193" s="133">
        <f>SUM(M5193:Q5195)</f>
        <v>8631616.8200000003</v>
      </c>
      <c r="M5193" s="133">
        <v>0</v>
      </c>
      <c r="N5193" s="133">
        <v>0</v>
      </c>
      <c r="O5193" s="133">
        <v>0</v>
      </c>
      <c r="P5193" s="133">
        <v>8631616.8200000003</v>
      </c>
      <c r="Q5193" s="154">
        <v>0</v>
      </c>
      <c r="R5193" s="66" t="s">
        <v>85</v>
      </c>
      <c r="S5193" s="135">
        <v>3</v>
      </c>
      <c r="T5193" s="133">
        <f>L5193/I5193</f>
        <v>17444.658084074374</v>
      </c>
      <c r="U5193" s="133">
        <f>T5193</f>
        <v>17444.658084074374</v>
      </c>
      <c r="V5193" s="136">
        <v>47118</v>
      </c>
    </row>
    <row r="5194" spans="1:22" s="23" customFormat="1" ht="32.25" customHeight="1" x14ac:dyDescent="0.2">
      <c r="A5194" s="138"/>
      <c r="B5194" s="138"/>
      <c r="C5194" s="139"/>
      <c r="D5194" s="139"/>
      <c r="E5194" s="138"/>
      <c r="F5194" s="132"/>
      <c r="G5194" s="132"/>
      <c r="H5194" s="133"/>
      <c r="I5194" s="133"/>
      <c r="J5194" s="133"/>
      <c r="K5194" s="132"/>
      <c r="L5194" s="133"/>
      <c r="M5194" s="133"/>
      <c r="N5194" s="133"/>
      <c r="O5194" s="133"/>
      <c r="P5194" s="133"/>
      <c r="Q5194" s="154"/>
      <c r="R5194" s="66" t="s">
        <v>248</v>
      </c>
      <c r="S5194" s="135"/>
      <c r="T5194" s="133"/>
      <c r="U5194" s="133"/>
      <c r="V5194" s="136"/>
    </row>
    <row r="5195" spans="1:22" s="23" customFormat="1" ht="54" customHeight="1" x14ac:dyDescent="0.2">
      <c r="A5195" s="138"/>
      <c r="B5195" s="138"/>
      <c r="C5195" s="139"/>
      <c r="D5195" s="139"/>
      <c r="E5195" s="138"/>
      <c r="F5195" s="132"/>
      <c r="G5195" s="132"/>
      <c r="H5195" s="133"/>
      <c r="I5195" s="133"/>
      <c r="J5195" s="133"/>
      <c r="K5195" s="132"/>
      <c r="L5195" s="133"/>
      <c r="M5195" s="133"/>
      <c r="N5195" s="133"/>
      <c r="O5195" s="133"/>
      <c r="P5195" s="133"/>
      <c r="Q5195" s="154"/>
      <c r="R5195" s="66" t="s">
        <v>86</v>
      </c>
      <c r="S5195" s="135"/>
      <c r="T5195" s="133"/>
      <c r="U5195" s="133"/>
      <c r="V5195" s="136"/>
    </row>
    <row r="5196" spans="1:22" s="23" customFormat="1" ht="29.25" customHeight="1" x14ac:dyDescent="0.2">
      <c r="A5196" s="138">
        <v>5</v>
      </c>
      <c r="B5196" s="138" t="s">
        <v>973</v>
      </c>
      <c r="C5196" s="139">
        <v>1992</v>
      </c>
      <c r="D5196" s="139"/>
      <c r="E5196" s="138" t="s">
        <v>974</v>
      </c>
      <c r="F5196" s="132">
        <v>2</v>
      </c>
      <c r="G5196" s="132">
        <v>3</v>
      </c>
      <c r="H5196" s="133">
        <v>762.65</v>
      </c>
      <c r="I5196" s="133">
        <v>662.5</v>
      </c>
      <c r="J5196" s="133">
        <v>395.1</v>
      </c>
      <c r="K5196" s="132">
        <v>35</v>
      </c>
      <c r="L5196" s="133">
        <f>SUM(M5196:Q5198)</f>
        <v>5335058.51</v>
      </c>
      <c r="M5196" s="133">
        <v>0</v>
      </c>
      <c r="N5196" s="133">
        <v>0</v>
      </c>
      <c r="O5196" s="133">
        <v>0</v>
      </c>
      <c r="P5196" s="133">
        <v>5335058.51</v>
      </c>
      <c r="Q5196" s="154">
        <v>0</v>
      </c>
      <c r="R5196" s="66" t="s">
        <v>74</v>
      </c>
      <c r="S5196" s="135">
        <v>3</v>
      </c>
      <c r="T5196" s="133">
        <f>L5196/I5196</f>
        <v>8052.9185056603774</v>
      </c>
      <c r="U5196" s="133">
        <f>T5196</f>
        <v>8052.9185056603774</v>
      </c>
      <c r="V5196" s="136">
        <v>47118</v>
      </c>
    </row>
    <row r="5197" spans="1:22" s="22" customFormat="1" ht="33" customHeight="1" x14ac:dyDescent="0.2">
      <c r="A5197" s="138"/>
      <c r="B5197" s="138"/>
      <c r="C5197" s="139"/>
      <c r="D5197" s="139"/>
      <c r="E5197" s="138"/>
      <c r="F5197" s="132"/>
      <c r="G5197" s="132"/>
      <c r="H5197" s="133"/>
      <c r="I5197" s="133"/>
      <c r="J5197" s="133"/>
      <c r="K5197" s="132"/>
      <c r="L5197" s="133"/>
      <c r="M5197" s="133"/>
      <c r="N5197" s="133"/>
      <c r="O5197" s="133"/>
      <c r="P5197" s="133"/>
      <c r="Q5197" s="154"/>
      <c r="R5197" s="66" t="s">
        <v>75</v>
      </c>
      <c r="S5197" s="135"/>
      <c r="T5197" s="133"/>
      <c r="U5197" s="133"/>
      <c r="V5197" s="136"/>
    </row>
    <row r="5198" spans="1:22" s="21" customFormat="1" ht="35.25" customHeight="1" x14ac:dyDescent="0.15">
      <c r="A5198" s="138"/>
      <c r="B5198" s="138"/>
      <c r="C5198" s="139"/>
      <c r="D5198" s="139"/>
      <c r="E5198" s="138"/>
      <c r="F5198" s="132"/>
      <c r="G5198" s="132"/>
      <c r="H5198" s="133"/>
      <c r="I5198" s="133"/>
      <c r="J5198" s="133"/>
      <c r="K5198" s="132"/>
      <c r="L5198" s="133"/>
      <c r="M5198" s="133"/>
      <c r="N5198" s="133"/>
      <c r="O5198" s="133"/>
      <c r="P5198" s="133"/>
      <c r="Q5198" s="154"/>
      <c r="R5198" s="66" t="s">
        <v>76</v>
      </c>
      <c r="S5198" s="135"/>
      <c r="T5198" s="133"/>
      <c r="U5198" s="133"/>
      <c r="V5198" s="136"/>
    </row>
    <row r="5199" spans="1:22" s="23" customFormat="1" ht="29.25" customHeight="1" x14ac:dyDescent="0.2">
      <c r="A5199" s="138">
        <v>6</v>
      </c>
      <c r="B5199" s="138" t="s">
        <v>975</v>
      </c>
      <c r="C5199" s="139">
        <v>1992</v>
      </c>
      <c r="D5199" s="139"/>
      <c r="E5199" s="138" t="s">
        <v>974</v>
      </c>
      <c r="F5199" s="132">
        <v>2</v>
      </c>
      <c r="G5199" s="132">
        <v>3</v>
      </c>
      <c r="H5199" s="133">
        <v>795.7</v>
      </c>
      <c r="I5199" s="133">
        <v>675.4</v>
      </c>
      <c r="J5199" s="133">
        <v>449.7</v>
      </c>
      <c r="K5199" s="132">
        <v>33</v>
      </c>
      <c r="L5199" s="133">
        <f>SUM(M5199:Q5201)</f>
        <v>5438918.4400000004</v>
      </c>
      <c r="M5199" s="133">
        <v>0</v>
      </c>
      <c r="N5199" s="133">
        <v>0</v>
      </c>
      <c r="O5199" s="133">
        <v>0</v>
      </c>
      <c r="P5199" s="133">
        <v>5438918.4400000004</v>
      </c>
      <c r="Q5199" s="154">
        <v>0</v>
      </c>
      <c r="R5199" s="66" t="s">
        <v>74</v>
      </c>
      <c r="S5199" s="135">
        <v>3</v>
      </c>
      <c r="T5199" s="133">
        <f>L5199/I5199</f>
        <v>8052.8848682262369</v>
      </c>
      <c r="U5199" s="133">
        <f>T5199</f>
        <v>8052.8848682262369</v>
      </c>
      <c r="V5199" s="136">
        <v>47118</v>
      </c>
    </row>
    <row r="5200" spans="1:22" s="23" customFormat="1" ht="30.75" customHeight="1" x14ac:dyDescent="0.2">
      <c r="A5200" s="138"/>
      <c r="B5200" s="138"/>
      <c r="C5200" s="139"/>
      <c r="D5200" s="139"/>
      <c r="E5200" s="138"/>
      <c r="F5200" s="132"/>
      <c r="G5200" s="132"/>
      <c r="H5200" s="133"/>
      <c r="I5200" s="133"/>
      <c r="J5200" s="133"/>
      <c r="K5200" s="132"/>
      <c r="L5200" s="133"/>
      <c r="M5200" s="133"/>
      <c r="N5200" s="133"/>
      <c r="O5200" s="133"/>
      <c r="P5200" s="133"/>
      <c r="Q5200" s="154"/>
      <c r="R5200" s="66" t="s">
        <v>75</v>
      </c>
      <c r="S5200" s="135"/>
      <c r="T5200" s="133"/>
      <c r="U5200" s="133"/>
      <c r="V5200" s="136"/>
    </row>
    <row r="5201" spans="1:22" s="23" customFormat="1" ht="38.25" customHeight="1" x14ac:dyDescent="0.2">
      <c r="A5201" s="138"/>
      <c r="B5201" s="138"/>
      <c r="C5201" s="139"/>
      <c r="D5201" s="139"/>
      <c r="E5201" s="138"/>
      <c r="F5201" s="132"/>
      <c r="G5201" s="132"/>
      <c r="H5201" s="133"/>
      <c r="I5201" s="133"/>
      <c r="J5201" s="133"/>
      <c r="K5201" s="132"/>
      <c r="L5201" s="133"/>
      <c r="M5201" s="133"/>
      <c r="N5201" s="133"/>
      <c r="O5201" s="133"/>
      <c r="P5201" s="133"/>
      <c r="Q5201" s="154"/>
      <c r="R5201" s="66" t="s">
        <v>76</v>
      </c>
      <c r="S5201" s="135"/>
      <c r="T5201" s="133"/>
      <c r="U5201" s="133"/>
      <c r="V5201" s="136"/>
    </row>
    <row r="5202" spans="1:22" s="23" customFormat="1" ht="24.75" customHeight="1" x14ac:dyDescent="0.2">
      <c r="A5202" s="138" t="s">
        <v>36</v>
      </c>
      <c r="B5202" s="138" t="s">
        <v>976</v>
      </c>
      <c r="C5202" s="139">
        <v>1973</v>
      </c>
      <c r="D5202" s="139"/>
      <c r="E5202" s="138" t="s">
        <v>111</v>
      </c>
      <c r="F5202" s="132">
        <v>2</v>
      </c>
      <c r="G5202" s="132">
        <v>2</v>
      </c>
      <c r="H5202" s="133">
        <v>541.29999999999995</v>
      </c>
      <c r="I5202" s="133">
        <v>494.1</v>
      </c>
      <c r="J5202" s="133">
        <v>492.6</v>
      </c>
      <c r="K5202" s="132">
        <v>15</v>
      </c>
      <c r="L5202" s="133">
        <f>SUM(M5202:Q5204)</f>
        <v>3978536.02</v>
      </c>
      <c r="M5202" s="133">
        <v>0</v>
      </c>
      <c r="N5202" s="133">
        <v>0</v>
      </c>
      <c r="O5202" s="133">
        <v>0</v>
      </c>
      <c r="P5202" s="133">
        <v>3978536.02</v>
      </c>
      <c r="Q5202" s="133">
        <v>0</v>
      </c>
      <c r="R5202" s="66" t="s">
        <v>74</v>
      </c>
      <c r="S5202" s="135">
        <v>3</v>
      </c>
      <c r="T5202" s="133">
        <f>L5202/I5202</f>
        <v>8052.0866626189027</v>
      </c>
      <c r="U5202" s="133">
        <f>T5202</f>
        <v>8052.0866626189027</v>
      </c>
      <c r="V5202" s="136">
        <v>47118</v>
      </c>
    </row>
    <row r="5203" spans="1:22" s="23" customFormat="1" ht="39" customHeight="1" x14ac:dyDescent="0.2">
      <c r="A5203" s="138"/>
      <c r="B5203" s="138"/>
      <c r="C5203" s="139"/>
      <c r="D5203" s="139"/>
      <c r="E5203" s="138"/>
      <c r="F5203" s="132"/>
      <c r="G5203" s="132"/>
      <c r="H5203" s="133"/>
      <c r="I5203" s="133"/>
      <c r="J5203" s="133"/>
      <c r="K5203" s="132"/>
      <c r="L5203" s="133"/>
      <c r="M5203" s="133"/>
      <c r="N5203" s="133"/>
      <c r="O5203" s="133"/>
      <c r="P5203" s="133"/>
      <c r="Q5203" s="133"/>
      <c r="R5203" s="66" t="s">
        <v>75</v>
      </c>
      <c r="S5203" s="135"/>
      <c r="T5203" s="133"/>
      <c r="U5203" s="133"/>
      <c r="V5203" s="136"/>
    </row>
    <row r="5204" spans="1:22" s="23" customFormat="1" ht="34.5" customHeight="1" x14ac:dyDescent="0.2">
      <c r="A5204" s="138"/>
      <c r="B5204" s="138"/>
      <c r="C5204" s="139"/>
      <c r="D5204" s="139"/>
      <c r="E5204" s="138"/>
      <c r="F5204" s="132"/>
      <c r="G5204" s="132"/>
      <c r="H5204" s="133"/>
      <c r="I5204" s="133"/>
      <c r="J5204" s="133"/>
      <c r="K5204" s="132"/>
      <c r="L5204" s="133"/>
      <c r="M5204" s="133"/>
      <c r="N5204" s="133"/>
      <c r="O5204" s="133"/>
      <c r="P5204" s="133"/>
      <c r="Q5204" s="133"/>
      <c r="R5204" s="66" t="s">
        <v>76</v>
      </c>
      <c r="S5204" s="135"/>
      <c r="T5204" s="133"/>
      <c r="U5204" s="133"/>
      <c r="V5204" s="136"/>
    </row>
    <row r="5205" spans="1:22" s="23" customFormat="1" ht="23.25" customHeight="1" x14ac:dyDescent="0.2">
      <c r="A5205" s="138">
        <v>8</v>
      </c>
      <c r="B5205" s="138" t="s">
        <v>977</v>
      </c>
      <c r="C5205" s="139">
        <v>1970</v>
      </c>
      <c r="D5205" s="139"/>
      <c r="E5205" s="138" t="s">
        <v>84</v>
      </c>
      <c r="F5205" s="132">
        <v>2</v>
      </c>
      <c r="G5205" s="132">
        <v>4</v>
      </c>
      <c r="H5205" s="133">
        <v>560.4</v>
      </c>
      <c r="I5205" s="133">
        <v>551.29999999999995</v>
      </c>
      <c r="J5205" s="133">
        <v>551.29999999999995</v>
      </c>
      <c r="K5205" s="132">
        <v>15</v>
      </c>
      <c r="L5205" s="133">
        <f>SUM(M5205:Q5207)</f>
        <v>4684631.84</v>
      </c>
      <c r="M5205" s="133">
        <v>0</v>
      </c>
      <c r="N5205" s="133">
        <v>0</v>
      </c>
      <c r="O5205" s="133">
        <v>0</v>
      </c>
      <c r="P5205" s="133">
        <v>4684631.84</v>
      </c>
      <c r="Q5205" s="154">
        <v>0</v>
      </c>
      <c r="R5205" s="66" t="s">
        <v>74</v>
      </c>
      <c r="S5205" s="135">
        <v>3</v>
      </c>
      <c r="T5205" s="133">
        <f>L5205/I5205</f>
        <v>8497.4276074732461</v>
      </c>
      <c r="U5205" s="133">
        <f>T5205</f>
        <v>8497.4276074732461</v>
      </c>
      <c r="V5205" s="136">
        <v>47118</v>
      </c>
    </row>
    <row r="5206" spans="1:22" s="23" customFormat="1" ht="34.5" customHeight="1" x14ac:dyDescent="0.2">
      <c r="A5206" s="138"/>
      <c r="B5206" s="138"/>
      <c r="C5206" s="139"/>
      <c r="D5206" s="139"/>
      <c r="E5206" s="138"/>
      <c r="F5206" s="132"/>
      <c r="G5206" s="132"/>
      <c r="H5206" s="133"/>
      <c r="I5206" s="133"/>
      <c r="J5206" s="133"/>
      <c r="K5206" s="132"/>
      <c r="L5206" s="133"/>
      <c r="M5206" s="133"/>
      <c r="N5206" s="133"/>
      <c r="O5206" s="133"/>
      <c r="P5206" s="133"/>
      <c r="Q5206" s="154"/>
      <c r="R5206" s="66" t="s">
        <v>75</v>
      </c>
      <c r="S5206" s="135"/>
      <c r="T5206" s="133"/>
      <c r="U5206" s="133"/>
      <c r="V5206" s="136"/>
    </row>
    <row r="5207" spans="1:22" s="23" customFormat="1" ht="41.25" customHeight="1" x14ac:dyDescent="0.2">
      <c r="A5207" s="138"/>
      <c r="B5207" s="138"/>
      <c r="C5207" s="139"/>
      <c r="D5207" s="139"/>
      <c r="E5207" s="138"/>
      <c r="F5207" s="132"/>
      <c r="G5207" s="132"/>
      <c r="H5207" s="133"/>
      <c r="I5207" s="133"/>
      <c r="J5207" s="133"/>
      <c r="K5207" s="132"/>
      <c r="L5207" s="133"/>
      <c r="M5207" s="133"/>
      <c r="N5207" s="133"/>
      <c r="O5207" s="133"/>
      <c r="P5207" s="133"/>
      <c r="Q5207" s="154"/>
      <c r="R5207" s="66" t="s">
        <v>76</v>
      </c>
      <c r="S5207" s="135"/>
      <c r="T5207" s="133"/>
      <c r="U5207" s="133"/>
      <c r="V5207" s="136"/>
    </row>
    <row r="5208" spans="1:22" s="23" customFormat="1" ht="44.25" customHeight="1" x14ac:dyDescent="0.2">
      <c r="A5208" s="141" t="s">
        <v>978</v>
      </c>
      <c r="B5208" s="141"/>
      <c r="C5208" s="43" t="s">
        <v>80</v>
      </c>
      <c r="D5208" s="44" t="s">
        <v>80</v>
      </c>
      <c r="E5208" s="44" t="s">
        <v>80</v>
      </c>
      <c r="F5208" s="44" t="s">
        <v>80</v>
      </c>
      <c r="G5208" s="44" t="s">
        <v>80</v>
      </c>
      <c r="H5208" s="44">
        <f>SUM(H5184:H5207)</f>
        <v>5160.3500000000004</v>
      </c>
      <c r="I5208" s="44">
        <f t="shared" ref="I5208:S5208" si="401">SUM(I5184:I5207)</f>
        <v>4784.7000000000007</v>
      </c>
      <c r="J5208" s="44">
        <f t="shared" si="401"/>
        <v>3645.0999999999995</v>
      </c>
      <c r="K5208" s="45">
        <f t="shared" si="401"/>
        <v>208</v>
      </c>
      <c r="L5208" s="44">
        <f t="shared" si="401"/>
        <v>48178533.780000001</v>
      </c>
      <c r="M5208" s="44">
        <f t="shared" si="401"/>
        <v>0</v>
      </c>
      <c r="N5208" s="44">
        <f t="shared" si="401"/>
        <v>0</v>
      </c>
      <c r="O5208" s="44">
        <f t="shared" si="401"/>
        <v>0</v>
      </c>
      <c r="P5208" s="44">
        <f t="shared" si="401"/>
        <v>48178533.780000001</v>
      </c>
      <c r="Q5208" s="44">
        <f t="shared" si="401"/>
        <v>0</v>
      </c>
      <c r="R5208" s="44" t="s">
        <v>80</v>
      </c>
      <c r="S5208" s="45">
        <f t="shared" si="401"/>
        <v>24</v>
      </c>
      <c r="T5208" s="44" t="s">
        <v>80</v>
      </c>
      <c r="U5208" s="44" t="s">
        <v>80</v>
      </c>
      <c r="V5208" s="44" t="s">
        <v>80</v>
      </c>
    </row>
    <row r="5209" spans="1:22" s="23" customFormat="1" ht="29.25" customHeight="1" x14ac:dyDescent="0.2">
      <c r="A5209" s="142" t="s">
        <v>303</v>
      </c>
      <c r="B5209" s="142"/>
      <c r="C5209" s="142"/>
      <c r="D5209" s="142"/>
      <c r="E5209" s="142"/>
      <c r="F5209" s="142"/>
      <c r="G5209" s="142"/>
      <c r="H5209" s="142"/>
      <c r="I5209" s="142"/>
      <c r="J5209" s="142"/>
      <c r="K5209" s="142"/>
      <c r="L5209" s="142"/>
      <c r="M5209" s="142"/>
      <c r="N5209" s="142"/>
      <c r="O5209" s="142"/>
      <c r="P5209" s="142"/>
      <c r="Q5209" s="142"/>
      <c r="R5209" s="142"/>
      <c r="S5209" s="142"/>
      <c r="T5209" s="142"/>
      <c r="U5209" s="142"/>
      <c r="V5209" s="142"/>
    </row>
    <row r="5210" spans="1:22" s="50" customFormat="1" ht="31.5" customHeight="1" x14ac:dyDescent="0.15">
      <c r="A5210" s="138" t="s">
        <v>30</v>
      </c>
      <c r="B5210" s="138" t="s">
        <v>1376</v>
      </c>
      <c r="C5210" s="139">
        <v>1978</v>
      </c>
      <c r="D5210" s="139">
        <v>2014</v>
      </c>
      <c r="E5210" s="138" t="s">
        <v>84</v>
      </c>
      <c r="F5210" s="132">
        <v>2</v>
      </c>
      <c r="G5210" s="132">
        <v>3</v>
      </c>
      <c r="H5210" s="133">
        <v>830.3</v>
      </c>
      <c r="I5210" s="133">
        <v>744.1</v>
      </c>
      <c r="J5210" s="133">
        <v>424.11</v>
      </c>
      <c r="K5210" s="132">
        <v>29</v>
      </c>
      <c r="L5210" s="133">
        <v>6094535.2400000002</v>
      </c>
      <c r="M5210" s="133">
        <v>0</v>
      </c>
      <c r="N5210" s="133">
        <v>0</v>
      </c>
      <c r="O5210" s="133">
        <v>0</v>
      </c>
      <c r="P5210" s="133">
        <v>6094535.2400000002</v>
      </c>
      <c r="Q5210" s="133">
        <v>0</v>
      </c>
      <c r="R5210" s="66" t="s">
        <v>74</v>
      </c>
      <c r="S5210" s="134">
        <v>3</v>
      </c>
      <c r="T5210" s="133">
        <v>8190.48</v>
      </c>
      <c r="U5210" s="133">
        <v>8190.48</v>
      </c>
      <c r="V5210" s="136">
        <v>47118</v>
      </c>
    </row>
    <row r="5211" spans="1:22" s="50" customFormat="1" ht="40.5" customHeight="1" x14ac:dyDescent="0.15">
      <c r="A5211" s="138"/>
      <c r="B5211" s="138"/>
      <c r="C5211" s="139"/>
      <c r="D5211" s="139"/>
      <c r="E5211" s="138"/>
      <c r="F5211" s="132"/>
      <c r="G5211" s="132"/>
      <c r="H5211" s="133"/>
      <c r="I5211" s="133"/>
      <c r="J5211" s="133"/>
      <c r="K5211" s="132"/>
      <c r="L5211" s="133"/>
      <c r="M5211" s="133"/>
      <c r="N5211" s="133"/>
      <c r="O5211" s="133"/>
      <c r="P5211" s="133"/>
      <c r="Q5211" s="133"/>
      <c r="R5211" s="66" t="s">
        <v>75</v>
      </c>
      <c r="S5211" s="135"/>
      <c r="T5211" s="133"/>
      <c r="U5211" s="133"/>
      <c r="V5211" s="136"/>
    </row>
    <row r="5212" spans="1:22" s="50" customFormat="1" ht="42" customHeight="1" x14ac:dyDescent="0.15">
      <c r="A5212" s="138"/>
      <c r="B5212" s="138"/>
      <c r="C5212" s="139"/>
      <c r="D5212" s="139"/>
      <c r="E5212" s="138"/>
      <c r="F5212" s="132"/>
      <c r="G5212" s="132"/>
      <c r="H5212" s="133"/>
      <c r="I5212" s="133"/>
      <c r="J5212" s="133"/>
      <c r="K5212" s="132"/>
      <c r="L5212" s="133"/>
      <c r="M5212" s="133"/>
      <c r="N5212" s="133"/>
      <c r="O5212" s="133"/>
      <c r="P5212" s="133"/>
      <c r="Q5212" s="133"/>
      <c r="R5212" s="66" t="s">
        <v>76</v>
      </c>
      <c r="S5212" s="135"/>
      <c r="T5212" s="133"/>
      <c r="U5212" s="133"/>
      <c r="V5212" s="136"/>
    </row>
    <row r="5213" spans="1:22" s="23" customFormat="1" ht="33" customHeight="1" x14ac:dyDescent="0.2">
      <c r="A5213" s="138">
        <v>2</v>
      </c>
      <c r="B5213" s="138" t="s">
        <v>979</v>
      </c>
      <c r="C5213" s="139">
        <v>1963</v>
      </c>
      <c r="D5213" s="139"/>
      <c r="E5213" s="138" t="s">
        <v>84</v>
      </c>
      <c r="F5213" s="132">
        <v>2</v>
      </c>
      <c r="G5213" s="132">
        <v>3</v>
      </c>
      <c r="H5213" s="133">
        <v>580</v>
      </c>
      <c r="I5213" s="133">
        <v>527.79999999999995</v>
      </c>
      <c r="J5213" s="133">
        <v>528.21</v>
      </c>
      <c r="K5213" s="132">
        <v>18</v>
      </c>
      <c r="L5213" s="133">
        <f>SUM(M5213:Q5215)</f>
        <v>3967682.17</v>
      </c>
      <c r="M5213" s="133">
        <v>0</v>
      </c>
      <c r="N5213" s="133">
        <v>0</v>
      </c>
      <c r="O5213" s="133">
        <v>0</v>
      </c>
      <c r="P5213" s="133">
        <v>3967682.17</v>
      </c>
      <c r="Q5213" s="154">
        <v>0</v>
      </c>
      <c r="R5213" s="66" t="s">
        <v>74</v>
      </c>
      <c r="S5213" s="135">
        <v>3</v>
      </c>
      <c r="T5213" s="133">
        <f>L5213/I5213</f>
        <v>7517.3970632815463</v>
      </c>
      <c r="U5213" s="133">
        <f>T5213</f>
        <v>7517.3970632815463</v>
      </c>
      <c r="V5213" s="136">
        <v>47118</v>
      </c>
    </row>
    <row r="5214" spans="1:22" s="23" customFormat="1" ht="36.75" customHeight="1" x14ac:dyDescent="0.2">
      <c r="A5214" s="138"/>
      <c r="B5214" s="138"/>
      <c r="C5214" s="139"/>
      <c r="D5214" s="139"/>
      <c r="E5214" s="138"/>
      <c r="F5214" s="132"/>
      <c r="G5214" s="132"/>
      <c r="H5214" s="133"/>
      <c r="I5214" s="133"/>
      <c r="J5214" s="133"/>
      <c r="K5214" s="132"/>
      <c r="L5214" s="133"/>
      <c r="M5214" s="133"/>
      <c r="N5214" s="133"/>
      <c r="O5214" s="133"/>
      <c r="P5214" s="133"/>
      <c r="Q5214" s="154"/>
      <c r="R5214" s="66" t="s">
        <v>75</v>
      </c>
      <c r="S5214" s="135"/>
      <c r="T5214" s="133"/>
      <c r="U5214" s="133"/>
      <c r="V5214" s="136"/>
    </row>
    <row r="5215" spans="1:22" s="23" customFormat="1" ht="47.25" customHeight="1" x14ac:dyDescent="0.2">
      <c r="A5215" s="138"/>
      <c r="B5215" s="138"/>
      <c r="C5215" s="139"/>
      <c r="D5215" s="139"/>
      <c r="E5215" s="138"/>
      <c r="F5215" s="132"/>
      <c r="G5215" s="132"/>
      <c r="H5215" s="133"/>
      <c r="I5215" s="133"/>
      <c r="J5215" s="133"/>
      <c r="K5215" s="132"/>
      <c r="L5215" s="133"/>
      <c r="M5215" s="133"/>
      <c r="N5215" s="133"/>
      <c r="O5215" s="133"/>
      <c r="P5215" s="133"/>
      <c r="Q5215" s="154"/>
      <c r="R5215" s="66" t="s">
        <v>76</v>
      </c>
      <c r="S5215" s="135"/>
      <c r="T5215" s="133"/>
      <c r="U5215" s="133"/>
      <c r="V5215" s="136"/>
    </row>
    <row r="5216" spans="1:22" s="23" customFormat="1" ht="28.5" customHeight="1" x14ac:dyDescent="0.2">
      <c r="A5216" s="138">
        <v>3</v>
      </c>
      <c r="B5216" s="138" t="s">
        <v>980</v>
      </c>
      <c r="C5216" s="139">
        <v>1981</v>
      </c>
      <c r="D5216" s="139"/>
      <c r="E5216" s="138" t="s">
        <v>84</v>
      </c>
      <c r="F5216" s="132">
        <v>2</v>
      </c>
      <c r="G5216" s="132">
        <v>2</v>
      </c>
      <c r="H5216" s="133">
        <v>840</v>
      </c>
      <c r="I5216" s="133">
        <v>749.3</v>
      </c>
      <c r="J5216" s="133">
        <v>703</v>
      </c>
      <c r="K5216" s="132">
        <v>22</v>
      </c>
      <c r="L5216" s="133">
        <v>6034235.3399999999</v>
      </c>
      <c r="M5216" s="133">
        <v>0</v>
      </c>
      <c r="N5216" s="133">
        <v>0</v>
      </c>
      <c r="O5216" s="133">
        <v>0</v>
      </c>
      <c r="P5216" s="133">
        <v>6034235.3399999999</v>
      </c>
      <c r="Q5216" s="154">
        <v>0</v>
      </c>
      <c r="R5216" s="66" t="s">
        <v>74</v>
      </c>
      <c r="S5216" s="135">
        <v>3</v>
      </c>
      <c r="T5216" s="133">
        <v>8053.16</v>
      </c>
      <c r="U5216" s="133">
        <v>8053.16</v>
      </c>
      <c r="V5216" s="136">
        <v>47118</v>
      </c>
    </row>
    <row r="5217" spans="1:22" s="23" customFormat="1" ht="35.25" customHeight="1" x14ac:dyDescent="0.2">
      <c r="A5217" s="138"/>
      <c r="B5217" s="138"/>
      <c r="C5217" s="139"/>
      <c r="D5217" s="139"/>
      <c r="E5217" s="138"/>
      <c r="F5217" s="132"/>
      <c r="G5217" s="132"/>
      <c r="H5217" s="133"/>
      <c r="I5217" s="133"/>
      <c r="J5217" s="133"/>
      <c r="K5217" s="132"/>
      <c r="L5217" s="133"/>
      <c r="M5217" s="133"/>
      <c r="N5217" s="133"/>
      <c r="O5217" s="133"/>
      <c r="P5217" s="133"/>
      <c r="Q5217" s="154"/>
      <c r="R5217" s="66" t="s">
        <v>75</v>
      </c>
      <c r="S5217" s="135"/>
      <c r="T5217" s="133"/>
      <c r="U5217" s="133"/>
      <c r="V5217" s="136"/>
    </row>
    <row r="5218" spans="1:22" s="23" customFormat="1" ht="34.5" customHeight="1" x14ac:dyDescent="0.2">
      <c r="A5218" s="138"/>
      <c r="B5218" s="138"/>
      <c r="C5218" s="139"/>
      <c r="D5218" s="139"/>
      <c r="E5218" s="138"/>
      <c r="F5218" s="132"/>
      <c r="G5218" s="132"/>
      <c r="H5218" s="133"/>
      <c r="I5218" s="133"/>
      <c r="J5218" s="133"/>
      <c r="K5218" s="132"/>
      <c r="L5218" s="133"/>
      <c r="M5218" s="133"/>
      <c r="N5218" s="133"/>
      <c r="O5218" s="133"/>
      <c r="P5218" s="133"/>
      <c r="Q5218" s="154"/>
      <c r="R5218" s="66" t="s">
        <v>76</v>
      </c>
      <c r="S5218" s="135"/>
      <c r="T5218" s="133"/>
      <c r="U5218" s="133"/>
      <c r="V5218" s="136"/>
    </row>
    <row r="5219" spans="1:22" s="50" customFormat="1" ht="39" customHeight="1" x14ac:dyDescent="0.15">
      <c r="A5219" s="138">
        <v>4</v>
      </c>
      <c r="B5219" s="138" t="s">
        <v>1377</v>
      </c>
      <c r="C5219" s="139">
        <v>1979</v>
      </c>
      <c r="D5219" s="139"/>
      <c r="E5219" s="138" t="s">
        <v>111</v>
      </c>
      <c r="F5219" s="132">
        <v>2</v>
      </c>
      <c r="G5219" s="132">
        <v>2</v>
      </c>
      <c r="H5219" s="133">
        <v>860</v>
      </c>
      <c r="I5219" s="133">
        <v>777.41</v>
      </c>
      <c r="J5219" s="133">
        <v>663.71</v>
      </c>
      <c r="K5219" s="132">
        <v>27</v>
      </c>
      <c r="L5219" s="133">
        <v>3269943.31</v>
      </c>
      <c r="M5219" s="133">
        <v>0</v>
      </c>
      <c r="N5219" s="133">
        <v>0</v>
      </c>
      <c r="O5219" s="133">
        <v>0</v>
      </c>
      <c r="P5219" s="133">
        <v>3269943.31</v>
      </c>
      <c r="Q5219" s="133">
        <v>0</v>
      </c>
      <c r="R5219" s="66" t="s">
        <v>68</v>
      </c>
      <c r="S5219" s="134">
        <v>3</v>
      </c>
      <c r="T5219" s="133">
        <v>4206.2</v>
      </c>
      <c r="U5219" s="133">
        <v>4206.2</v>
      </c>
      <c r="V5219" s="136">
        <v>47118</v>
      </c>
    </row>
    <row r="5220" spans="1:22" s="50" customFormat="1" ht="47.25" customHeight="1" x14ac:dyDescent="0.15">
      <c r="A5220" s="138"/>
      <c r="B5220" s="138"/>
      <c r="C5220" s="139"/>
      <c r="D5220" s="139"/>
      <c r="E5220" s="138"/>
      <c r="F5220" s="132"/>
      <c r="G5220" s="132"/>
      <c r="H5220" s="133"/>
      <c r="I5220" s="133"/>
      <c r="J5220" s="133"/>
      <c r="K5220" s="132"/>
      <c r="L5220" s="133"/>
      <c r="M5220" s="133"/>
      <c r="N5220" s="133"/>
      <c r="O5220" s="133"/>
      <c r="P5220" s="133"/>
      <c r="Q5220" s="133"/>
      <c r="R5220" s="66" t="s">
        <v>69</v>
      </c>
      <c r="S5220" s="135"/>
      <c r="T5220" s="133"/>
      <c r="U5220" s="133"/>
      <c r="V5220" s="136"/>
    </row>
    <row r="5221" spans="1:22" s="50" customFormat="1" ht="50.25" customHeight="1" x14ac:dyDescent="0.15">
      <c r="A5221" s="138"/>
      <c r="B5221" s="138"/>
      <c r="C5221" s="139"/>
      <c r="D5221" s="139"/>
      <c r="E5221" s="138"/>
      <c r="F5221" s="132"/>
      <c r="G5221" s="132"/>
      <c r="H5221" s="133"/>
      <c r="I5221" s="133"/>
      <c r="J5221" s="133"/>
      <c r="K5221" s="132"/>
      <c r="L5221" s="133"/>
      <c r="M5221" s="133"/>
      <c r="N5221" s="133"/>
      <c r="O5221" s="133"/>
      <c r="P5221" s="133"/>
      <c r="Q5221" s="133"/>
      <c r="R5221" s="66" t="s">
        <v>70</v>
      </c>
      <c r="S5221" s="135"/>
      <c r="T5221" s="133"/>
      <c r="U5221" s="133"/>
      <c r="V5221" s="136"/>
    </row>
    <row r="5222" spans="1:22" s="50" customFormat="1" ht="24.75" customHeight="1" x14ac:dyDescent="0.15">
      <c r="A5222" s="138">
        <v>5</v>
      </c>
      <c r="B5222" s="138" t="s">
        <v>1378</v>
      </c>
      <c r="C5222" s="139">
        <v>1968</v>
      </c>
      <c r="D5222" s="139">
        <v>2013</v>
      </c>
      <c r="E5222" s="138" t="s">
        <v>84</v>
      </c>
      <c r="F5222" s="132">
        <v>2</v>
      </c>
      <c r="G5222" s="132">
        <v>3</v>
      </c>
      <c r="H5222" s="133">
        <v>591</v>
      </c>
      <c r="I5222" s="133">
        <v>526.5</v>
      </c>
      <c r="J5222" s="133">
        <v>440.92</v>
      </c>
      <c r="K5222" s="132">
        <v>21</v>
      </c>
      <c r="L5222" s="133">
        <v>7950337.29</v>
      </c>
      <c r="M5222" s="133">
        <v>0</v>
      </c>
      <c r="N5222" s="133">
        <v>0</v>
      </c>
      <c r="O5222" s="133">
        <v>0</v>
      </c>
      <c r="P5222" s="133">
        <v>7950337.29</v>
      </c>
      <c r="Q5222" s="133">
        <v>0</v>
      </c>
      <c r="R5222" s="66" t="s">
        <v>85</v>
      </c>
      <c r="S5222" s="134">
        <v>3</v>
      </c>
      <c r="T5222" s="133">
        <v>15100.36</v>
      </c>
      <c r="U5222" s="133">
        <v>15100.36</v>
      </c>
      <c r="V5222" s="136">
        <v>47118</v>
      </c>
    </row>
    <row r="5223" spans="1:22" s="50" customFormat="1" ht="32.25" customHeight="1" x14ac:dyDescent="0.15">
      <c r="A5223" s="138"/>
      <c r="B5223" s="138"/>
      <c r="C5223" s="139"/>
      <c r="D5223" s="139"/>
      <c r="E5223" s="138"/>
      <c r="F5223" s="132"/>
      <c r="G5223" s="132"/>
      <c r="H5223" s="133"/>
      <c r="I5223" s="133"/>
      <c r="J5223" s="133"/>
      <c r="K5223" s="132"/>
      <c r="L5223" s="133"/>
      <c r="M5223" s="133"/>
      <c r="N5223" s="133"/>
      <c r="O5223" s="133"/>
      <c r="P5223" s="133"/>
      <c r="Q5223" s="133"/>
      <c r="R5223" s="66" t="s">
        <v>248</v>
      </c>
      <c r="S5223" s="135"/>
      <c r="T5223" s="133"/>
      <c r="U5223" s="133"/>
      <c r="V5223" s="136"/>
    </row>
    <row r="5224" spans="1:22" s="50" customFormat="1" ht="33.75" customHeight="1" x14ac:dyDescent="0.15">
      <c r="A5224" s="138"/>
      <c r="B5224" s="138"/>
      <c r="C5224" s="139"/>
      <c r="D5224" s="139"/>
      <c r="E5224" s="138"/>
      <c r="F5224" s="132"/>
      <c r="G5224" s="132"/>
      <c r="H5224" s="133"/>
      <c r="I5224" s="133"/>
      <c r="J5224" s="133"/>
      <c r="K5224" s="132"/>
      <c r="L5224" s="133"/>
      <c r="M5224" s="133"/>
      <c r="N5224" s="133"/>
      <c r="O5224" s="133"/>
      <c r="P5224" s="133"/>
      <c r="Q5224" s="133"/>
      <c r="R5224" s="66" t="s">
        <v>86</v>
      </c>
      <c r="S5224" s="135"/>
      <c r="T5224" s="133"/>
      <c r="U5224" s="133"/>
      <c r="V5224" s="136"/>
    </row>
    <row r="5225" spans="1:22" s="50" customFormat="1" ht="28.5" customHeight="1" x14ac:dyDescent="0.15">
      <c r="A5225" s="138">
        <v>6</v>
      </c>
      <c r="B5225" s="138" t="s">
        <v>1379</v>
      </c>
      <c r="C5225" s="139">
        <v>1968</v>
      </c>
      <c r="D5225" s="139">
        <v>2012</v>
      </c>
      <c r="E5225" s="138" t="s">
        <v>84</v>
      </c>
      <c r="F5225" s="132">
        <v>2</v>
      </c>
      <c r="G5225" s="132">
        <v>3</v>
      </c>
      <c r="H5225" s="133">
        <v>580</v>
      </c>
      <c r="I5225" s="133">
        <v>524.9</v>
      </c>
      <c r="J5225" s="133">
        <v>398.5</v>
      </c>
      <c r="K5225" s="132">
        <v>28</v>
      </c>
      <c r="L5225" s="133">
        <v>7925508.75</v>
      </c>
      <c r="M5225" s="133">
        <v>0</v>
      </c>
      <c r="N5225" s="133">
        <v>0</v>
      </c>
      <c r="O5225" s="133">
        <v>0</v>
      </c>
      <c r="P5225" s="133">
        <v>7925508.75</v>
      </c>
      <c r="Q5225" s="133">
        <v>0</v>
      </c>
      <c r="R5225" s="66" t="s">
        <v>85</v>
      </c>
      <c r="S5225" s="134">
        <v>3</v>
      </c>
      <c r="T5225" s="133">
        <v>15099.08</v>
      </c>
      <c r="U5225" s="133">
        <v>15099.08</v>
      </c>
      <c r="V5225" s="136">
        <v>47118</v>
      </c>
    </row>
    <row r="5226" spans="1:22" s="50" customFormat="1" ht="31.5" customHeight="1" x14ac:dyDescent="0.15">
      <c r="A5226" s="138"/>
      <c r="B5226" s="138"/>
      <c r="C5226" s="139"/>
      <c r="D5226" s="139"/>
      <c r="E5226" s="138"/>
      <c r="F5226" s="132"/>
      <c r="G5226" s="132"/>
      <c r="H5226" s="133"/>
      <c r="I5226" s="133"/>
      <c r="J5226" s="133"/>
      <c r="K5226" s="132"/>
      <c r="L5226" s="133"/>
      <c r="M5226" s="133"/>
      <c r="N5226" s="133"/>
      <c r="O5226" s="133"/>
      <c r="P5226" s="133"/>
      <c r="Q5226" s="133"/>
      <c r="R5226" s="66" t="s">
        <v>248</v>
      </c>
      <c r="S5226" s="135"/>
      <c r="T5226" s="133"/>
      <c r="U5226" s="133"/>
      <c r="V5226" s="136"/>
    </row>
    <row r="5227" spans="1:22" s="50" customFormat="1" ht="35.25" customHeight="1" x14ac:dyDescent="0.15">
      <c r="A5227" s="138"/>
      <c r="B5227" s="138"/>
      <c r="C5227" s="139"/>
      <c r="D5227" s="139"/>
      <c r="E5227" s="138"/>
      <c r="F5227" s="132"/>
      <c r="G5227" s="132"/>
      <c r="H5227" s="133"/>
      <c r="I5227" s="133"/>
      <c r="J5227" s="133"/>
      <c r="K5227" s="132"/>
      <c r="L5227" s="133"/>
      <c r="M5227" s="133"/>
      <c r="N5227" s="133"/>
      <c r="O5227" s="133"/>
      <c r="P5227" s="133"/>
      <c r="Q5227" s="133"/>
      <c r="R5227" s="66" t="s">
        <v>86</v>
      </c>
      <c r="S5227" s="135"/>
      <c r="T5227" s="133"/>
      <c r="U5227" s="133"/>
      <c r="V5227" s="136"/>
    </row>
    <row r="5228" spans="1:22" s="50" customFormat="1" ht="34.5" customHeight="1" x14ac:dyDescent="0.15">
      <c r="A5228" s="138">
        <v>7</v>
      </c>
      <c r="B5228" s="138" t="s">
        <v>1380</v>
      </c>
      <c r="C5228" s="139">
        <v>1979</v>
      </c>
      <c r="D5228" s="139">
        <v>2010</v>
      </c>
      <c r="E5228" s="138" t="s">
        <v>111</v>
      </c>
      <c r="F5228" s="132">
        <v>2</v>
      </c>
      <c r="G5228" s="132">
        <v>2</v>
      </c>
      <c r="H5228" s="133">
        <v>826.4</v>
      </c>
      <c r="I5228" s="133">
        <v>769.2</v>
      </c>
      <c r="J5228" s="133">
        <v>724.39</v>
      </c>
      <c r="K5228" s="132">
        <v>29</v>
      </c>
      <c r="L5228" s="133">
        <v>3235387.78</v>
      </c>
      <c r="M5228" s="133">
        <v>0</v>
      </c>
      <c r="N5228" s="133">
        <v>0</v>
      </c>
      <c r="O5228" s="133">
        <v>0</v>
      </c>
      <c r="P5228" s="133">
        <v>3235387.78</v>
      </c>
      <c r="Q5228" s="133">
        <v>0</v>
      </c>
      <c r="R5228" s="66" t="s">
        <v>68</v>
      </c>
      <c r="S5228" s="134">
        <v>3</v>
      </c>
      <c r="T5228" s="133">
        <v>4206.17</v>
      </c>
      <c r="U5228" s="133">
        <v>4206.17</v>
      </c>
      <c r="V5228" s="136">
        <v>47118</v>
      </c>
    </row>
    <row r="5229" spans="1:22" s="50" customFormat="1" ht="43.5" customHeight="1" x14ac:dyDescent="0.15">
      <c r="A5229" s="138"/>
      <c r="B5229" s="138"/>
      <c r="C5229" s="139"/>
      <c r="D5229" s="139"/>
      <c r="E5229" s="138"/>
      <c r="F5229" s="132"/>
      <c r="G5229" s="132"/>
      <c r="H5229" s="133"/>
      <c r="I5229" s="133"/>
      <c r="J5229" s="133"/>
      <c r="K5229" s="132"/>
      <c r="L5229" s="133"/>
      <c r="M5229" s="133"/>
      <c r="N5229" s="133"/>
      <c r="O5229" s="133"/>
      <c r="P5229" s="133"/>
      <c r="Q5229" s="133"/>
      <c r="R5229" s="66" t="s">
        <v>69</v>
      </c>
      <c r="S5229" s="135"/>
      <c r="T5229" s="133"/>
      <c r="U5229" s="133"/>
      <c r="V5229" s="136"/>
    </row>
    <row r="5230" spans="1:22" s="50" customFormat="1" ht="66" customHeight="1" x14ac:dyDescent="0.15">
      <c r="A5230" s="138"/>
      <c r="B5230" s="138"/>
      <c r="C5230" s="139"/>
      <c r="D5230" s="139"/>
      <c r="E5230" s="138"/>
      <c r="F5230" s="132"/>
      <c r="G5230" s="132"/>
      <c r="H5230" s="133"/>
      <c r="I5230" s="133"/>
      <c r="J5230" s="133"/>
      <c r="K5230" s="132"/>
      <c r="L5230" s="133"/>
      <c r="M5230" s="133"/>
      <c r="N5230" s="133"/>
      <c r="O5230" s="133"/>
      <c r="P5230" s="133"/>
      <c r="Q5230" s="133"/>
      <c r="R5230" s="66" t="s">
        <v>70</v>
      </c>
      <c r="S5230" s="135"/>
      <c r="T5230" s="133"/>
      <c r="U5230" s="133"/>
      <c r="V5230" s="136"/>
    </row>
    <row r="5231" spans="1:22" s="50" customFormat="1" ht="24" customHeight="1" x14ac:dyDescent="0.15">
      <c r="A5231" s="138">
        <v>8</v>
      </c>
      <c r="B5231" s="138" t="s">
        <v>981</v>
      </c>
      <c r="C5231" s="139">
        <v>1917</v>
      </c>
      <c r="D5231" s="139"/>
      <c r="E5231" s="138" t="s">
        <v>84</v>
      </c>
      <c r="F5231" s="132">
        <v>2</v>
      </c>
      <c r="G5231" s="132">
        <v>1</v>
      </c>
      <c r="H5231" s="133">
        <v>334</v>
      </c>
      <c r="I5231" s="133">
        <v>290</v>
      </c>
      <c r="J5231" s="133">
        <v>215</v>
      </c>
      <c r="K5231" s="132">
        <v>10</v>
      </c>
      <c r="L5231" s="133">
        <v>4911742.92</v>
      </c>
      <c r="M5231" s="133">
        <v>0</v>
      </c>
      <c r="N5231" s="133">
        <v>0</v>
      </c>
      <c r="O5231" s="133">
        <v>0</v>
      </c>
      <c r="P5231" s="133">
        <v>4911742.92</v>
      </c>
      <c r="Q5231" s="133">
        <v>0</v>
      </c>
      <c r="R5231" s="66" t="s">
        <v>85</v>
      </c>
      <c r="S5231" s="134">
        <v>3</v>
      </c>
      <c r="T5231" s="133">
        <v>16937.04</v>
      </c>
      <c r="U5231" s="133">
        <v>16937.04</v>
      </c>
      <c r="V5231" s="136">
        <v>47118</v>
      </c>
    </row>
    <row r="5232" spans="1:22" s="50" customFormat="1" ht="33" customHeight="1" x14ac:dyDescent="0.15">
      <c r="A5232" s="138"/>
      <c r="B5232" s="138"/>
      <c r="C5232" s="139"/>
      <c r="D5232" s="139"/>
      <c r="E5232" s="138"/>
      <c r="F5232" s="132"/>
      <c r="G5232" s="132"/>
      <c r="H5232" s="133"/>
      <c r="I5232" s="133"/>
      <c r="J5232" s="133"/>
      <c r="K5232" s="132"/>
      <c r="L5232" s="133"/>
      <c r="M5232" s="133"/>
      <c r="N5232" s="133"/>
      <c r="O5232" s="133"/>
      <c r="P5232" s="133"/>
      <c r="Q5232" s="133"/>
      <c r="R5232" s="66" t="s">
        <v>248</v>
      </c>
      <c r="S5232" s="135"/>
      <c r="T5232" s="133"/>
      <c r="U5232" s="133"/>
      <c r="V5232" s="136"/>
    </row>
    <row r="5233" spans="1:22" s="50" customFormat="1" ht="33.75" customHeight="1" x14ac:dyDescent="0.15">
      <c r="A5233" s="138"/>
      <c r="B5233" s="138"/>
      <c r="C5233" s="139"/>
      <c r="D5233" s="139"/>
      <c r="E5233" s="138"/>
      <c r="F5233" s="132"/>
      <c r="G5233" s="132"/>
      <c r="H5233" s="133"/>
      <c r="I5233" s="133"/>
      <c r="J5233" s="133"/>
      <c r="K5233" s="132"/>
      <c r="L5233" s="133"/>
      <c r="M5233" s="133"/>
      <c r="N5233" s="133"/>
      <c r="O5233" s="133"/>
      <c r="P5233" s="133"/>
      <c r="Q5233" s="133"/>
      <c r="R5233" s="66" t="s">
        <v>86</v>
      </c>
      <c r="S5233" s="135"/>
      <c r="T5233" s="133"/>
      <c r="U5233" s="133"/>
      <c r="V5233" s="136"/>
    </row>
    <row r="5234" spans="1:22" s="50" customFormat="1" ht="25.5" customHeight="1" x14ac:dyDescent="0.15">
      <c r="A5234" s="138">
        <v>9</v>
      </c>
      <c r="B5234" s="138" t="s">
        <v>982</v>
      </c>
      <c r="C5234" s="139">
        <v>1968</v>
      </c>
      <c r="D5234" s="139"/>
      <c r="E5234" s="138" t="s">
        <v>84</v>
      </c>
      <c r="F5234" s="132">
        <v>2</v>
      </c>
      <c r="G5234" s="132">
        <v>3</v>
      </c>
      <c r="H5234" s="133">
        <v>580</v>
      </c>
      <c r="I5234" s="133">
        <v>521.79999999999995</v>
      </c>
      <c r="J5234" s="133">
        <v>424.72</v>
      </c>
      <c r="K5234" s="132">
        <v>11</v>
      </c>
      <c r="L5234" s="133">
        <v>8677887.7699999996</v>
      </c>
      <c r="M5234" s="133">
        <v>0</v>
      </c>
      <c r="N5234" s="133">
        <v>0</v>
      </c>
      <c r="O5234" s="133">
        <v>0</v>
      </c>
      <c r="P5234" s="133">
        <v>8677887.7699999996</v>
      </c>
      <c r="Q5234" s="133">
        <v>0</v>
      </c>
      <c r="R5234" s="66" t="s">
        <v>85</v>
      </c>
      <c r="S5234" s="134">
        <v>3</v>
      </c>
      <c r="T5234" s="133">
        <v>16630.68</v>
      </c>
      <c r="U5234" s="133">
        <v>16630.68</v>
      </c>
      <c r="V5234" s="136">
        <v>47118</v>
      </c>
    </row>
    <row r="5235" spans="1:22" s="50" customFormat="1" ht="46.5" customHeight="1" x14ac:dyDescent="0.15">
      <c r="A5235" s="138"/>
      <c r="B5235" s="138"/>
      <c r="C5235" s="139"/>
      <c r="D5235" s="139"/>
      <c r="E5235" s="138"/>
      <c r="F5235" s="132"/>
      <c r="G5235" s="132"/>
      <c r="H5235" s="133"/>
      <c r="I5235" s="133"/>
      <c r="J5235" s="133"/>
      <c r="K5235" s="132"/>
      <c r="L5235" s="133"/>
      <c r="M5235" s="133"/>
      <c r="N5235" s="133"/>
      <c r="O5235" s="133"/>
      <c r="P5235" s="133"/>
      <c r="Q5235" s="133"/>
      <c r="R5235" s="66" t="s">
        <v>248</v>
      </c>
      <c r="S5235" s="135"/>
      <c r="T5235" s="133"/>
      <c r="U5235" s="133"/>
      <c r="V5235" s="136"/>
    </row>
    <row r="5236" spans="1:22" s="50" customFormat="1" ht="46.5" customHeight="1" x14ac:dyDescent="0.15">
      <c r="A5236" s="138"/>
      <c r="B5236" s="138"/>
      <c r="C5236" s="139"/>
      <c r="D5236" s="139"/>
      <c r="E5236" s="138"/>
      <c r="F5236" s="132"/>
      <c r="G5236" s="132"/>
      <c r="H5236" s="133"/>
      <c r="I5236" s="133"/>
      <c r="J5236" s="133"/>
      <c r="K5236" s="132"/>
      <c r="L5236" s="133"/>
      <c r="M5236" s="133"/>
      <c r="N5236" s="133"/>
      <c r="O5236" s="133"/>
      <c r="P5236" s="133"/>
      <c r="Q5236" s="133"/>
      <c r="R5236" s="66" t="s">
        <v>86</v>
      </c>
      <c r="S5236" s="135"/>
      <c r="T5236" s="133"/>
      <c r="U5236" s="133"/>
      <c r="V5236" s="136"/>
    </row>
    <row r="5237" spans="1:22" s="50" customFormat="1" ht="30.75" customHeight="1" x14ac:dyDescent="0.15">
      <c r="A5237" s="138">
        <v>10</v>
      </c>
      <c r="B5237" s="138" t="s">
        <v>983</v>
      </c>
      <c r="C5237" s="139">
        <v>1961</v>
      </c>
      <c r="D5237" s="139">
        <v>2009</v>
      </c>
      <c r="E5237" s="138" t="s">
        <v>84</v>
      </c>
      <c r="F5237" s="132">
        <v>2</v>
      </c>
      <c r="G5237" s="132">
        <v>1</v>
      </c>
      <c r="H5237" s="133">
        <v>355.1</v>
      </c>
      <c r="I5237" s="133">
        <v>333.5</v>
      </c>
      <c r="J5237" s="133">
        <v>293.10000000000002</v>
      </c>
      <c r="K5237" s="132">
        <v>11</v>
      </c>
      <c r="L5237" s="133">
        <v>5418504.3600000003</v>
      </c>
      <c r="M5237" s="133">
        <v>0</v>
      </c>
      <c r="N5237" s="133">
        <v>0</v>
      </c>
      <c r="O5237" s="133">
        <v>0</v>
      </c>
      <c r="P5237" s="133">
        <v>5418504.3600000003</v>
      </c>
      <c r="Q5237" s="133">
        <v>0</v>
      </c>
      <c r="R5237" s="66" t="s">
        <v>85</v>
      </c>
      <c r="S5237" s="134">
        <v>2</v>
      </c>
      <c r="T5237" s="133">
        <v>16247.39</v>
      </c>
      <c r="U5237" s="133">
        <v>16247.39</v>
      </c>
      <c r="V5237" s="136">
        <v>47118</v>
      </c>
    </row>
    <row r="5238" spans="1:22" s="50" customFormat="1" ht="43.5" customHeight="1" x14ac:dyDescent="0.15">
      <c r="A5238" s="138"/>
      <c r="B5238" s="138"/>
      <c r="C5238" s="139"/>
      <c r="D5238" s="139"/>
      <c r="E5238" s="138"/>
      <c r="F5238" s="132"/>
      <c r="G5238" s="132"/>
      <c r="H5238" s="133"/>
      <c r="I5238" s="133"/>
      <c r="J5238" s="133"/>
      <c r="K5238" s="132"/>
      <c r="L5238" s="133"/>
      <c r="M5238" s="133"/>
      <c r="N5238" s="133"/>
      <c r="O5238" s="133"/>
      <c r="P5238" s="133"/>
      <c r="Q5238" s="133"/>
      <c r="R5238" s="66" t="s">
        <v>86</v>
      </c>
      <c r="S5238" s="135"/>
      <c r="T5238" s="133"/>
      <c r="U5238" s="133"/>
      <c r="V5238" s="136"/>
    </row>
    <row r="5239" spans="1:22" s="50" customFormat="1" ht="45" customHeight="1" x14ac:dyDescent="0.15">
      <c r="A5239" s="138">
        <v>11</v>
      </c>
      <c r="B5239" s="138" t="s">
        <v>984</v>
      </c>
      <c r="C5239" s="139">
        <v>1973</v>
      </c>
      <c r="D5239" s="139"/>
      <c r="E5239" s="138" t="s">
        <v>84</v>
      </c>
      <c r="F5239" s="132">
        <v>2</v>
      </c>
      <c r="G5239" s="132">
        <v>3</v>
      </c>
      <c r="H5239" s="133">
        <v>580</v>
      </c>
      <c r="I5239" s="133">
        <v>539</v>
      </c>
      <c r="J5239" s="133">
        <v>452.2</v>
      </c>
      <c r="K5239" s="132">
        <v>24</v>
      </c>
      <c r="L5239" s="133">
        <v>4049330.6</v>
      </c>
      <c r="M5239" s="133">
        <v>0</v>
      </c>
      <c r="N5239" s="133">
        <v>0</v>
      </c>
      <c r="O5239" s="133">
        <v>0</v>
      </c>
      <c r="P5239" s="133">
        <v>4049330.6</v>
      </c>
      <c r="Q5239" s="133">
        <v>0</v>
      </c>
      <c r="R5239" s="66" t="s">
        <v>74</v>
      </c>
      <c r="S5239" s="134">
        <v>3</v>
      </c>
      <c r="T5239" s="133">
        <v>7512.67</v>
      </c>
      <c r="U5239" s="133">
        <v>7512.67</v>
      </c>
      <c r="V5239" s="136">
        <v>47118</v>
      </c>
    </row>
    <row r="5240" spans="1:22" s="50" customFormat="1" ht="45" customHeight="1" x14ac:dyDescent="0.15">
      <c r="A5240" s="138"/>
      <c r="B5240" s="138"/>
      <c r="C5240" s="139"/>
      <c r="D5240" s="139"/>
      <c r="E5240" s="138"/>
      <c r="F5240" s="132"/>
      <c r="G5240" s="132"/>
      <c r="H5240" s="133"/>
      <c r="I5240" s="133"/>
      <c r="J5240" s="133"/>
      <c r="K5240" s="132"/>
      <c r="L5240" s="133"/>
      <c r="M5240" s="133"/>
      <c r="N5240" s="133"/>
      <c r="O5240" s="133"/>
      <c r="P5240" s="133"/>
      <c r="Q5240" s="133"/>
      <c r="R5240" s="66" t="s">
        <v>75</v>
      </c>
      <c r="S5240" s="135"/>
      <c r="T5240" s="133"/>
      <c r="U5240" s="133"/>
      <c r="V5240" s="136"/>
    </row>
    <row r="5241" spans="1:22" s="50" customFormat="1" ht="45" customHeight="1" x14ac:dyDescent="0.15">
      <c r="A5241" s="138"/>
      <c r="B5241" s="138"/>
      <c r="C5241" s="139"/>
      <c r="D5241" s="139"/>
      <c r="E5241" s="138"/>
      <c r="F5241" s="132"/>
      <c r="G5241" s="132"/>
      <c r="H5241" s="133"/>
      <c r="I5241" s="133"/>
      <c r="J5241" s="133"/>
      <c r="K5241" s="132"/>
      <c r="L5241" s="133"/>
      <c r="M5241" s="133"/>
      <c r="N5241" s="133"/>
      <c r="O5241" s="133"/>
      <c r="P5241" s="133"/>
      <c r="Q5241" s="133"/>
      <c r="R5241" s="66" t="s">
        <v>76</v>
      </c>
      <c r="S5241" s="135"/>
      <c r="T5241" s="133"/>
      <c r="U5241" s="133"/>
      <c r="V5241" s="136"/>
    </row>
    <row r="5242" spans="1:22" s="50" customFormat="1" ht="39.75" customHeight="1" x14ac:dyDescent="0.15">
      <c r="A5242" s="138">
        <v>12</v>
      </c>
      <c r="B5242" s="138" t="s">
        <v>985</v>
      </c>
      <c r="C5242" s="139">
        <v>1989</v>
      </c>
      <c r="D5242" s="139"/>
      <c r="E5242" s="138" t="s">
        <v>111</v>
      </c>
      <c r="F5242" s="132">
        <v>2</v>
      </c>
      <c r="G5242" s="132">
        <v>2</v>
      </c>
      <c r="H5242" s="133">
        <v>700</v>
      </c>
      <c r="I5242" s="133">
        <v>643.79999999999995</v>
      </c>
      <c r="J5242" s="133">
        <v>642.05999999999995</v>
      </c>
      <c r="K5242" s="132">
        <v>13</v>
      </c>
      <c r="L5242" s="133">
        <f>M5242+N5242+O5242+P5242+Q5242</f>
        <v>5182950.1500000004</v>
      </c>
      <c r="M5242" s="133">
        <v>0</v>
      </c>
      <c r="N5242" s="133">
        <v>0</v>
      </c>
      <c r="O5242" s="133">
        <v>0</v>
      </c>
      <c r="P5242" s="133">
        <v>5182950.1500000004</v>
      </c>
      <c r="Q5242" s="133">
        <v>0</v>
      </c>
      <c r="R5242" s="66" t="s">
        <v>74</v>
      </c>
      <c r="S5242" s="134">
        <v>3</v>
      </c>
      <c r="T5242" s="133">
        <f>L5242/I5242</f>
        <v>8050.5594128611383</v>
      </c>
      <c r="U5242" s="133">
        <f>T5242</f>
        <v>8050.5594128611383</v>
      </c>
      <c r="V5242" s="136">
        <v>47118</v>
      </c>
    </row>
    <row r="5243" spans="1:22" s="50" customFormat="1" ht="39.75" customHeight="1" x14ac:dyDescent="0.15">
      <c r="A5243" s="138"/>
      <c r="B5243" s="138"/>
      <c r="C5243" s="139"/>
      <c r="D5243" s="139"/>
      <c r="E5243" s="138"/>
      <c r="F5243" s="132"/>
      <c r="G5243" s="132"/>
      <c r="H5243" s="133"/>
      <c r="I5243" s="133"/>
      <c r="J5243" s="133"/>
      <c r="K5243" s="132"/>
      <c r="L5243" s="133"/>
      <c r="M5243" s="133"/>
      <c r="N5243" s="133"/>
      <c r="O5243" s="133"/>
      <c r="P5243" s="133"/>
      <c r="Q5243" s="133"/>
      <c r="R5243" s="66" t="s">
        <v>75</v>
      </c>
      <c r="S5243" s="135"/>
      <c r="T5243" s="133"/>
      <c r="U5243" s="133"/>
      <c r="V5243" s="136"/>
    </row>
    <row r="5244" spans="1:22" s="50" customFormat="1" ht="39.75" customHeight="1" x14ac:dyDescent="0.15">
      <c r="A5244" s="138"/>
      <c r="B5244" s="138"/>
      <c r="C5244" s="139"/>
      <c r="D5244" s="139"/>
      <c r="E5244" s="138"/>
      <c r="F5244" s="132"/>
      <c r="G5244" s="132"/>
      <c r="H5244" s="133"/>
      <c r="I5244" s="133"/>
      <c r="J5244" s="133"/>
      <c r="K5244" s="132"/>
      <c r="L5244" s="133"/>
      <c r="M5244" s="133"/>
      <c r="N5244" s="133"/>
      <c r="O5244" s="133"/>
      <c r="P5244" s="133"/>
      <c r="Q5244" s="133"/>
      <c r="R5244" s="66" t="s">
        <v>76</v>
      </c>
      <c r="S5244" s="135"/>
      <c r="T5244" s="133"/>
      <c r="U5244" s="133"/>
      <c r="V5244" s="136"/>
    </row>
    <row r="5245" spans="1:22" s="50" customFormat="1" ht="36" customHeight="1" x14ac:dyDescent="0.15">
      <c r="A5245" s="138">
        <v>13</v>
      </c>
      <c r="B5245" s="138" t="s">
        <v>986</v>
      </c>
      <c r="C5245" s="139">
        <v>1988</v>
      </c>
      <c r="D5245" s="139"/>
      <c r="E5245" s="138" t="s">
        <v>84</v>
      </c>
      <c r="F5245" s="132">
        <v>2</v>
      </c>
      <c r="G5245" s="132">
        <v>1</v>
      </c>
      <c r="H5245" s="133">
        <v>562</v>
      </c>
      <c r="I5245" s="133">
        <v>488.5</v>
      </c>
      <c r="J5245" s="133">
        <v>380.4</v>
      </c>
      <c r="K5245" s="132">
        <v>15</v>
      </c>
      <c r="L5245" s="133">
        <v>3688667.9</v>
      </c>
      <c r="M5245" s="133">
        <v>0</v>
      </c>
      <c r="N5245" s="133">
        <v>0</v>
      </c>
      <c r="O5245" s="133">
        <v>0</v>
      </c>
      <c r="P5245" s="133">
        <v>3688667.9</v>
      </c>
      <c r="Q5245" s="133">
        <v>0</v>
      </c>
      <c r="R5245" s="66" t="s">
        <v>74</v>
      </c>
      <c r="S5245" s="134">
        <v>3</v>
      </c>
      <c r="T5245" s="133">
        <v>7551.01</v>
      </c>
      <c r="U5245" s="133">
        <v>7551.01</v>
      </c>
      <c r="V5245" s="136">
        <v>47118</v>
      </c>
    </row>
    <row r="5246" spans="1:22" s="50" customFormat="1" ht="36" customHeight="1" x14ac:dyDescent="0.15">
      <c r="A5246" s="138"/>
      <c r="B5246" s="138"/>
      <c r="C5246" s="139"/>
      <c r="D5246" s="139"/>
      <c r="E5246" s="138"/>
      <c r="F5246" s="132"/>
      <c r="G5246" s="132"/>
      <c r="H5246" s="133"/>
      <c r="I5246" s="133"/>
      <c r="J5246" s="133"/>
      <c r="K5246" s="132"/>
      <c r="L5246" s="133"/>
      <c r="M5246" s="133"/>
      <c r="N5246" s="133"/>
      <c r="O5246" s="133"/>
      <c r="P5246" s="133"/>
      <c r="Q5246" s="133"/>
      <c r="R5246" s="66" t="s">
        <v>75</v>
      </c>
      <c r="S5246" s="135"/>
      <c r="T5246" s="133"/>
      <c r="U5246" s="133"/>
      <c r="V5246" s="136"/>
    </row>
    <row r="5247" spans="1:22" s="50" customFormat="1" ht="47.25" customHeight="1" x14ac:dyDescent="0.15">
      <c r="A5247" s="138"/>
      <c r="B5247" s="138"/>
      <c r="C5247" s="139"/>
      <c r="D5247" s="139"/>
      <c r="E5247" s="138"/>
      <c r="F5247" s="132"/>
      <c r="G5247" s="132"/>
      <c r="H5247" s="133"/>
      <c r="I5247" s="133"/>
      <c r="J5247" s="133"/>
      <c r="K5247" s="132"/>
      <c r="L5247" s="133"/>
      <c r="M5247" s="133"/>
      <c r="N5247" s="133"/>
      <c r="O5247" s="133"/>
      <c r="P5247" s="133"/>
      <c r="Q5247" s="133"/>
      <c r="R5247" s="66" t="s">
        <v>76</v>
      </c>
      <c r="S5247" s="135"/>
      <c r="T5247" s="133"/>
      <c r="U5247" s="133"/>
      <c r="V5247" s="136"/>
    </row>
    <row r="5248" spans="1:22" s="50" customFormat="1" ht="39" customHeight="1" x14ac:dyDescent="0.15">
      <c r="A5248" s="138">
        <v>14</v>
      </c>
      <c r="B5248" s="138" t="s">
        <v>987</v>
      </c>
      <c r="C5248" s="139">
        <v>1977</v>
      </c>
      <c r="D5248" s="139"/>
      <c r="E5248" s="138" t="s">
        <v>84</v>
      </c>
      <c r="F5248" s="132">
        <v>2</v>
      </c>
      <c r="G5248" s="132">
        <v>2</v>
      </c>
      <c r="H5248" s="133">
        <v>552.5</v>
      </c>
      <c r="I5248" s="133">
        <v>479.5</v>
      </c>
      <c r="J5248" s="133">
        <v>479.12</v>
      </c>
      <c r="K5248" s="132">
        <v>20</v>
      </c>
      <c r="L5248" s="133">
        <v>3615573.33</v>
      </c>
      <c r="M5248" s="133">
        <v>0</v>
      </c>
      <c r="N5248" s="133">
        <v>0</v>
      </c>
      <c r="O5248" s="133">
        <v>0</v>
      </c>
      <c r="P5248" s="133">
        <v>3615573.33</v>
      </c>
      <c r="Q5248" s="133">
        <v>0</v>
      </c>
      <c r="R5248" s="66" t="s">
        <v>74</v>
      </c>
      <c r="S5248" s="134">
        <v>3</v>
      </c>
      <c r="T5248" s="133">
        <v>7540.3</v>
      </c>
      <c r="U5248" s="133">
        <v>7540.3</v>
      </c>
      <c r="V5248" s="136">
        <v>47118</v>
      </c>
    </row>
    <row r="5249" spans="1:22" s="50" customFormat="1" ht="39" customHeight="1" x14ac:dyDescent="0.15">
      <c r="A5249" s="138"/>
      <c r="B5249" s="138"/>
      <c r="C5249" s="139"/>
      <c r="D5249" s="139"/>
      <c r="E5249" s="138"/>
      <c r="F5249" s="132"/>
      <c r="G5249" s="132"/>
      <c r="H5249" s="133"/>
      <c r="I5249" s="133"/>
      <c r="J5249" s="133"/>
      <c r="K5249" s="132"/>
      <c r="L5249" s="133"/>
      <c r="M5249" s="133"/>
      <c r="N5249" s="133"/>
      <c r="O5249" s="133"/>
      <c r="P5249" s="133"/>
      <c r="Q5249" s="133"/>
      <c r="R5249" s="66" t="s">
        <v>75</v>
      </c>
      <c r="S5249" s="135"/>
      <c r="T5249" s="133"/>
      <c r="U5249" s="133"/>
      <c r="V5249" s="136"/>
    </row>
    <row r="5250" spans="1:22" s="50" customFormat="1" ht="39" customHeight="1" x14ac:dyDescent="0.15">
      <c r="A5250" s="138"/>
      <c r="B5250" s="138"/>
      <c r="C5250" s="139"/>
      <c r="D5250" s="139"/>
      <c r="E5250" s="138"/>
      <c r="F5250" s="132"/>
      <c r="G5250" s="132"/>
      <c r="H5250" s="133"/>
      <c r="I5250" s="133"/>
      <c r="J5250" s="133"/>
      <c r="K5250" s="132"/>
      <c r="L5250" s="133"/>
      <c r="M5250" s="133"/>
      <c r="N5250" s="133"/>
      <c r="O5250" s="133"/>
      <c r="P5250" s="133"/>
      <c r="Q5250" s="133"/>
      <c r="R5250" s="66" t="s">
        <v>76</v>
      </c>
      <c r="S5250" s="135"/>
      <c r="T5250" s="133"/>
      <c r="U5250" s="133"/>
      <c r="V5250" s="136"/>
    </row>
    <row r="5251" spans="1:22" s="50" customFormat="1" ht="39.75" customHeight="1" x14ac:dyDescent="0.15">
      <c r="A5251" s="138">
        <v>15</v>
      </c>
      <c r="B5251" s="138" t="s">
        <v>989</v>
      </c>
      <c r="C5251" s="139">
        <v>1979</v>
      </c>
      <c r="D5251" s="139"/>
      <c r="E5251" s="138" t="s">
        <v>111</v>
      </c>
      <c r="F5251" s="132">
        <v>2</v>
      </c>
      <c r="G5251" s="132">
        <v>3</v>
      </c>
      <c r="H5251" s="133">
        <v>969.5</v>
      </c>
      <c r="I5251" s="133">
        <v>887.5</v>
      </c>
      <c r="J5251" s="133">
        <v>754.92</v>
      </c>
      <c r="K5251" s="132">
        <v>52</v>
      </c>
      <c r="L5251" s="133">
        <v>7147071.9500000002</v>
      </c>
      <c r="M5251" s="133">
        <v>0</v>
      </c>
      <c r="N5251" s="133">
        <v>0</v>
      </c>
      <c r="O5251" s="133">
        <v>0</v>
      </c>
      <c r="P5251" s="133">
        <v>7147071.9500000002</v>
      </c>
      <c r="Q5251" s="133">
        <v>0</v>
      </c>
      <c r="R5251" s="66" t="s">
        <v>74</v>
      </c>
      <c r="S5251" s="134">
        <v>3</v>
      </c>
      <c r="T5251" s="133">
        <v>8053.04</v>
      </c>
      <c r="U5251" s="133">
        <v>8053.04</v>
      </c>
      <c r="V5251" s="136">
        <v>47118</v>
      </c>
    </row>
    <row r="5252" spans="1:22" s="50" customFormat="1" ht="39.75" customHeight="1" x14ac:dyDescent="0.15">
      <c r="A5252" s="138"/>
      <c r="B5252" s="138"/>
      <c r="C5252" s="139"/>
      <c r="D5252" s="139"/>
      <c r="E5252" s="138"/>
      <c r="F5252" s="132"/>
      <c r="G5252" s="132"/>
      <c r="H5252" s="133"/>
      <c r="I5252" s="133"/>
      <c r="J5252" s="133"/>
      <c r="K5252" s="132"/>
      <c r="L5252" s="133"/>
      <c r="M5252" s="133"/>
      <c r="N5252" s="133"/>
      <c r="O5252" s="133"/>
      <c r="P5252" s="133"/>
      <c r="Q5252" s="133"/>
      <c r="R5252" s="66" t="s">
        <v>75</v>
      </c>
      <c r="S5252" s="135"/>
      <c r="T5252" s="133"/>
      <c r="U5252" s="133"/>
      <c r="V5252" s="136"/>
    </row>
    <row r="5253" spans="1:22" s="50" customFormat="1" ht="39.75" customHeight="1" x14ac:dyDescent="0.15">
      <c r="A5253" s="138"/>
      <c r="B5253" s="138"/>
      <c r="C5253" s="139"/>
      <c r="D5253" s="139"/>
      <c r="E5253" s="138"/>
      <c r="F5253" s="132"/>
      <c r="G5253" s="132"/>
      <c r="H5253" s="133"/>
      <c r="I5253" s="133"/>
      <c r="J5253" s="133"/>
      <c r="K5253" s="132"/>
      <c r="L5253" s="133"/>
      <c r="M5253" s="133"/>
      <c r="N5253" s="133"/>
      <c r="O5253" s="133"/>
      <c r="P5253" s="133"/>
      <c r="Q5253" s="133"/>
      <c r="R5253" s="66" t="s">
        <v>76</v>
      </c>
      <c r="S5253" s="135"/>
      <c r="T5253" s="133"/>
      <c r="U5253" s="133"/>
      <c r="V5253" s="136"/>
    </row>
    <row r="5254" spans="1:22" ht="38.25" customHeight="1" x14ac:dyDescent="0.15">
      <c r="A5254" s="152" t="s">
        <v>1514</v>
      </c>
      <c r="B5254" s="152"/>
      <c r="C5254" s="43" t="s">
        <v>80</v>
      </c>
      <c r="D5254" s="44" t="s">
        <v>80</v>
      </c>
      <c r="E5254" s="44" t="s">
        <v>80</v>
      </c>
      <c r="F5254" s="44" t="s">
        <v>80</v>
      </c>
      <c r="G5254" s="44" t="s">
        <v>80</v>
      </c>
      <c r="H5254" s="44">
        <f t="shared" ref="H5254:Q5254" si="402">SUM(H5210:H5253)</f>
        <v>9740.7999999999993</v>
      </c>
      <c r="I5254" s="44">
        <f t="shared" si="402"/>
        <v>8802.8100000000013</v>
      </c>
      <c r="J5254" s="44">
        <f t="shared" si="402"/>
        <v>7524.36</v>
      </c>
      <c r="K5254" s="45">
        <f t="shared" si="402"/>
        <v>330</v>
      </c>
      <c r="L5254" s="44">
        <f t="shared" si="402"/>
        <v>81169358.859999999</v>
      </c>
      <c r="M5254" s="44">
        <f t="shared" si="402"/>
        <v>0</v>
      </c>
      <c r="N5254" s="44">
        <f t="shared" si="402"/>
        <v>0</v>
      </c>
      <c r="O5254" s="44">
        <f t="shared" si="402"/>
        <v>0</v>
      </c>
      <c r="P5254" s="44">
        <f t="shared" si="402"/>
        <v>81169358.859999999</v>
      </c>
      <c r="Q5254" s="44">
        <f t="shared" si="402"/>
        <v>0</v>
      </c>
      <c r="R5254" s="44" t="s">
        <v>80</v>
      </c>
      <c r="S5254" s="45">
        <f>SUM(S5210:S5253)</f>
        <v>44</v>
      </c>
      <c r="T5254" s="44" t="s">
        <v>80</v>
      </c>
      <c r="U5254" s="44" t="s">
        <v>80</v>
      </c>
      <c r="V5254" s="44" t="s">
        <v>80</v>
      </c>
    </row>
    <row r="5255" spans="1:22" ht="34.5" customHeight="1" x14ac:dyDescent="0.15">
      <c r="A5255" s="155" t="s">
        <v>1515</v>
      </c>
      <c r="B5255" s="155"/>
      <c r="C5255" s="43" t="s">
        <v>80</v>
      </c>
      <c r="D5255" s="44" t="s">
        <v>80</v>
      </c>
      <c r="E5255" s="44" t="s">
        <v>80</v>
      </c>
      <c r="F5255" s="44" t="s">
        <v>80</v>
      </c>
      <c r="G5255" s="44" t="s">
        <v>80</v>
      </c>
      <c r="H5255" s="44">
        <f t="shared" ref="H5255:Q5255" si="403">H4169+H4207+H4220+H4277+H4306+H4730+H4803+H4817+H4822+H4866+H4885+H4894+H4910+H4918+H4935+H4940+H4960+H4982+H5015+H5020+H5120+H5149+H5182+H5208+H5254</f>
        <v>1000432.0300000003</v>
      </c>
      <c r="I5255" s="44">
        <f t="shared" si="403"/>
        <v>865823.9600000002</v>
      </c>
      <c r="J5255" s="44">
        <f t="shared" si="403"/>
        <v>744643.40000000014</v>
      </c>
      <c r="K5255" s="45">
        <f t="shared" si="403"/>
        <v>38610</v>
      </c>
      <c r="L5255" s="44">
        <f t="shared" si="403"/>
        <v>4378174571.54</v>
      </c>
      <c r="M5255" s="44">
        <f t="shared" si="403"/>
        <v>0</v>
      </c>
      <c r="N5255" s="44">
        <f t="shared" si="403"/>
        <v>0</v>
      </c>
      <c r="O5255" s="44">
        <f t="shared" si="403"/>
        <v>0</v>
      </c>
      <c r="P5255" s="44">
        <f t="shared" si="403"/>
        <v>4357830340.1100006</v>
      </c>
      <c r="Q5255" s="44">
        <f t="shared" si="403"/>
        <v>20344231.43</v>
      </c>
      <c r="R5255" s="44" t="s">
        <v>80</v>
      </c>
      <c r="S5255" s="45">
        <f>S4169+S4207+S4220+S4277+S4306+S4730+S4803+S4817+S4822+S4866+S4885+S4894+S4910+S4918+S4935+S4940+S4960+S4982+S5015+S5020+S5120+S5149+S5182+S5208+S5254</f>
        <v>1177</v>
      </c>
      <c r="T5255" s="44" t="s">
        <v>80</v>
      </c>
      <c r="U5255" s="44" t="s">
        <v>80</v>
      </c>
      <c r="V5255" s="44" t="s">
        <v>80</v>
      </c>
    </row>
  </sheetData>
  <mergeCells count="20560">
    <mergeCell ref="U4016:U4018"/>
    <mergeCell ref="V4016:V4018"/>
    <mergeCell ref="A3399:A3400"/>
    <mergeCell ref="B3399:B3400"/>
    <mergeCell ref="A3395:A3396"/>
    <mergeCell ref="B3395:B3396"/>
    <mergeCell ref="A4075:B4075"/>
    <mergeCell ref="A4076:V4076"/>
    <mergeCell ref="A4079:B4079"/>
    <mergeCell ref="A4085:V4085"/>
    <mergeCell ref="B4086:B4094"/>
    <mergeCell ref="C4086:C4094"/>
    <mergeCell ref="D4086:D4094"/>
    <mergeCell ref="E4086:E4094"/>
    <mergeCell ref="F4086:F4094"/>
    <mergeCell ref="G4086:G4094"/>
    <mergeCell ref="H4086:H4094"/>
    <mergeCell ref="I4086:I4094"/>
    <mergeCell ref="J4086:J4094"/>
    <mergeCell ref="K4086:K4094"/>
    <mergeCell ref="L4086:L4094"/>
    <mergeCell ref="M4086:M4094"/>
    <mergeCell ref="N4086:N4094"/>
    <mergeCell ref="Q4877:Q4879"/>
    <mergeCell ref="A4880:A4881"/>
    <mergeCell ref="B4880:B4881"/>
    <mergeCell ref="C4880:C4881"/>
    <mergeCell ref="D4880:D4881"/>
    <mergeCell ref="E4880:E4881"/>
    <mergeCell ref="F4880:F4881"/>
    <mergeCell ref="G4880:G4881"/>
    <mergeCell ref="H4880:H4881"/>
    <mergeCell ref="I4880:I4881"/>
    <mergeCell ref="J4880:J4881"/>
    <mergeCell ref="K4880:K4881"/>
    <mergeCell ref="L4880:L4881"/>
    <mergeCell ref="M4880:M4881"/>
    <mergeCell ref="N4880:N4881"/>
    <mergeCell ref="O4880:O4881"/>
    <mergeCell ref="P4880:P4881"/>
    <mergeCell ref="Q4880:Q4881"/>
    <mergeCell ref="S4880:S4881"/>
    <mergeCell ref="T4880:T4881"/>
    <mergeCell ref="U4880:U4881"/>
    <mergeCell ref="V4880:V4881"/>
    <mergeCell ref="A4885:B4885"/>
    <mergeCell ref="A4086:A4094"/>
    <mergeCell ref="C3395:C3396"/>
    <mergeCell ref="D3395:D3396"/>
    <mergeCell ref="E3395:E3396"/>
    <mergeCell ref="F3395:F3396"/>
    <mergeCell ref="G3395:G3396"/>
    <mergeCell ref="H3395:H3396"/>
    <mergeCell ref="I3395:I3396"/>
    <mergeCell ref="J3395:J3396"/>
    <mergeCell ref="K3395:K3396"/>
    <mergeCell ref="L3395:L3396"/>
    <mergeCell ref="M3395:M3396"/>
    <mergeCell ref="N3395:N3396"/>
    <mergeCell ref="O3395:O3396"/>
    <mergeCell ref="P3395:P3396"/>
    <mergeCell ref="Q3395:Q3396"/>
    <mergeCell ref="S3395:S3396"/>
    <mergeCell ref="T3395:T3396"/>
    <mergeCell ref="U3395:U3396"/>
    <mergeCell ref="V3395:V3396"/>
    <mergeCell ref="A3401:A3402"/>
    <mergeCell ref="B3401:B3402"/>
    <mergeCell ref="A4016:A4018"/>
    <mergeCell ref="B4016:B4018"/>
    <mergeCell ref="C4016:C4018"/>
    <mergeCell ref="D4016:D4018"/>
    <mergeCell ref="E4016:E4018"/>
    <mergeCell ref="F4016:F4018"/>
    <mergeCell ref="G4016:G4018"/>
    <mergeCell ref="H4016:H4018"/>
    <mergeCell ref="I4016:I4018"/>
    <mergeCell ref="J4016:J4018"/>
    <mergeCell ref="K4016:K4018"/>
    <mergeCell ref="L4016:L4018"/>
    <mergeCell ref="M4016:M4018"/>
    <mergeCell ref="N4016:N4018"/>
    <mergeCell ref="O4016:O4018"/>
    <mergeCell ref="P4016:P4018"/>
    <mergeCell ref="Q4016:Q4018"/>
    <mergeCell ref="S4016:S4018"/>
    <mergeCell ref="T4016:T4018"/>
    <mergeCell ref="A4145:A4146"/>
    <mergeCell ref="B4145:B4146"/>
    <mergeCell ref="C4145:C4146"/>
    <mergeCell ref="D4145:D4146"/>
    <mergeCell ref="E4145:E4146"/>
    <mergeCell ref="F4145:F4146"/>
    <mergeCell ref="G4145:G4146"/>
    <mergeCell ref="H4145:H4146"/>
    <mergeCell ref="I4145:I4146"/>
    <mergeCell ref="J4145:J4146"/>
    <mergeCell ref="K4145:K4146"/>
    <mergeCell ref="L4145:L4146"/>
    <mergeCell ref="M4145:M4146"/>
    <mergeCell ref="N4145:N4146"/>
    <mergeCell ref="O4145:O4146"/>
    <mergeCell ref="P4145:P4146"/>
    <mergeCell ref="Q4145:Q4146"/>
    <mergeCell ref="S4145:S4146"/>
    <mergeCell ref="T4145:T4146"/>
    <mergeCell ref="U4145:U4146"/>
    <mergeCell ref="V4145:V4146"/>
    <mergeCell ref="A4149:B4149"/>
    <mergeCell ref="A4150:V4150"/>
    <mergeCell ref="S4877:S4879"/>
    <mergeCell ref="T4877:T4879"/>
    <mergeCell ref="U4877:U4879"/>
    <mergeCell ref="V4877:V4879"/>
    <mergeCell ref="V4882:V4884"/>
    <mergeCell ref="A4896:A4901"/>
    <mergeCell ref="B4896:B4901"/>
    <mergeCell ref="C4896:C4901"/>
    <mergeCell ref="D4896:D4901"/>
    <mergeCell ref="E4896:E4901"/>
    <mergeCell ref="F4896:F4901"/>
    <mergeCell ref="G4896:G4901"/>
    <mergeCell ref="H4896:H4901"/>
    <mergeCell ref="I4896:I4901"/>
    <mergeCell ref="J4896:J4901"/>
    <mergeCell ref="K4896:K4901"/>
    <mergeCell ref="L4896:L4901"/>
    <mergeCell ref="M4896:M4901"/>
    <mergeCell ref="N4896:N4901"/>
    <mergeCell ref="O4896:O4901"/>
    <mergeCell ref="P4896:P4901"/>
    <mergeCell ref="T4153:T4161"/>
    <mergeCell ref="U4153:U4161"/>
    <mergeCell ref="V4153:V4161"/>
    <mergeCell ref="V4871:V4873"/>
    <mergeCell ref="A4877:A4879"/>
    <mergeCell ref="B4877:B4879"/>
    <mergeCell ref="C4877:C4879"/>
    <mergeCell ref="D4877:D4879"/>
    <mergeCell ref="E4877:E4879"/>
    <mergeCell ref="F4877:F4879"/>
    <mergeCell ref="G4877:G4879"/>
    <mergeCell ref="H4877:H4879"/>
    <mergeCell ref="I4877:I4879"/>
    <mergeCell ref="J4877:J4879"/>
    <mergeCell ref="K4877:K4879"/>
    <mergeCell ref="L4877:L4879"/>
    <mergeCell ref="M4877:M4879"/>
    <mergeCell ref="N4877:N4879"/>
    <mergeCell ref="O4877:O4879"/>
    <mergeCell ref="P4877:P4879"/>
    <mergeCell ref="B1302:B1303"/>
    <mergeCell ref="C1302:C1303"/>
    <mergeCell ref="D1302:D1303"/>
    <mergeCell ref="E1302:E1303"/>
    <mergeCell ref="F1302:F1303"/>
    <mergeCell ref="G1302:G1303"/>
    <mergeCell ref="H1302:H1303"/>
    <mergeCell ref="I1302:I1303"/>
    <mergeCell ref="J1302:J1303"/>
    <mergeCell ref="K1302:K1303"/>
    <mergeCell ref="L1302:L1303"/>
    <mergeCell ref="M1302:M1303"/>
    <mergeCell ref="N1302:N1303"/>
    <mergeCell ref="O1302:O1303"/>
    <mergeCell ref="P1302:P1303"/>
    <mergeCell ref="Q1302:Q1303"/>
    <mergeCell ref="S1302:S1303"/>
    <mergeCell ref="T1302:T1303"/>
    <mergeCell ref="U1302:U1303"/>
    <mergeCell ref="V1302:V1303"/>
    <mergeCell ref="A1203:A1206"/>
    <mergeCell ref="B1203:B1206"/>
    <mergeCell ref="C1203:C1206"/>
    <mergeCell ref="D1203:D1206"/>
    <mergeCell ref="E1203:E1206"/>
    <mergeCell ref="F1203:F1206"/>
    <mergeCell ref="G1203:G1206"/>
    <mergeCell ref="H1203:H1206"/>
    <mergeCell ref="I1203:I1206"/>
    <mergeCell ref="J1203:J1206"/>
    <mergeCell ref="K1203:K1206"/>
    <mergeCell ref="L1203:L1206"/>
    <mergeCell ref="M1203:M1206"/>
    <mergeCell ref="N1203:N1206"/>
    <mergeCell ref="O1203:O1206"/>
    <mergeCell ref="P1203:P1206"/>
    <mergeCell ref="Q1203:Q1206"/>
    <mergeCell ref="S1203:S1206"/>
    <mergeCell ref="T1203:T1206"/>
    <mergeCell ref="U1203:U1206"/>
    <mergeCell ref="V1203:V1206"/>
    <mergeCell ref="A1099:A1101"/>
    <mergeCell ref="B1099:B1101"/>
    <mergeCell ref="C1099:C1101"/>
    <mergeCell ref="D1099:D1101"/>
    <mergeCell ref="E1099:E1101"/>
    <mergeCell ref="F1099:F1101"/>
    <mergeCell ref="G1099:G1101"/>
    <mergeCell ref="H1099:H1101"/>
    <mergeCell ref="I1099:I1101"/>
    <mergeCell ref="J1099:J1101"/>
    <mergeCell ref="K1099:K1101"/>
    <mergeCell ref="L1099:L1101"/>
    <mergeCell ref="M1099:M1101"/>
    <mergeCell ref="N1099:N1101"/>
    <mergeCell ref="O1099:O1101"/>
    <mergeCell ref="P1099:P1101"/>
    <mergeCell ref="Q1099:Q1101"/>
    <mergeCell ref="S1099:S1101"/>
    <mergeCell ref="T1099:T1101"/>
    <mergeCell ref="U1099:U1101"/>
    <mergeCell ref="V1099:V1101"/>
    <mergeCell ref="V1186:V1199"/>
    <mergeCell ref="A1298:A1299"/>
    <mergeCell ref="B1298:B1299"/>
    <mergeCell ref="C1298:C1299"/>
    <mergeCell ref="D1298:D1299"/>
    <mergeCell ref="E1298:E1299"/>
    <mergeCell ref="F1298:F1299"/>
    <mergeCell ref="G1298:G1299"/>
    <mergeCell ref="H1298:H1299"/>
    <mergeCell ref="I1298:I1299"/>
    <mergeCell ref="J1298:J1299"/>
    <mergeCell ref="K1298:K1299"/>
    <mergeCell ref="L1298:L1299"/>
    <mergeCell ref="M1298:M1299"/>
    <mergeCell ref="N1298:N1299"/>
    <mergeCell ref="O1298:O1299"/>
    <mergeCell ref="P1298:P1299"/>
    <mergeCell ref="Q1298:Q1299"/>
    <mergeCell ref="S1298:S1299"/>
    <mergeCell ref="T1298:T1299"/>
    <mergeCell ref="U1298:U1299"/>
    <mergeCell ref="V1298:V1299"/>
    <mergeCell ref="U1043:U1046"/>
    <mergeCell ref="A1055:B1055"/>
    <mergeCell ref="A1056:V1056"/>
    <mergeCell ref="A1057:A1059"/>
    <mergeCell ref="B1057:B1059"/>
    <mergeCell ref="C1057:C1059"/>
    <mergeCell ref="D1057:D1059"/>
    <mergeCell ref="E1057:E1059"/>
    <mergeCell ref="F1057:F1059"/>
    <mergeCell ref="G1057:G1059"/>
    <mergeCell ref="H1057:H1059"/>
    <mergeCell ref="I1057:I1059"/>
    <mergeCell ref="J1057:J1059"/>
    <mergeCell ref="K1057:K1059"/>
    <mergeCell ref="L1057:L1059"/>
    <mergeCell ref="M1057:M1059"/>
    <mergeCell ref="N1057:N1059"/>
    <mergeCell ref="O1057:O1059"/>
    <mergeCell ref="P1057:P1059"/>
    <mergeCell ref="Q1057:Q1059"/>
    <mergeCell ref="A1096:A1098"/>
    <mergeCell ref="B1096:B1098"/>
    <mergeCell ref="C1096:C1098"/>
    <mergeCell ref="D1096:D1098"/>
    <mergeCell ref="E1096:E1098"/>
    <mergeCell ref="F1096:F1098"/>
    <mergeCell ref="G1096:G1098"/>
    <mergeCell ref="H1096:H1098"/>
    <mergeCell ref="I1096:I1098"/>
    <mergeCell ref="J1096:J1098"/>
    <mergeCell ref="K1096:K1098"/>
    <mergeCell ref="L1096:L1098"/>
    <mergeCell ref="M1096:M1098"/>
    <mergeCell ref="N1096:N1098"/>
    <mergeCell ref="O1096:O1098"/>
    <mergeCell ref="P1096:P1098"/>
    <mergeCell ref="Q1096:Q1098"/>
    <mergeCell ref="S1096:S1098"/>
    <mergeCell ref="T1096:T1098"/>
    <mergeCell ref="U1096:U1098"/>
    <mergeCell ref="V1096:V1098"/>
    <mergeCell ref="U1039:U1040"/>
    <mergeCell ref="V1039:V1040"/>
    <mergeCell ref="A981:A983"/>
    <mergeCell ref="B981:B983"/>
    <mergeCell ref="C981:C983"/>
    <mergeCell ref="D981:D983"/>
    <mergeCell ref="E981:E983"/>
    <mergeCell ref="F981:F983"/>
    <mergeCell ref="G981:G983"/>
    <mergeCell ref="H981:H983"/>
    <mergeCell ref="I981:I983"/>
    <mergeCell ref="J981:J983"/>
    <mergeCell ref="K981:K983"/>
    <mergeCell ref="L981:L983"/>
    <mergeCell ref="M981:M983"/>
    <mergeCell ref="N981:N983"/>
    <mergeCell ref="O981:O983"/>
    <mergeCell ref="P981:P983"/>
    <mergeCell ref="Q981:Q983"/>
    <mergeCell ref="S981:S983"/>
    <mergeCell ref="I1104:I1107"/>
    <mergeCell ref="J1104:J1107"/>
    <mergeCell ref="A1093:A1095"/>
    <mergeCell ref="B1093:B1095"/>
    <mergeCell ref="C1093:C1095"/>
    <mergeCell ref="D1093:D1095"/>
    <mergeCell ref="E1093:E1095"/>
    <mergeCell ref="F1093:F1095"/>
    <mergeCell ref="G1093:G1095"/>
    <mergeCell ref="H1093:H1095"/>
    <mergeCell ref="I1093:I1095"/>
    <mergeCell ref="J1093:J1095"/>
    <mergeCell ref="K1093:K1095"/>
    <mergeCell ref="L1093:L1095"/>
    <mergeCell ref="M1093:M1095"/>
    <mergeCell ref="N1093:N1095"/>
    <mergeCell ref="O1093:O1095"/>
    <mergeCell ref="P1093:P1095"/>
    <mergeCell ref="Q1093:Q1095"/>
    <mergeCell ref="S1093:S1095"/>
    <mergeCell ref="T1093:T1095"/>
    <mergeCell ref="U1093:U1095"/>
    <mergeCell ref="V1093:V1095"/>
    <mergeCell ref="A1041:B1041"/>
    <mergeCell ref="A1042:V1042"/>
    <mergeCell ref="A1043:A1046"/>
    <mergeCell ref="B1043:B1046"/>
    <mergeCell ref="C1043:C1046"/>
    <mergeCell ref="D1043:D1046"/>
    <mergeCell ref="E1043:E1046"/>
    <mergeCell ref="F1043:F1046"/>
    <mergeCell ref="G1043:G1046"/>
    <mergeCell ref="H1043:H1046"/>
    <mergeCell ref="I1043:I1046"/>
    <mergeCell ref="J1043:J1046"/>
    <mergeCell ref="K1043:K1046"/>
    <mergeCell ref="L1043:L1046"/>
    <mergeCell ref="M1043:M1046"/>
    <mergeCell ref="N1043:N1046"/>
    <mergeCell ref="O1043:O1046"/>
    <mergeCell ref="P1043:P1046"/>
    <mergeCell ref="Q1043:Q1046"/>
    <mergeCell ref="S1043:S1046"/>
    <mergeCell ref="T1043:T1046"/>
    <mergeCell ref="A888:A899"/>
    <mergeCell ref="B888:B899"/>
    <mergeCell ref="C888:C899"/>
    <mergeCell ref="D888:D899"/>
    <mergeCell ref="E888:E899"/>
    <mergeCell ref="F888:F899"/>
    <mergeCell ref="G888:G899"/>
    <mergeCell ref="H888:H899"/>
    <mergeCell ref="I888:I899"/>
    <mergeCell ref="J888:J899"/>
    <mergeCell ref="K888:K899"/>
    <mergeCell ref="L888:L899"/>
    <mergeCell ref="M888:M899"/>
    <mergeCell ref="N888:N899"/>
    <mergeCell ref="O888:O899"/>
    <mergeCell ref="P888:P899"/>
    <mergeCell ref="Q888:Q899"/>
    <mergeCell ref="S888:S899"/>
    <mergeCell ref="T888:T899"/>
    <mergeCell ref="U888:U899"/>
    <mergeCell ref="S1057:S1059"/>
    <mergeCell ref="T1057:T1059"/>
    <mergeCell ref="V1021:V1023"/>
    <mergeCell ref="A978:A980"/>
    <mergeCell ref="B978:B980"/>
    <mergeCell ref="C978:C980"/>
    <mergeCell ref="D978:D980"/>
    <mergeCell ref="E978:E980"/>
    <mergeCell ref="F978:F980"/>
    <mergeCell ref="G978:G980"/>
    <mergeCell ref="H978:H980"/>
    <mergeCell ref="I978:I980"/>
    <mergeCell ref="J978:J980"/>
    <mergeCell ref="K978:K980"/>
    <mergeCell ref="L978:L980"/>
    <mergeCell ref="M978:M980"/>
    <mergeCell ref="N978:N980"/>
    <mergeCell ref="O978:O980"/>
    <mergeCell ref="P978:P980"/>
    <mergeCell ref="Q978:Q980"/>
    <mergeCell ref="S978:S980"/>
    <mergeCell ref="T978:T980"/>
    <mergeCell ref="U978:U980"/>
    <mergeCell ref="V978:V980"/>
    <mergeCell ref="A984:A986"/>
    <mergeCell ref="A1039:A1040"/>
    <mergeCell ref="B1039:B1040"/>
    <mergeCell ref="C1039:C1040"/>
    <mergeCell ref="D1039:D1040"/>
    <mergeCell ref="E1039:E1040"/>
    <mergeCell ref="F1039:F1040"/>
    <mergeCell ref="G1039:G1040"/>
    <mergeCell ref="H1039:H1040"/>
    <mergeCell ref="I1039:I1040"/>
    <mergeCell ref="J1039:J1040"/>
    <mergeCell ref="K1039:K1040"/>
    <mergeCell ref="L1039:L1040"/>
    <mergeCell ref="M1039:M1040"/>
    <mergeCell ref="N1039:N1040"/>
    <mergeCell ref="O1039:O1040"/>
    <mergeCell ref="P1039:P1040"/>
    <mergeCell ref="Q1039:Q1040"/>
    <mergeCell ref="S1039:S1040"/>
    <mergeCell ref="T1039:T1040"/>
    <mergeCell ref="O882:O884"/>
    <mergeCell ref="P882:P884"/>
    <mergeCell ref="Q882:Q884"/>
    <mergeCell ref="S882:S884"/>
    <mergeCell ref="T882:T884"/>
    <mergeCell ref="U882:U884"/>
    <mergeCell ref="V882:V884"/>
    <mergeCell ref="A180:A194"/>
    <mergeCell ref="B180:B194"/>
    <mergeCell ref="C180:C194"/>
    <mergeCell ref="D180:D194"/>
    <mergeCell ref="E180:E194"/>
    <mergeCell ref="F180:F194"/>
    <mergeCell ref="G180:G194"/>
    <mergeCell ref="H180:H194"/>
    <mergeCell ref="I180:I194"/>
    <mergeCell ref="J180:J194"/>
    <mergeCell ref="K180:K194"/>
    <mergeCell ref="L180:L194"/>
    <mergeCell ref="M180:M194"/>
    <mergeCell ref="N180:N194"/>
    <mergeCell ref="O180:O194"/>
    <mergeCell ref="P180:P194"/>
    <mergeCell ref="Q180:Q194"/>
    <mergeCell ref="S180:S194"/>
    <mergeCell ref="T180:T194"/>
    <mergeCell ref="U180:U194"/>
    <mergeCell ref="V180:V194"/>
    <mergeCell ref="A195:A199"/>
    <mergeCell ref="T981:T983"/>
    <mergeCell ref="U981:U983"/>
    <mergeCell ref="A885:A887"/>
    <mergeCell ref="B885:B887"/>
    <mergeCell ref="C885:C887"/>
    <mergeCell ref="D885:D887"/>
    <mergeCell ref="E885:E887"/>
    <mergeCell ref="F885:F887"/>
    <mergeCell ref="G885:G887"/>
    <mergeCell ref="H885:H887"/>
    <mergeCell ref="I885:I887"/>
    <mergeCell ref="J885:J887"/>
    <mergeCell ref="K885:K887"/>
    <mergeCell ref="L885:L887"/>
    <mergeCell ref="M885:M887"/>
    <mergeCell ref="N885:N887"/>
    <mergeCell ref="O885:O887"/>
    <mergeCell ref="P885:P887"/>
    <mergeCell ref="Q885:Q887"/>
    <mergeCell ref="S885:S887"/>
    <mergeCell ref="T885:T887"/>
    <mergeCell ref="U885:U887"/>
    <mergeCell ref="V885:V887"/>
    <mergeCell ref="A975:A977"/>
    <mergeCell ref="B975:B977"/>
    <mergeCell ref="C975:C977"/>
    <mergeCell ref="D975:D977"/>
    <mergeCell ref="E975:E977"/>
    <mergeCell ref="F975:F977"/>
    <mergeCell ref="G975:G977"/>
    <mergeCell ref="H975:H977"/>
    <mergeCell ref="I975:I977"/>
    <mergeCell ref="J975:J977"/>
    <mergeCell ref="K975:K977"/>
    <mergeCell ref="L975:L977"/>
    <mergeCell ref="V161:V162"/>
    <mergeCell ref="A284:A286"/>
    <mergeCell ref="B284:B286"/>
    <mergeCell ref="C284:C286"/>
    <mergeCell ref="D284:D286"/>
    <mergeCell ref="E284:E286"/>
    <mergeCell ref="F284:F286"/>
    <mergeCell ref="G284:G286"/>
    <mergeCell ref="H284:H286"/>
    <mergeCell ref="I284:I286"/>
    <mergeCell ref="J284:J286"/>
    <mergeCell ref="K284:K286"/>
    <mergeCell ref="L284:L286"/>
    <mergeCell ref="M284:M286"/>
    <mergeCell ref="N284:N286"/>
    <mergeCell ref="O284:O286"/>
    <mergeCell ref="P284:P286"/>
    <mergeCell ref="Q284:Q286"/>
    <mergeCell ref="S284:S286"/>
    <mergeCell ref="T284:T286"/>
    <mergeCell ref="U284:U286"/>
    <mergeCell ref="V284:V286"/>
    <mergeCell ref="A537:A538"/>
    <mergeCell ref="B537:B538"/>
    <mergeCell ref="C537:C538"/>
    <mergeCell ref="D537:D538"/>
    <mergeCell ref="E537:E538"/>
    <mergeCell ref="F537:F538"/>
    <mergeCell ref="G537:G538"/>
    <mergeCell ref="H537:H538"/>
    <mergeCell ref="I537:I538"/>
    <mergeCell ref="J537:J538"/>
    <mergeCell ref="K537:K538"/>
    <mergeCell ref="L537:L538"/>
    <mergeCell ref="M537:M538"/>
    <mergeCell ref="N537:N538"/>
    <mergeCell ref="O537:O538"/>
    <mergeCell ref="P537:P538"/>
    <mergeCell ref="Q537:Q538"/>
    <mergeCell ref="S537:S538"/>
    <mergeCell ref="T537:T538"/>
    <mergeCell ref="U537:U538"/>
    <mergeCell ref="V537:V538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L179"/>
    <mergeCell ref="M177:M179"/>
    <mergeCell ref="N177:N179"/>
    <mergeCell ref="O177:O179"/>
    <mergeCell ref="P177:P179"/>
    <mergeCell ref="Q177:Q179"/>
    <mergeCell ref="S177:S179"/>
    <mergeCell ref="T177:T179"/>
    <mergeCell ref="U177:U179"/>
    <mergeCell ref="V177:V179"/>
    <mergeCell ref="C3401:C3402"/>
    <mergeCell ref="D3401:D3402"/>
    <mergeCell ref="E3401:E3402"/>
    <mergeCell ref="F3401:F3402"/>
    <mergeCell ref="G3401:G3402"/>
    <mergeCell ref="H3401:H3402"/>
    <mergeCell ref="I3401:I3402"/>
    <mergeCell ref="J3401:J3402"/>
    <mergeCell ref="K3401:K3402"/>
    <mergeCell ref="L3401:L3402"/>
    <mergeCell ref="M3401:M3402"/>
    <mergeCell ref="N3401:N3402"/>
    <mergeCell ref="O3401:O3402"/>
    <mergeCell ref="P3401:P3402"/>
    <mergeCell ref="Q3401:Q3402"/>
    <mergeCell ref="S3401:S3402"/>
    <mergeCell ref="T3401:T3402"/>
    <mergeCell ref="U3401:U3402"/>
    <mergeCell ref="V3401:V3402"/>
    <mergeCell ref="A3397:A3398"/>
    <mergeCell ref="B3397:B3398"/>
    <mergeCell ref="C3397:C3398"/>
    <mergeCell ref="D3397:D3398"/>
    <mergeCell ref="E3397:E3398"/>
    <mergeCell ref="F3397:F3398"/>
    <mergeCell ref="G3397:G3398"/>
    <mergeCell ref="H3397:H3398"/>
    <mergeCell ref="I3397:I3398"/>
    <mergeCell ref="J3397:J3398"/>
    <mergeCell ref="K3397:K3398"/>
    <mergeCell ref="L3397:L3398"/>
    <mergeCell ref="M3397:M3398"/>
    <mergeCell ref="N3397:N3398"/>
    <mergeCell ref="O3397:O3398"/>
    <mergeCell ref="P3397:P3398"/>
    <mergeCell ref="Q3397:Q3398"/>
    <mergeCell ref="S3397:S3398"/>
    <mergeCell ref="T3397:T3398"/>
    <mergeCell ref="U3397:U3398"/>
    <mergeCell ref="V3397:V3398"/>
    <mergeCell ref="C3399:C3400"/>
    <mergeCell ref="D3399:D3400"/>
    <mergeCell ref="E3399:E3400"/>
    <mergeCell ref="F3399:F3400"/>
    <mergeCell ref="G3399:G3400"/>
    <mergeCell ref="H3399:H3400"/>
    <mergeCell ref="I3399:I3400"/>
    <mergeCell ref="J3399:J3400"/>
    <mergeCell ref="K3399:K3400"/>
    <mergeCell ref="L3399:L3400"/>
    <mergeCell ref="M3399:M3400"/>
    <mergeCell ref="N3399:N3400"/>
    <mergeCell ref="O3399:O3400"/>
    <mergeCell ref="P3399:P3400"/>
    <mergeCell ref="Q3399:Q3400"/>
    <mergeCell ref="S3399:S3400"/>
    <mergeCell ref="T3399:T3400"/>
    <mergeCell ref="U3399:U3400"/>
    <mergeCell ref="V3399:V3400"/>
    <mergeCell ref="V3375:V3376"/>
    <mergeCell ref="A3377:A3378"/>
    <mergeCell ref="B3377:B3378"/>
    <mergeCell ref="C3377:C3378"/>
    <mergeCell ref="D3377:D3378"/>
    <mergeCell ref="E3377:E3378"/>
    <mergeCell ref="F3377:F3378"/>
    <mergeCell ref="G3377:G3378"/>
    <mergeCell ref="H3377:H3378"/>
    <mergeCell ref="I3377:I3378"/>
    <mergeCell ref="J3377:J3378"/>
    <mergeCell ref="K3377:K3378"/>
    <mergeCell ref="L3377:L3378"/>
    <mergeCell ref="M3377:M3378"/>
    <mergeCell ref="N3377:N3378"/>
    <mergeCell ref="O3377:O3378"/>
    <mergeCell ref="P3377:P3378"/>
    <mergeCell ref="Q3377:Q3378"/>
    <mergeCell ref="S3377:S3378"/>
    <mergeCell ref="T3377:T3378"/>
    <mergeCell ref="U3377:U3378"/>
    <mergeCell ref="V3377:V3378"/>
    <mergeCell ref="A177:A179"/>
    <mergeCell ref="B177:B179"/>
    <mergeCell ref="V3379:V3382"/>
    <mergeCell ref="A3391:A3392"/>
    <mergeCell ref="B3391:B3392"/>
    <mergeCell ref="C3391:C3392"/>
    <mergeCell ref="D3391:D3392"/>
    <mergeCell ref="E3391:E3392"/>
    <mergeCell ref="F3391:F3392"/>
    <mergeCell ref="G3391:G3392"/>
    <mergeCell ref="H3391:H3392"/>
    <mergeCell ref="I3391:I3392"/>
    <mergeCell ref="J3391:J3392"/>
    <mergeCell ref="K3391:K3392"/>
    <mergeCell ref="L3391:L3392"/>
    <mergeCell ref="M3391:M3392"/>
    <mergeCell ref="N3391:N3392"/>
    <mergeCell ref="O3391:O3392"/>
    <mergeCell ref="P3391:P3392"/>
    <mergeCell ref="Q3391:Q3392"/>
    <mergeCell ref="S3391:S3392"/>
    <mergeCell ref="T3391:T3392"/>
    <mergeCell ref="U3391:U3392"/>
    <mergeCell ref="V3391:V3392"/>
    <mergeCell ref="B195:B199"/>
    <mergeCell ref="C195:C199"/>
    <mergeCell ref="V888:V899"/>
    <mergeCell ref="A900:A901"/>
    <mergeCell ref="A882:A884"/>
    <mergeCell ref="B882:B884"/>
    <mergeCell ref="C882:C884"/>
    <mergeCell ref="D882:D884"/>
    <mergeCell ref="E882:E884"/>
    <mergeCell ref="F882:F884"/>
    <mergeCell ref="G882:G884"/>
    <mergeCell ref="H882:H884"/>
    <mergeCell ref="I882:I884"/>
    <mergeCell ref="J882:J884"/>
    <mergeCell ref="K882:K884"/>
    <mergeCell ref="L882:L884"/>
    <mergeCell ref="M882:M884"/>
    <mergeCell ref="N882:N884"/>
    <mergeCell ref="A3379:A3382"/>
    <mergeCell ref="B3379:B3382"/>
    <mergeCell ref="C3379:C3382"/>
    <mergeCell ref="D3379:D3382"/>
    <mergeCell ref="E3379:E3382"/>
    <mergeCell ref="F3379:F3382"/>
    <mergeCell ref="G3379:G3382"/>
    <mergeCell ref="H3379:H3382"/>
    <mergeCell ref="I3379:I3382"/>
    <mergeCell ref="J3379:J3382"/>
    <mergeCell ref="K3379:K3382"/>
    <mergeCell ref="L3379:L3382"/>
    <mergeCell ref="M3379:M3382"/>
    <mergeCell ref="N3379:N3382"/>
    <mergeCell ref="O3379:O3382"/>
    <mergeCell ref="P3379:P3382"/>
    <mergeCell ref="Q3379:Q3382"/>
    <mergeCell ref="S3379:S3382"/>
    <mergeCell ref="T3379:T3382"/>
    <mergeCell ref="U3379:U3382"/>
    <mergeCell ref="A3368:A3369"/>
    <mergeCell ref="B3368:B3369"/>
    <mergeCell ref="C3368:C3369"/>
    <mergeCell ref="D3368:D3369"/>
    <mergeCell ref="E3368:E3369"/>
    <mergeCell ref="F3368:F3369"/>
    <mergeCell ref="G3368:G3369"/>
    <mergeCell ref="H3368:H3369"/>
    <mergeCell ref="I3368:I3369"/>
    <mergeCell ref="J3368:J3369"/>
    <mergeCell ref="K3368:K3369"/>
    <mergeCell ref="L3368:L3369"/>
    <mergeCell ref="M3368:M3369"/>
    <mergeCell ref="N3368:N3369"/>
    <mergeCell ref="O3368:O3369"/>
    <mergeCell ref="P3368:P3369"/>
    <mergeCell ref="Q3368:Q3369"/>
    <mergeCell ref="S3368:S3369"/>
    <mergeCell ref="T3368:T3369"/>
    <mergeCell ref="U3368:U3369"/>
    <mergeCell ref="A3375:A3376"/>
    <mergeCell ref="B3375:B3376"/>
    <mergeCell ref="C3375:C3376"/>
    <mergeCell ref="D3375:D3376"/>
    <mergeCell ref="E3375:E3376"/>
    <mergeCell ref="F3375:F3376"/>
    <mergeCell ref="G3375:G3376"/>
    <mergeCell ref="H3375:H3376"/>
    <mergeCell ref="I3375:I3376"/>
    <mergeCell ref="J3375:J3376"/>
    <mergeCell ref="K3375:K3376"/>
    <mergeCell ref="L3375:L3376"/>
    <mergeCell ref="M3375:M3376"/>
    <mergeCell ref="N3375:N3376"/>
    <mergeCell ref="O3375:O3376"/>
    <mergeCell ref="P3375:P3376"/>
    <mergeCell ref="Q3375:Q3376"/>
    <mergeCell ref="S3375:S3376"/>
    <mergeCell ref="T3375:T3376"/>
    <mergeCell ref="U3375:U3376"/>
    <mergeCell ref="V3368:V3369"/>
    <mergeCell ref="A3372:A3373"/>
    <mergeCell ref="B3372:B3373"/>
    <mergeCell ref="C3372:C3373"/>
    <mergeCell ref="D3372:D3373"/>
    <mergeCell ref="E3372:E3373"/>
    <mergeCell ref="F3372:F3373"/>
    <mergeCell ref="G3372:G3373"/>
    <mergeCell ref="H3372:H3373"/>
    <mergeCell ref="I3372:I3373"/>
    <mergeCell ref="J3372:J3373"/>
    <mergeCell ref="K3372:K3373"/>
    <mergeCell ref="L3372:L3373"/>
    <mergeCell ref="M3372:M3373"/>
    <mergeCell ref="N3372:N3373"/>
    <mergeCell ref="O3372:O3373"/>
    <mergeCell ref="P3372:P3373"/>
    <mergeCell ref="Q3372:Q3373"/>
    <mergeCell ref="S3372:S3373"/>
    <mergeCell ref="T3372:T3373"/>
    <mergeCell ref="U3372:U3373"/>
    <mergeCell ref="V3372:V3373"/>
    <mergeCell ref="A3362:A3363"/>
    <mergeCell ref="B3362:B3363"/>
    <mergeCell ref="C3362:C3363"/>
    <mergeCell ref="D3362:D3363"/>
    <mergeCell ref="E3362:E3363"/>
    <mergeCell ref="F3362:F3363"/>
    <mergeCell ref="G3362:G3363"/>
    <mergeCell ref="H3362:H3363"/>
    <mergeCell ref="I3362:I3363"/>
    <mergeCell ref="J3362:J3363"/>
    <mergeCell ref="K3362:K3363"/>
    <mergeCell ref="L3362:L3363"/>
    <mergeCell ref="M3362:M3363"/>
    <mergeCell ref="N3362:N3363"/>
    <mergeCell ref="O3362:O3363"/>
    <mergeCell ref="P3362:P3363"/>
    <mergeCell ref="Q3362:Q3363"/>
    <mergeCell ref="S3362:S3363"/>
    <mergeCell ref="T3362:T3363"/>
    <mergeCell ref="U3362:U3363"/>
    <mergeCell ref="V3362:V3363"/>
    <mergeCell ref="A3365:A3366"/>
    <mergeCell ref="B3365:B3366"/>
    <mergeCell ref="C3365:C3366"/>
    <mergeCell ref="D3365:D3366"/>
    <mergeCell ref="E3365:E3366"/>
    <mergeCell ref="F3365:F3366"/>
    <mergeCell ref="G3365:G3366"/>
    <mergeCell ref="H3365:H3366"/>
    <mergeCell ref="I3365:I3366"/>
    <mergeCell ref="J3365:J3366"/>
    <mergeCell ref="K3365:K3366"/>
    <mergeCell ref="L3365:L3366"/>
    <mergeCell ref="M3365:M3366"/>
    <mergeCell ref="N3365:N3366"/>
    <mergeCell ref="O3365:O3366"/>
    <mergeCell ref="P3365:P3366"/>
    <mergeCell ref="Q3365:Q3366"/>
    <mergeCell ref="S3365:S3366"/>
    <mergeCell ref="T3365:T3366"/>
    <mergeCell ref="U3365:U3366"/>
    <mergeCell ref="V3365:V3366"/>
    <mergeCell ref="A3356:A3357"/>
    <mergeCell ref="B3356:B3357"/>
    <mergeCell ref="C3356:C3357"/>
    <mergeCell ref="D3356:D3357"/>
    <mergeCell ref="E3356:E3357"/>
    <mergeCell ref="F3356:F3357"/>
    <mergeCell ref="G3356:G3357"/>
    <mergeCell ref="H3356:H3357"/>
    <mergeCell ref="I3356:I3357"/>
    <mergeCell ref="J3356:J3357"/>
    <mergeCell ref="K3356:K3357"/>
    <mergeCell ref="L3356:L3357"/>
    <mergeCell ref="M3356:M3357"/>
    <mergeCell ref="N3356:N3357"/>
    <mergeCell ref="O3356:O3357"/>
    <mergeCell ref="P3356:P3357"/>
    <mergeCell ref="Q3356:Q3357"/>
    <mergeCell ref="S3356:S3357"/>
    <mergeCell ref="T3356:T3357"/>
    <mergeCell ref="U3356:U3357"/>
    <mergeCell ref="V3356:V3357"/>
    <mergeCell ref="A3358:A3361"/>
    <mergeCell ref="B3358:B3361"/>
    <mergeCell ref="C3358:C3361"/>
    <mergeCell ref="D3358:D3361"/>
    <mergeCell ref="E3358:E3361"/>
    <mergeCell ref="F3358:F3361"/>
    <mergeCell ref="G3358:G3361"/>
    <mergeCell ref="H3358:H3361"/>
    <mergeCell ref="I3358:I3361"/>
    <mergeCell ref="J3358:J3361"/>
    <mergeCell ref="K3358:K3361"/>
    <mergeCell ref="L3358:L3361"/>
    <mergeCell ref="M3358:M3361"/>
    <mergeCell ref="N3358:N3361"/>
    <mergeCell ref="O3358:O3361"/>
    <mergeCell ref="P3358:P3361"/>
    <mergeCell ref="Q3358:Q3361"/>
    <mergeCell ref="S3358:S3361"/>
    <mergeCell ref="T3358:T3361"/>
    <mergeCell ref="U3358:U3361"/>
    <mergeCell ref="V3358:V3361"/>
    <mergeCell ref="L3346:L3347"/>
    <mergeCell ref="M3346:M3347"/>
    <mergeCell ref="N3346:N3347"/>
    <mergeCell ref="O3346:O3347"/>
    <mergeCell ref="P3346:P3347"/>
    <mergeCell ref="Q3346:Q3347"/>
    <mergeCell ref="S3346:S3347"/>
    <mergeCell ref="T3346:T3347"/>
    <mergeCell ref="U3346:U3347"/>
    <mergeCell ref="V3346:V3347"/>
    <mergeCell ref="A3350:A3351"/>
    <mergeCell ref="B3350:B3351"/>
    <mergeCell ref="C3350:C3351"/>
    <mergeCell ref="D3350:D3351"/>
    <mergeCell ref="E3350:E3351"/>
    <mergeCell ref="F3350:F3351"/>
    <mergeCell ref="G3350:G3351"/>
    <mergeCell ref="H3350:H3351"/>
    <mergeCell ref="I3350:I3351"/>
    <mergeCell ref="J3350:J3351"/>
    <mergeCell ref="K3350:K3351"/>
    <mergeCell ref="L3350:L3351"/>
    <mergeCell ref="M3350:M3351"/>
    <mergeCell ref="N3350:N3351"/>
    <mergeCell ref="O3350:O3351"/>
    <mergeCell ref="P3350:P3351"/>
    <mergeCell ref="Q3350:Q3351"/>
    <mergeCell ref="S3350:S3351"/>
    <mergeCell ref="T3350:T3351"/>
    <mergeCell ref="U3350:U3351"/>
    <mergeCell ref="V3350:V3351"/>
    <mergeCell ref="A3352:A3355"/>
    <mergeCell ref="B3352:B3355"/>
    <mergeCell ref="C3352:C3355"/>
    <mergeCell ref="D3352:D3355"/>
    <mergeCell ref="E3352:E3355"/>
    <mergeCell ref="F3352:F3355"/>
    <mergeCell ref="G3352:G3355"/>
    <mergeCell ref="H3352:H3355"/>
    <mergeCell ref="I3352:I3355"/>
    <mergeCell ref="J3352:J3355"/>
    <mergeCell ref="K3352:K3355"/>
    <mergeCell ref="L3352:L3355"/>
    <mergeCell ref="M3352:M3355"/>
    <mergeCell ref="N3352:N3355"/>
    <mergeCell ref="O3352:O3355"/>
    <mergeCell ref="P3352:P3355"/>
    <mergeCell ref="Q3352:Q3355"/>
    <mergeCell ref="S3352:S3355"/>
    <mergeCell ref="T3352:T3355"/>
    <mergeCell ref="U3352:U3355"/>
    <mergeCell ref="V3352:V3355"/>
    <mergeCell ref="A5251:A5253"/>
    <mergeCell ref="B5251:B5253"/>
    <mergeCell ref="C5251:C5253"/>
    <mergeCell ref="D5251:D5253"/>
    <mergeCell ref="E5251:E5253"/>
    <mergeCell ref="F5251:F5253"/>
    <mergeCell ref="G5251:G5253"/>
    <mergeCell ref="H5251:H5253"/>
    <mergeCell ref="I5251:I5253"/>
    <mergeCell ref="J5251:J5253"/>
    <mergeCell ref="K5251:K5253"/>
    <mergeCell ref="L5251:L5253"/>
    <mergeCell ref="M5251:M5253"/>
    <mergeCell ref="N5251:N5253"/>
    <mergeCell ref="O5251:O5253"/>
    <mergeCell ref="P5251:P5253"/>
    <mergeCell ref="Q5251:Q5253"/>
    <mergeCell ref="S5251:S5253"/>
    <mergeCell ref="T5251:T5253"/>
    <mergeCell ref="U5251:U5253"/>
    <mergeCell ref="V5251:V5253"/>
    <mergeCell ref="K3337:K3338"/>
    <mergeCell ref="L3337:L3338"/>
    <mergeCell ref="M3337:M3338"/>
    <mergeCell ref="N3337:N3338"/>
    <mergeCell ref="O3337:O3338"/>
    <mergeCell ref="P3337:P3338"/>
    <mergeCell ref="Q3337:Q3338"/>
    <mergeCell ref="S3337:S3338"/>
    <mergeCell ref="T3337:T3338"/>
    <mergeCell ref="U3337:U3338"/>
    <mergeCell ref="V3337:V3338"/>
    <mergeCell ref="A3340:A3341"/>
    <mergeCell ref="B3340:B3341"/>
    <mergeCell ref="C3340:C3341"/>
    <mergeCell ref="D3340:D3341"/>
    <mergeCell ref="E3340:E3341"/>
    <mergeCell ref="F3340:F3341"/>
    <mergeCell ref="G3340:G3341"/>
    <mergeCell ref="H3340:H3341"/>
    <mergeCell ref="I3340:I3341"/>
    <mergeCell ref="J3340:J3341"/>
    <mergeCell ref="K3340:K3341"/>
    <mergeCell ref="L3340:L3341"/>
    <mergeCell ref="M3340:M3341"/>
    <mergeCell ref="N3340:N3341"/>
    <mergeCell ref="O3340:O3341"/>
    <mergeCell ref="P3340:P3341"/>
    <mergeCell ref="Q3340:Q3341"/>
    <mergeCell ref="S3340:S3341"/>
    <mergeCell ref="T3340:T3341"/>
    <mergeCell ref="U3340:U3341"/>
    <mergeCell ref="V3340:V3341"/>
    <mergeCell ref="A3343:A3344"/>
    <mergeCell ref="B3343:B3344"/>
    <mergeCell ref="C3343:C3344"/>
    <mergeCell ref="D3343:D3344"/>
    <mergeCell ref="E3343:E3344"/>
    <mergeCell ref="F3343:F3344"/>
    <mergeCell ref="G3343:G3344"/>
    <mergeCell ref="H3343:H3344"/>
    <mergeCell ref="I3343:I3344"/>
    <mergeCell ref="J3343:J3344"/>
    <mergeCell ref="K3343:K3344"/>
    <mergeCell ref="A5245:A5247"/>
    <mergeCell ref="B5245:B5247"/>
    <mergeCell ref="C5245:C5247"/>
    <mergeCell ref="D5245:D5247"/>
    <mergeCell ref="E5245:E5247"/>
    <mergeCell ref="F5245:F5247"/>
    <mergeCell ref="G5245:G5247"/>
    <mergeCell ref="H5245:H5247"/>
    <mergeCell ref="I5245:I5247"/>
    <mergeCell ref="J5245:J5247"/>
    <mergeCell ref="K5245:K5247"/>
    <mergeCell ref="L5245:L5247"/>
    <mergeCell ref="M5245:M5247"/>
    <mergeCell ref="N5245:N5247"/>
    <mergeCell ref="O5245:O5247"/>
    <mergeCell ref="P5245:P5247"/>
    <mergeCell ref="Q5245:Q5247"/>
    <mergeCell ref="S5245:S5247"/>
    <mergeCell ref="T5245:T5247"/>
    <mergeCell ref="U5245:U5247"/>
    <mergeCell ref="V5245:V5247"/>
    <mergeCell ref="A5248:A5250"/>
    <mergeCell ref="B5248:B5250"/>
    <mergeCell ref="C5248:C5250"/>
    <mergeCell ref="D5248:D5250"/>
    <mergeCell ref="E5248:E5250"/>
    <mergeCell ref="F5248:F5250"/>
    <mergeCell ref="G5248:G5250"/>
    <mergeCell ref="H5248:H5250"/>
    <mergeCell ref="I5248:I5250"/>
    <mergeCell ref="J5248:J5250"/>
    <mergeCell ref="K5248:K5250"/>
    <mergeCell ref="L5248:L5250"/>
    <mergeCell ref="M5248:M5250"/>
    <mergeCell ref="N5248:N5250"/>
    <mergeCell ref="O5248:O5250"/>
    <mergeCell ref="P5248:P5250"/>
    <mergeCell ref="Q5248:Q5250"/>
    <mergeCell ref="S5248:S5250"/>
    <mergeCell ref="T5248:T5250"/>
    <mergeCell ref="U5248:U5250"/>
    <mergeCell ref="V5248:V5250"/>
    <mergeCell ref="A5239:A5241"/>
    <mergeCell ref="B5239:B5241"/>
    <mergeCell ref="C5239:C5241"/>
    <mergeCell ref="D5239:D5241"/>
    <mergeCell ref="E5239:E5241"/>
    <mergeCell ref="F5239:F5241"/>
    <mergeCell ref="G5239:G5241"/>
    <mergeCell ref="H5239:H5241"/>
    <mergeCell ref="I5239:I5241"/>
    <mergeCell ref="J5239:J5241"/>
    <mergeCell ref="K5239:K5241"/>
    <mergeCell ref="L5239:L5241"/>
    <mergeCell ref="M5239:M5241"/>
    <mergeCell ref="N5239:N5241"/>
    <mergeCell ref="O5239:O5241"/>
    <mergeCell ref="P5239:P5241"/>
    <mergeCell ref="Q5239:Q5241"/>
    <mergeCell ref="S5239:S5241"/>
    <mergeCell ref="T5239:T5241"/>
    <mergeCell ref="U5239:U5241"/>
    <mergeCell ref="V5239:V5241"/>
    <mergeCell ref="A5242:A5244"/>
    <mergeCell ref="B5242:B5244"/>
    <mergeCell ref="C5242:C5244"/>
    <mergeCell ref="D5242:D5244"/>
    <mergeCell ref="E5242:E5244"/>
    <mergeCell ref="F5242:F5244"/>
    <mergeCell ref="G5242:G5244"/>
    <mergeCell ref="H5242:H5244"/>
    <mergeCell ref="I5242:I5244"/>
    <mergeCell ref="J5242:J5244"/>
    <mergeCell ref="K5242:K5244"/>
    <mergeCell ref="L5242:L5244"/>
    <mergeCell ref="M5242:M5244"/>
    <mergeCell ref="N5242:N5244"/>
    <mergeCell ref="O5242:O5244"/>
    <mergeCell ref="P5242:P5244"/>
    <mergeCell ref="Q5242:Q5244"/>
    <mergeCell ref="S5242:S5244"/>
    <mergeCell ref="T5242:T5244"/>
    <mergeCell ref="U5242:U5244"/>
    <mergeCell ref="V5242:V5244"/>
    <mergeCell ref="A5234:A5236"/>
    <mergeCell ref="B5234:B5236"/>
    <mergeCell ref="C5234:C5236"/>
    <mergeCell ref="D5234:D5236"/>
    <mergeCell ref="E5234:E5236"/>
    <mergeCell ref="F5234:F5236"/>
    <mergeCell ref="G5234:G5236"/>
    <mergeCell ref="H5234:H5236"/>
    <mergeCell ref="I5234:I5236"/>
    <mergeCell ref="J5234:J5236"/>
    <mergeCell ref="K5234:K5236"/>
    <mergeCell ref="L5234:L5236"/>
    <mergeCell ref="M5234:M5236"/>
    <mergeCell ref="N5234:N5236"/>
    <mergeCell ref="O5234:O5236"/>
    <mergeCell ref="P5234:P5236"/>
    <mergeCell ref="Q5234:Q5236"/>
    <mergeCell ref="S5234:S5236"/>
    <mergeCell ref="T5234:T5236"/>
    <mergeCell ref="U5234:U5236"/>
    <mergeCell ref="V5234:V5236"/>
    <mergeCell ref="A5237:A5238"/>
    <mergeCell ref="B5237:B5238"/>
    <mergeCell ref="C5237:C5238"/>
    <mergeCell ref="D5237:D5238"/>
    <mergeCell ref="E5237:E5238"/>
    <mergeCell ref="F5237:F5238"/>
    <mergeCell ref="G5237:G5238"/>
    <mergeCell ref="H5237:H5238"/>
    <mergeCell ref="I5237:I5238"/>
    <mergeCell ref="J5237:J5238"/>
    <mergeCell ref="K5237:K5238"/>
    <mergeCell ref="L5237:L5238"/>
    <mergeCell ref="M5237:M5238"/>
    <mergeCell ref="N5237:N5238"/>
    <mergeCell ref="O5237:O5238"/>
    <mergeCell ref="P5237:P5238"/>
    <mergeCell ref="Q5237:Q5238"/>
    <mergeCell ref="S5237:S5238"/>
    <mergeCell ref="T5237:T5238"/>
    <mergeCell ref="U5237:U5238"/>
    <mergeCell ref="V5237:V5238"/>
    <mergeCell ref="A5228:A5230"/>
    <mergeCell ref="B5228:B5230"/>
    <mergeCell ref="C5228:C5230"/>
    <mergeCell ref="D5228:D5230"/>
    <mergeCell ref="E5228:E5230"/>
    <mergeCell ref="F5228:F5230"/>
    <mergeCell ref="G5228:G5230"/>
    <mergeCell ref="H5228:H5230"/>
    <mergeCell ref="I5228:I5230"/>
    <mergeCell ref="J5228:J5230"/>
    <mergeCell ref="K5228:K5230"/>
    <mergeCell ref="L5228:L5230"/>
    <mergeCell ref="M5228:M5230"/>
    <mergeCell ref="N5228:N5230"/>
    <mergeCell ref="O5228:O5230"/>
    <mergeCell ref="P5228:P5230"/>
    <mergeCell ref="Q5228:Q5230"/>
    <mergeCell ref="S5228:S5230"/>
    <mergeCell ref="T5228:T5230"/>
    <mergeCell ref="U5228:U5230"/>
    <mergeCell ref="V5228:V5230"/>
    <mergeCell ref="A5231:A5233"/>
    <mergeCell ref="B5231:B5233"/>
    <mergeCell ref="C5231:C5233"/>
    <mergeCell ref="D5231:D5233"/>
    <mergeCell ref="E5231:E5233"/>
    <mergeCell ref="F5231:F5233"/>
    <mergeCell ref="G5231:G5233"/>
    <mergeCell ref="H5231:H5233"/>
    <mergeCell ref="I5231:I5233"/>
    <mergeCell ref="J5231:J5233"/>
    <mergeCell ref="K5231:K5233"/>
    <mergeCell ref="L5231:L5233"/>
    <mergeCell ref="M5231:M5233"/>
    <mergeCell ref="N5231:N5233"/>
    <mergeCell ref="O5231:O5233"/>
    <mergeCell ref="P5231:P5233"/>
    <mergeCell ref="Q5231:Q5233"/>
    <mergeCell ref="S5231:S5233"/>
    <mergeCell ref="T5231:T5233"/>
    <mergeCell ref="U5231:U5233"/>
    <mergeCell ref="V5231:V5233"/>
    <mergeCell ref="A5222:A5224"/>
    <mergeCell ref="B5222:B5224"/>
    <mergeCell ref="C5222:C5224"/>
    <mergeCell ref="D5222:D5224"/>
    <mergeCell ref="E5222:E5224"/>
    <mergeCell ref="F5222:F5224"/>
    <mergeCell ref="G5222:G5224"/>
    <mergeCell ref="H5222:H5224"/>
    <mergeCell ref="I5222:I5224"/>
    <mergeCell ref="J5222:J5224"/>
    <mergeCell ref="K5222:K5224"/>
    <mergeCell ref="L5222:L5224"/>
    <mergeCell ref="M5222:M5224"/>
    <mergeCell ref="N5222:N5224"/>
    <mergeCell ref="O5222:O5224"/>
    <mergeCell ref="P5222:P5224"/>
    <mergeCell ref="Q5222:Q5224"/>
    <mergeCell ref="S5222:S5224"/>
    <mergeCell ref="T5222:T5224"/>
    <mergeCell ref="U5222:U5224"/>
    <mergeCell ref="V5222:V5224"/>
    <mergeCell ref="A5225:A5227"/>
    <mergeCell ref="B5225:B5227"/>
    <mergeCell ref="C5225:C5227"/>
    <mergeCell ref="D5225:D5227"/>
    <mergeCell ref="E5225:E5227"/>
    <mergeCell ref="F5225:F5227"/>
    <mergeCell ref="G5225:G5227"/>
    <mergeCell ref="H5225:H5227"/>
    <mergeCell ref="I5225:I5227"/>
    <mergeCell ref="J5225:J5227"/>
    <mergeCell ref="K5225:K5227"/>
    <mergeCell ref="L5225:L5227"/>
    <mergeCell ref="M5225:M5227"/>
    <mergeCell ref="N5225:N5227"/>
    <mergeCell ref="O5225:O5227"/>
    <mergeCell ref="P5225:P5227"/>
    <mergeCell ref="Q5225:Q5227"/>
    <mergeCell ref="S5225:S5227"/>
    <mergeCell ref="T5225:T5227"/>
    <mergeCell ref="U5225:U5227"/>
    <mergeCell ref="V5225:V5227"/>
    <mergeCell ref="A5161:A5163"/>
    <mergeCell ref="B5161:B5163"/>
    <mergeCell ref="C5161:C5163"/>
    <mergeCell ref="D5161:D5163"/>
    <mergeCell ref="E5161:E5163"/>
    <mergeCell ref="F5161:F5163"/>
    <mergeCell ref="G5161:G5163"/>
    <mergeCell ref="H5161:H5163"/>
    <mergeCell ref="I5161:I5163"/>
    <mergeCell ref="J5161:J5163"/>
    <mergeCell ref="K5161:K5163"/>
    <mergeCell ref="L5161:L5163"/>
    <mergeCell ref="M5161:M5163"/>
    <mergeCell ref="N5161:N5163"/>
    <mergeCell ref="O5161:O5163"/>
    <mergeCell ref="P5161:P5163"/>
    <mergeCell ref="Q5161:Q5163"/>
    <mergeCell ref="S5161:S5163"/>
    <mergeCell ref="T5161:T5163"/>
    <mergeCell ref="U5161:U5163"/>
    <mergeCell ref="V5161:V5163"/>
    <mergeCell ref="A5164:A5166"/>
    <mergeCell ref="A5219:A5221"/>
    <mergeCell ref="B5219:B5221"/>
    <mergeCell ref="C5219:C5221"/>
    <mergeCell ref="D5219:D5221"/>
    <mergeCell ref="E5219:E5221"/>
    <mergeCell ref="F5219:F5221"/>
    <mergeCell ref="G5219:G5221"/>
    <mergeCell ref="H5219:H5221"/>
    <mergeCell ref="I5219:I5221"/>
    <mergeCell ref="J5219:J5221"/>
    <mergeCell ref="K5219:K5221"/>
    <mergeCell ref="L5219:L5221"/>
    <mergeCell ref="M5219:M5221"/>
    <mergeCell ref="N5219:N5221"/>
    <mergeCell ref="O5219:O5221"/>
    <mergeCell ref="P5219:P5221"/>
    <mergeCell ref="Q5219:Q5221"/>
    <mergeCell ref="S5219:S5221"/>
    <mergeCell ref="T5219:T5221"/>
    <mergeCell ref="U5219:U5221"/>
    <mergeCell ref="V5219:V5221"/>
    <mergeCell ref="B5164:B5166"/>
    <mergeCell ref="C5164:C5166"/>
    <mergeCell ref="D5164:D5166"/>
    <mergeCell ref="E5164:E5166"/>
    <mergeCell ref="F5164:F5166"/>
    <mergeCell ref="G5164:G5166"/>
    <mergeCell ref="H5164:H5166"/>
    <mergeCell ref="I5164:I5166"/>
    <mergeCell ref="J5164:J5166"/>
    <mergeCell ref="K5164:K5166"/>
    <mergeCell ref="L5164:L5166"/>
    <mergeCell ref="M5164:M5166"/>
    <mergeCell ref="N5164:N5166"/>
    <mergeCell ref="O5164:O5166"/>
    <mergeCell ref="P5164:P5166"/>
    <mergeCell ref="Q5164:Q5166"/>
    <mergeCell ref="S5164:S5166"/>
    <mergeCell ref="T5164:T5166"/>
    <mergeCell ref="U5164:U5166"/>
    <mergeCell ref="V5164:V5166"/>
    <mergeCell ref="A5167:A5169"/>
    <mergeCell ref="A5149:B5149"/>
    <mergeCell ref="A5151:A5154"/>
    <mergeCell ref="B5151:B5154"/>
    <mergeCell ref="C5151:C5154"/>
    <mergeCell ref="D5151:D5154"/>
    <mergeCell ref="E5151:E5154"/>
    <mergeCell ref="F5151:F5154"/>
    <mergeCell ref="G5151:G5154"/>
    <mergeCell ref="H5151:H5154"/>
    <mergeCell ref="I5151:I5154"/>
    <mergeCell ref="J5151:J5154"/>
    <mergeCell ref="K5151:K5154"/>
    <mergeCell ref="L5151:L5154"/>
    <mergeCell ref="M5151:M5154"/>
    <mergeCell ref="N5151:N5154"/>
    <mergeCell ref="O5151:O5154"/>
    <mergeCell ref="P5151:P5154"/>
    <mergeCell ref="Q5151:Q5154"/>
    <mergeCell ref="S5151:S5154"/>
    <mergeCell ref="T5151:T5154"/>
    <mergeCell ref="U5151:U5154"/>
    <mergeCell ref="V5151:V5154"/>
    <mergeCell ref="A5155:A5157"/>
    <mergeCell ref="B5155:B5157"/>
    <mergeCell ref="C5155:C5157"/>
    <mergeCell ref="D5155:D5157"/>
    <mergeCell ref="E5155:E5157"/>
    <mergeCell ref="F5155:F5157"/>
    <mergeCell ref="G5155:G5157"/>
    <mergeCell ref="H5155:H5157"/>
    <mergeCell ref="I5155:I5157"/>
    <mergeCell ref="J5155:J5157"/>
    <mergeCell ref="K5155:K5157"/>
    <mergeCell ref="L5155:L5157"/>
    <mergeCell ref="M5155:M5157"/>
    <mergeCell ref="N5155:N5157"/>
    <mergeCell ref="O5155:O5157"/>
    <mergeCell ref="P5155:P5157"/>
    <mergeCell ref="Q5155:Q5157"/>
    <mergeCell ref="S5155:S5157"/>
    <mergeCell ref="T5155:T5157"/>
    <mergeCell ref="U5155:U5157"/>
    <mergeCell ref="V5155:V5157"/>
    <mergeCell ref="U5122:U5124"/>
    <mergeCell ref="V5122:V5124"/>
    <mergeCell ref="A5125:A5139"/>
    <mergeCell ref="B5125:B5139"/>
    <mergeCell ref="C5125:C5139"/>
    <mergeCell ref="D5125:D5139"/>
    <mergeCell ref="E5125:E5139"/>
    <mergeCell ref="F5125:F5139"/>
    <mergeCell ref="G5125:G5139"/>
    <mergeCell ref="H5125:H5139"/>
    <mergeCell ref="I5125:I5139"/>
    <mergeCell ref="J5125:J5139"/>
    <mergeCell ref="K5125:K5139"/>
    <mergeCell ref="L5125:L5139"/>
    <mergeCell ref="M5125:M5139"/>
    <mergeCell ref="N5125:N5139"/>
    <mergeCell ref="O5125:O5139"/>
    <mergeCell ref="P5125:P5139"/>
    <mergeCell ref="Q5125:Q5139"/>
    <mergeCell ref="S5125:S5139"/>
    <mergeCell ref="T5125:T5139"/>
    <mergeCell ref="U5125:U5139"/>
    <mergeCell ref="V5125:V5139"/>
    <mergeCell ref="A5140:A5148"/>
    <mergeCell ref="B5140:B5148"/>
    <mergeCell ref="C5140:C5148"/>
    <mergeCell ref="D5140:D5148"/>
    <mergeCell ref="E5140:E5148"/>
    <mergeCell ref="F5140:F5148"/>
    <mergeCell ref="G5140:G5148"/>
    <mergeCell ref="H5140:H5148"/>
    <mergeCell ref="I5140:I5148"/>
    <mergeCell ref="J5140:J5148"/>
    <mergeCell ref="K5140:K5148"/>
    <mergeCell ref="L5140:L5148"/>
    <mergeCell ref="M5140:M5148"/>
    <mergeCell ref="N5140:N5148"/>
    <mergeCell ref="O5140:O5148"/>
    <mergeCell ref="P5140:P5148"/>
    <mergeCell ref="Q5140:Q5148"/>
    <mergeCell ref="S5140:S5148"/>
    <mergeCell ref="T5140:T5148"/>
    <mergeCell ref="U5140:U5148"/>
    <mergeCell ref="V5140:V5148"/>
    <mergeCell ref="A5012:A5014"/>
    <mergeCell ref="B5012:B5014"/>
    <mergeCell ref="C5012:C5014"/>
    <mergeCell ref="D5012:D5014"/>
    <mergeCell ref="E5012:E5014"/>
    <mergeCell ref="F5012:F5014"/>
    <mergeCell ref="G5012:G5014"/>
    <mergeCell ref="H5012:H5014"/>
    <mergeCell ref="I5012:I5014"/>
    <mergeCell ref="J5012:J5014"/>
    <mergeCell ref="K5012:K5014"/>
    <mergeCell ref="L5012:L5014"/>
    <mergeCell ref="M5012:M5014"/>
    <mergeCell ref="N5012:N5014"/>
    <mergeCell ref="O5012:O5014"/>
    <mergeCell ref="P5012:P5014"/>
    <mergeCell ref="Q5012:Q5014"/>
    <mergeCell ref="S5012:S5014"/>
    <mergeCell ref="T5012:T5014"/>
    <mergeCell ref="U5012:U5014"/>
    <mergeCell ref="V5012:V5014"/>
    <mergeCell ref="A5070:A5071"/>
    <mergeCell ref="B5070:B5071"/>
    <mergeCell ref="C5070:C5071"/>
    <mergeCell ref="D5070:D5071"/>
    <mergeCell ref="E5070:E5071"/>
    <mergeCell ref="F5070:F5071"/>
    <mergeCell ref="G5070:G5071"/>
    <mergeCell ref="H5070:H5071"/>
    <mergeCell ref="I5070:I5071"/>
    <mergeCell ref="J5070:J5071"/>
    <mergeCell ref="K5070:K5071"/>
    <mergeCell ref="L5070:L5071"/>
    <mergeCell ref="M5070:M5071"/>
    <mergeCell ref="N5070:N5071"/>
    <mergeCell ref="O5070:O5071"/>
    <mergeCell ref="P5070:P5071"/>
    <mergeCell ref="Q5070:Q5071"/>
    <mergeCell ref="S5070:S5071"/>
    <mergeCell ref="T5070:T5071"/>
    <mergeCell ref="U5070:U5071"/>
    <mergeCell ref="V5070:V5071"/>
    <mergeCell ref="A5058:A5059"/>
    <mergeCell ref="B5058:B5059"/>
    <mergeCell ref="C5058:C5059"/>
    <mergeCell ref="D5058:D5059"/>
    <mergeCell ref="E5058:E5059"/>
    <mergeCell ref="F5058:F5059"/>
    <mergeCell ref="G5058:G5059"/>
    <mergeCell ref="H5058:H5059"/>
    <mergeCell ref="I5058:I5059"/>
    <mergeCell ref="J5058:J5059"/>
    <mergeCell ref="K5058:K5059"/>
    <mergeCell ref="L5058:L5059"/>
    <mergeCell ref="M5058:M5059"/>
    <mergeCell ref="N5058:N5059"/>
    <mergeCell ref="O5058:O5059"/>
    <mergeCell ref="P5058:P5059"/>
    <mergeCell ref="Q5058:Q5059"/>
    <mergeCell ref="S5058:S5059"/>
    <mergeCell ref="T5058:T5059"/>
    <mergeCell ref="U5058:U5059"/>
    <mergeCell ref="V5058:V5059"/>
    <mergeCell ref="A5060:A5062"/>
    <mergeCell ref="A5003:A5005"/>
    <mergeCell ref="B5003:B5005"/>
    <mergeCell ref="C5003:C5005"/>
    <mergeCell ref="D5003:D5005"/>
    <mergeCell ref="E5003:E5005"/>
    <mergeCell ref="F5003:F5005"/>
    <mergeCell ref="G5003:G5005"/>
    <mergeCell ref="H5003:H5005"/>
    <mergeCell ref="I5003:I5005"/>
    <mergeCell ref="J5003:J5005"/>
    <mergeCell ref="K5003:K5005"/>
    <mergeCell ref="L5003:L5005"/>
    <mergeCell ref="M5003:M5005"/>
    <mergeCell ref="N5003:N5005"/>
    <mergeCell ref="O5003:O5005"/>
    <mergeCell ref="P5003:P5005"/>
    <mergeCell ref="Q5003:Q5005"/>
    <mergeCell ref="S5003:S5005"/>
    <mergeCell ref="T5003:T5005"/>
    <mergeCell ref="U5003:U5005"/>
    <mergeCell ref="V5003:V5005"/>
    <mergeCell ref="A5006:A5011"/>
    <mergeCell ref="B5006:B5011"/>
    <mergeCell ref="C5006:C5011"/>
    <mergeCell ref="D5006:D5011"/>
    <mergeCell ref="E5006:E5011"/>
    <mergeCell ref="F5006:F5011"/>
    <mergeCell ref="G5006:G5011"/>
    <mergeCell ref="H5006:H5011"/>
    <mergeCell ref="I5006:I5011"/>
    <mergeCell ref="J5006:J5011"/>
    <mergeCell ref="K5006:K5011"/>
    <mergeCell ref="L5006:L5011"/>
    <mergeCell ref="M5006:M5011"/>
    <mergeCell ref="N5006:N5011"/>
    <mergeCell ref="O5006:O5011"/>
    <mergeCell ref="P5006:P5011"/>
    <mergeCell ref="Q5006:Q5011"/>
    <mergeCell ref="S5006:S5011"/>
    <mergeCell ref="T5006:T5011"/>
    <mergeCell ref="U5006:U5011"/>
    <mergeCell ref="V5006:V5011"/>
    <mergeCell ref="T4994:T4996"/>
    <mergeCell ref="U4994:U4996"/>
    <mergeCell ref="V4994:V4996"/>
    <mergeCell ref="A4997:A4999"/>
    <mergeCell ref="B4997:B4999"/>
    <mergeCell ref="C4997:C4999"/>
    <mergeCell ref="D4997:D4999"/>
    <mergeCell ref="E4997:E4999"/>
    <mergeCell ref="F4997:F4999"/>
    <mergeCell ref="G4997:G4999"/>
    <mergeCell ref="H4997:H4999"/>
    <mergeCell ref="I4997:I4999"/>
    <mergeCell ref="J4997:J4999"/>
    <mergeCell ref="K4997:K4999"/>
    <mergeCell ref="L4997:L4999"/>
    <mergeCell ref="M4997:M4999"/>
    <mergeCell ref="N4997:N4999"/>
    <mergeCell ref="O4997:O4999"/>
    <mergeCell ref="P4997:P4999"/>
    <mergeCell ref="Q4997:Q4999"/>
    <mergeCell ref="S4997:S4999"/>
    <mergeCell ref="T4997:T4999"/>
    <mergeCell ref="U4997:U4999"/>
    <mergeCell ref="V4997:V4999"/>
    <mergeCell ref="A5000:A5002"/>
    <mergeCell ref="B5000:B5002"/>
    <mergeCell ref="C5000:C5002"/>
    <mergeCell ref="D5000:D5002"/>
    <mergeCell ref="E5000:E5002"/>
    <mergeCell ref="F5000:F5002"/>
    <mergeCell ref="G5000:G5002"/>
    <mergeCell ref="H5000:H5002"/>
    <mergeCell ref="I5000:I5002"/>
    <mergeCell ref="J5000:J5002"/>
    <mergeCell ref="K5000:K5002"/>
    <mergeCell ref="L5000:L5002"/>
    <mergeCell ref="M5000:M5002"/>
    <mergeCell ref="N5000:N5002"/>
    <mergeCell ref="O5000:O5002"/>
    <mergeCell ref="P5000:P5002"/>
    <mergeCell ref="Q5000:Q5002"/>
    <mergeCell ref="S5000:S5002"/>
    <mergeCell ref="T5000:T5002"/>
    <mergeCell ref="U5000:U5002"/>
    <mergeCell ref="V5000:V5002"/>
    <mergeCell ref="V4965:V4966"/>
    <mergeCell ref="A4984:A4986"/>
    <mergeCell ref="B4984:B4986"/>
    <mergeCell ref="C4984:C4986"/>
    <mergeCell ref="D4984:D4986"/>
    <mergeCell ref="E4984:E4986"/>
    <mergeCell ref="F4984:F4986"/>
    <mergeCell ref="G4984:G4986"/>
    <mergeCell ref="H4984:H4986"/>
    <mergeCell ref="I4984:I4986"/>
    <mergeCell ref="J4984:J4986"/>
    <mergeCell ref="K4984:K4986"/>
    <mergeCell ref="L4984:L4986"/>
    <mergeCell ref="M4984:M4986"/>
    <mergeCell ref="N4984:N4986"/>
    <mergeCell ref="O4984:O4986"/>
    <mergeCell ref="P4984:P4986"/>
    <mergeCell ref="Q4984:Q4986"/>
    <mergeCell ref="S4984:S4986"/>
    <mergeCell ref="T4984:T4986"/>
    <mergeCell ref="U4984:U4986"/>
    <mergeCell ref="V4984:V4986"/>
    <mergeCell ref="A4987:A4990"/>
    <mergeCell ref="B4987:B4990"/>
    <mergeCell ref="C4987:C4990"/>
    <mergeCell ref="D4987:D4990"/>
    <mergeCell ref="E4987:E4990"/>
    <mergeCell ref="F4987:F4990"/>
    <mergeCell ref="G4987:G4990"/>
    <mergeCell ref="H4987:H4990"/>
    <mergeCell ref="I4987:I4990"/>
    <mergeCell ref="J4987:J4990"/>
    <mergeCell ref="K4987:K4990"/>
    <mergeCell ref="L4987:L4990"/>
    <mergeCell ref="M4987:M4990"/>
    <mergeCell ref="N4987:N4990"/>
    <mergeCell ref="O4987:O4990"/>
    <mergeCell ref="P4987:P4990"/>
    <mergeCell ref="Q4987:Q4990"/>
    <mergeCell ref="S4987:S4990"/>
    <mergeCell ref="T4987:T4990"/>
    <mergeCell ref="U4987:U4990"/>
    <mergeCell ref="V4987:V4990"/>
    <mergeCell ref="A4970:A4981"/>
    <mergeCell ref="B4970:B4981"/>
    <mergeCell ref="C4970:C4981"/>
    <mergeCell ref="D4970:D4981"/>
    <mergeCell ref="E4970:E4981"/>
    <mergeCell ref="F4970:F4981"/>
    <mergeCell ref="G4970:G4981"/>
    <mergeCell ref="H4970:H4981"/>
    <mergeCell ref="I4970:I4981"/>
    <mergeCell ref="J4970:J4981"/>
    <mergeCell ref="K4970:K4981"/>
    <mergeCell ref="L4970:L4981"/>
    <mergeCell ref="M4970:M4981"/>
    <mergeCell ref="N4970:N4981"/>
    <mergeCell ref="O4970:O4981"/>
    <mergeCell ref="P4970:P4981"/>
    <mergeCell ref="Q4970:Q4981"/>
    <mergeCell ref="S4970:S4981"/>
    <mergeCell ref="T4970:T4981"/>
    <mergeCell ref="U4970:U4981"/>
    <mergeCell ref="V4970:V4981"/>
    <mergeCell ref="V4923:V4925"/>
    <mergeCell ref="A4889:A4891"/>
    <mergeCell ref="B4889:B4891"/>
    <mergeCell ref="C4889:C4891"/>
    <mergeCell ref="D4889:D4891"/>
    <mergeCell ref="E4889:E4891"/>
    <mergeCell ref="F4889:F4891"/>
    <mergeCell ref="G4889:G4891"/>
    <mergeCell ref="H4889:H4891"/>
    <mergeCell ref="I4889:I4891"/>
    <mergeCell ref="J4889:J4891"/>
    <mergeCell ref="K4889:K4891"/>
    <mergeCell ref="L4889:L4891"/>
    <mergeCell ref="M4889:M4891"/>
    <mergeCell ref="N4889:N4891"/>
    <mergeCell ref="O4889:O4891"/>
    <mergeCell ref="P4889:P4891"/>
    <mergeCell ref="Q4889:Q4891"/>
    <mergeCell ref="S4889:S4891"/>
    <mergeCell ref="T4889:T4891"/>
    <mergeCell ref="U4889:U4891"/>
    <mergeCell ref="V4889:V4891"/>
    <mergeCell ref="A4892:A4893"/>
    <mergeCell ref="B4892:B4893"/>
    <mergeCell ref="C4892:C4893"/>
    <mergeCell ref="D4892:D4893"/>
    <mergeCell ref="E4892:E4893"/>
    <mergeCell ref="F4892:F4893"/>
    <mergeCell ref="G4892:G4893"/>
    <mergeCell ref="H4892:H4893"/>
    <mergeCell ref="I4892:I4893"/>
    <mergeCell ref="J4892:J4893"/>
    <mergeCell ref="K4892:K4893"/>
    <mergeCell ref="L4892:L4893"/>
    <mergeCell ref="M4892:M4893"/>
    <mergeCell ref="N4892:N4893"/>
    <mergeCell ref="O4892:O4893"/>
    <mergeCell ref="P4892:P4893"/>
    <mergeCell ref="Q4892:Q4893"/>
    <mergeCell ref="S4892:S4893"/>
    <mergeCell ref="T4892:T4893"/>
    <mergeCell ref="U4892:U4893"/>
    <mergeCell ref="V4892:V4893"/>
    <mergeCell ref="A4902:A4904"/>
    <mergeCell ref="B4902:B4904"/>
    <mergeCell ref="C4902:C4904"/>
    <mergeCell ref="D4902:D4904"/>
    <mergeCell ref="E4902:E4904"/>
    <mergeCell ref="F4902:F4904"/>
    <mergeCell ref="G4902:G4904"/>
    <mergeCell ref="H4902:H4904"/>
    <mergeCell ref="I4902:I4904"/>
    <mergeCell ref="J4902:J4904"/>
    <mergeCell ref="K4902:K4904"/>
    <mergeCell ref="L4902:L4904"/>
    <mergeCell ref="M4902:M4904"/>
    <mergeCell ref="N4902:N4904"/>
    <mergeCell ref="O4902:O4904"/>
    <mergeCell ref="P4902:P4904"/>
    <mergeCell ref="Q4902:Q4904"/>
    <mergeCell ref="S4902:S4904"/>
    <mergeCell ref="T4902:T4904"/>
    <mergeCell ref="U4902:U4904"/>
    <mergeCell ref="O4905:O4907"/>
    <mergeCell ref="A4886:V4886"/>
    <mergeCell ref="A4887:A4888"/>
    <mergeCell ref="B4887:B4888"/>
    <mergeCell ref="C4887:C4888"/>
    <mergeCell ref="D4887:D4888"/>
    <mergeCell ref="E4887:E4888"/>
    <mergeCell ref="F4887:F4888"/>
    <mergeCell ref="G4887:G4888"/>
    <mergeCell ref="H4887:H4888"/>
    <mergeCell ref="I4887:I4888"/>
    <mergeCell ref="J4887:J4888"/>
    <mergeCell ref="K4887:K4888"/>
    <mergeCell ref="L4887:L4888"/>
    <mergeCell ref="M4887:M4888"/>
    <mergeCell ref="N4887:N4888"/>
    <mergeCell ref="O4887:O4888"/>
    <mergeCell ref="P4887:P4888"/>
    <mergeCell ref="Q4887:Q4888"/>
    <mergeCell ref="S4887:S4888"/>
    <mergeCell ref="T4887:T4888"/>
    <mergeCell ref="U4887:U4888"/>
    <mergeCell ref="V4887:V4888"/>
    <mergeCell ref="A4882:A4884"/>
    <mergeCell ref="B4882:B4884"/>
    <mergeCell ref="C4882:C4884"/>
    <mergeCell ref="D4882:D4884"/>
    <mergeCell ref="E4882:E4884"/>
    <mergeCell ref="F4882:F4884"/>
    <mergeCell ref="G4882:G4884"/>
    <mergeCell ref="H4882:H4884"/>
    <mergeCell ref="I4882:I4884"/>
    <mergeCell ref="J4882:J4884"/>
    <mergeCell ref="K4882:K4884"/>
    <mergeCell ref="L4882:L4884"/>
    <mergeCell ref="M4882:M4884"/>
    <mergeCell ref="N4882:N4884"/>
    <mergeCell ref="O4882:O4884"/>
    <mergeCell ref="P4882:P4884"/>
    <mergeCell ref="Q4882:Q4884"/>
    <mergeCell ref="S4882:S4884"/>
    <mergeCell ref="T4882:T4884"/>
    <mergeCell ref="U4882:U4884"/>
    <mergeCell ref="A4833:A4835"/>
    <mergeCell ref="B4833:B4835"/>
    <mergeCell ref="C4833:C4835"/>
    <mergeCell ref="D4833:D4835"/>
    <mergeCell ref="E4833:E4835"/>
    <mergeCell ref="F4833:F4835"/>
    <mergeCell ref="G4833:G4835"/>
    <mergeCell ref="H4833:H4835"/>
    <mergeCell ref="I4833:I4835"/>
    <mergeCell ref="J4833:J4835"/>
    <mergeCell ref="K4833:K4835"/>
    <mergeCell ref="L4833:L4835"/>
    <mergeCell ref="M4833:M4835"/>
    <mergeCell ref="N4833:N4835"/>
    <mergeCell ref="O4833:O4835"/>
    <mergeCell ref="P4833:P4835"/>
    <mergeCell ref="Q4833:Q4835"/>
    <mergeCell ref="S4833:S4835"/>
    <mergeCell ref="T4833:T4835"/>
    <mergeCell ref="U4833:U4835"/>
    <mergeCell ref="V4833:V4835"/>
    <mergeCell ref="A4836:A4839"/>
    <mergeCell ref="B4836:B4839"/>
    <mergeCell ref="C4836:C4839"/>
    <mergeCell ref="D4836:D4839"/>
    <mergeCell ref="E4836:E4839"/>
    <mergeCell ref="F4836:F4839"/>
    <mergeCell ref="G4836:G4839"/>
    <mergeCell ref="H4836:H4839"/>
    <mergeCell ref="I4836:I4839"/>
    <mergeCell ref="J4836:J4839"/>
    <mergeCell ref="K4836:K4839"/>
    <mergeCell ref="L4836:L4839"/>
    <mergeCell ref="M4836:M4839"/>
    <mergeCell ref="N4836:N4839"/>
    <mergeCell ref="O4836:O4839"/>
    <mergeCell ref="P4836:P4839"/>
    <mergeCell ref="Q4836:Q4839"/>
    <mergeCell ref="S4836:S4839"/>
    <mergeCell ref="T4836:T4839"/>
    <mergeCell ref="U4836:U4839"/>
    <mergeCell ref="V4836:V4839"/>
    <mergeCell ref="T4824:T4826"/>
    <mergeCell ref="U4824:U4826"/>
    <mergeCell ref="V4824:V4826"/>
    <mergeCell ref="A4827:A4829"/>
    <mergeCell ref="B4827:B4829"/>
    <mergeCell ref="C4827:C4829"/>
    <mergeCell ref="D4827:D4829"/>
    <mergeCell ref="E4827:E4829"/>
    <mergeCell ref="F4827:F4829"/>
    <mergeCell ref="G4827:G4829"/>
    <mergeCell ref="H4827:H4829"/>
    <mergeCell ref="I4827:I4829"/>
    <mergeCell ref="J4827:J4829"/>
    <mergeCell ref="K4827:K4829"/>
    <mergeCell ref="L4827:L4829"/>
    <mergeCell ref="M4827:M4829"/>
    <mergeCell ref="N4827:N4829"/>
    <mergeCell ref="O4827:O4829"/>
    <mergeCell ref="P4827:P4829"/>
    <mergeCell ref="Q4827:Q4829"/>
    <mergeCell ref="S4827:S4829"/>
    <mergeCell ref="T4827:T4829"/>
    <mergeCell ref="U4827:U4829"/>
    <mergeCell ref="V4827:V4829"/>
    <mergeCell ref="A4785:A4787"/>
    <mergeCell ref="B4785:B4787"/>
    <mergeCell ref="C4785:C4787"/>
    <mergeCell ref="D4785:D4787"/>
    <mergeCell ref="E4785:E4787"/>
    <mergeCell ref="F4785:F4787"/>
    <mergeCell ref="G4785:G4787"/>
    <mergeCell ref="H4785:H4787"/>
    <mergeCell ref="I4785:I4787"/>
    <mergeCell ref="J4785:J4787"/>
    <mergeCell ref="K4785:K4787"/>
    <mergeCell ref="L4785:L4787"/>
    <mergeCell ref="M4785:M4787"/>
    <mergeCell ref="N4785:N4787"/>
    <mergeCell ref="O4785:O4787"/>
    <mergeCell ref="P4785:P4787"/>
    <mergeCell ref="Q4785:Q4787"/>
    <mergeCell ref="S4785:S4787"/>
    <mergeCell ref="T4785:T4787"/>
    <mergeCell ref="U4785:U4787"/>
    <mergeCell ref="V4785:V4787"/>
    <mergeCell ref="A4788:A4790"/>
    <mergeCell ref="B4788:B4790"/>
    <mergeCell ref="C4788:C4790"/>
    <mergeCell ref="D4788:D4790"/>
    <mergeCell ref="E4788:E4790"/>
    <mergeCell ref="F4788:F4790"/>
    <mergeCell ref="G4788:G4790"/>
    <mergeCell ref="H4788:H4790"/>
    <mergeCell ref="I4788:I4790"/>
    <mergeCell ref="J4788:J4790"/>
    <mergeCell ref="K4788:K4790"/>
    <mergeCell ref="L4788:L4790"/>
    <mergeCell ref="M4788:M4790"/>
    <mergeCell ref="N4788:N4790"/>
    <mergeCell ref="O4788:O4790"/>
    <mergeCell ref="P4788:P4790"/>
    <mergeCell ref="Q4788:Q4790"/>
    <mergeCell ref="S4788:S4790"/>
    <mergeCell ref="T4788:T4790"/>
    <mergeCell ref="T4735:T4737"/>
    <mergeCell ref="U4735:U4737"/>
    <mergeCell ref="V4735:V4737"/>
    <mergeCell ref="A4738:A4740"/>
    <mergeCell ref="B4738:B4740"/>
    <mergeCell ref="C4738:C4740"/>
    <mergeCell ref="D4738:D4740"/>
    <mergeCell ref="E4738:E4740"/>
    <mergeCell ref="F4738:F4740"/>
    <mergeCell ref="G4738:G4740"/>
    <mergeCell ref="H4738:H4740"/>
    <mergeCell ref="I4738:I4740"/>
    <mergeCell ref="J4738:J4740"/>
    <mergeCell ref="K4738:K4740"/>
    <mergeCell ref="L4738:L4740"/>
    <mergeCell ref="M4738:M4740"/>
    <mergeCell ref="N4738:N4740"/>
    <mergeCell ref="O4738:O4740"/>
    <mergeCell ref="P4738:P4740"/>
    <mergeCell ref="Q4738:Q4740"/>
    <mergeCell ref="S4738:S4740"/>
    <mergeCell ref="T4738:T4740"/>
    <mergeCell ref="A4782:A4784"/>
    <mergeCell ref="B4782:B4784"/>
    <mergeCell ref="C4782:C4784"/>
    <mergeCell ref="D4782:D4784"/>
    <mergeCell ref="E4782:E4784"/>
    <mergeCell ref="F4782:F4784"/>
    <mergeCell ref="G4782:G4784"/>
    <mergeCell ref="H4782:H4784"/>
    <mergeCell ref="I4782:I4784"/>
    <mergeCell ref="J4782:J4784"/>
    <mergeCell ref="K4782:K4784"/>
    <mergeCell ref="L4782:L4784"/>
    <mergeCell ref="M4782:M4784"/>
    <mergeCell ref="N4782:N4784"/>
    <mergeCell ref="O4782:O4784"/>
    <mergeCell ref="P4782:P4784"/>
    <mergeCell ref="Q4782:Q4784"/>
    <mergeCell ref="S4782:S4784"/>
    <mergeCell ref="T4782:T4784"/>
    <mergeCell ref="U4782:U4784"/>
    <mergeCell ref="V4782:V4784"/>
    <mergeCell ref="B4741:B4743"/>
    <mergeCell ref="C4741:C4743"/>
    <mergeCell ref="D4741:D4743"/>
    <mergeCell ref="E4741:E4743"/>
    <mergeCell ref="F4741:F4743"/>
    <mergeCell ref="G4741:G4743"/>
    <mergeCell ref="H4741:H4743"/>
    <mergeCell ref="I4741:I4743"/>
    <mergeCell ref="J4741:J4743"/>
    <mergeCell ref="K4741:K4743"/>
    <mergeCell ref="L4741:L4743"/>
    <mergeCell ref="M4741:M4743"/>
    <mergeCell ref="N4741:N4743"/>
    <mergeCell ref="O4741:O4743"/>
    <mergeCell ref="P4741:P4743"/>
    <mergeCell ref="Q4741:Q4743"/>
    <mergeCell ref="S4741:S4743"/>
    <mergeCell ref="T4741:T4743"/>
    <mergeCell ref="U4741:U4743"/>
    <mergeCell ref="V4741:V4743"/>
    <mergeCell ref="A4751:A4753"/>
    <mergeCell ref="A4724:A4726"/>
    <mergeCell ref="B4724:B4726"/>
    <mergeCell ref="C4724:C4726"/>
    <mergeCell ref="D4724:D4726"/>
    <mergeCell ref="E4724:E4726"/>
    <mergeCell ref="F4724:F4726"/>
    <mergeCell ref="G4724:G4726"/>
    <mergeCell ref="H4724:H4726"/>
    <mergeCell ref="I4724:I4726"/>
    <mergeCell ref="J4724:J4726"/>
    <mergeCell ref="K4724:K4726"/>
    <mergeCell ref="L4724:L4726"/>
    <mergeCell ref="M4724:M4726"/>
    <mergeCell ref="N4724:N4726"/>
    <mergeCell ref="O4724:O4726"/>
    <mergeCell ref="P4724:P4726"/>
    <mergeCell ref="Q4724:Q4726"/>
    <mergeCell ref="S4724:S4726"/>
    <mergeCell ref="T4724:T4726"/>
    <mergeCell ref="U4724:U4726"/>
    <mergeCell ref="V4724:V4726"/>
    <mergeCell ref="A4727:A4729"/>
    <mergeCell ref="B4727:B4729"/>
    <mergeCell ref="C4727:C4729"/>
    <mergeCell ref="D4727:D4729"/>
    <mergeCell ref="E4727:E4729"/>
    <mergeCell ref="F4727:F4729"/>
    <mergeCell ref="G4727:G4729"/>
    <mergeCell ref="H4727:H4729"/>
    <mergeCell ref="I4727:I4729"/>
    <mergeCell ref="J4727:J4729"/>
    <mergeCell ref="K4727:K4729"/>
    <mergeCell ref="L4727:L4729"/>
    <mergeCell ref="M4727:M4729"/>
    <mergeCell ref="N4727:N4729"/>
    <mergeCell ref="O4727:O4729"/>
    <mergeCell ref="P4727:P4729"/>
    <mergeCell ref="Q4727:Q4729"/>
    <mergeCell ref="S4727:S4729"/>
    <mergeCell ref="T4727:T4729"/>
    <mergeCell ref="U4727:U4729"/>
    <mergeCell ref="V4727:V4729"/>
    <mergeCell ref="A4718:A4720"/>
    <mergeCell ref="B4718:B4720"/>
    <mergeCell ref="C4718:C4720"/>
    <mergeCell ref="D4718:D4720"/>
    <mergeCell ref="E4718:E4720"/>
    <mergeCell ref="F4718:F4720"/>
    <mergeCell ref="G4718:G4720"/>
    <mergeCell ref="H4718:H4720"/>
    <mergeCell ref="I4718:I4720"/>
    <mergeCell ref="J4718:J4720"/>
    <mergeCell ref="K4718:K4720"/>
    <mergeCell ref="L4718:L4720"/>
    <mergeCell ref="M4718:M4720"/>
    <mergeCell ref="N4718:N4720"/>
    <mergeCell ref="O4718:O4720"/>
    <mergeCell ref="P4718:P4720"/>
    <mergeCell ref="Q4718:Q4720"/>
    <mergeCell ref="S4718:S4720"/>
    <mergeCell ref="T4718:T4720"/>
    <mergeCell ref="U4718:U4720"/>
    <mergeCell ref="V4718:V4720"/>
    <mergeCell ref="A4721:A4723"/>
    <mergeCell ref="B4721:B4723"/>
    <mergeCell ref="C4721:C4723"/>
    <mergeCell ref="D4721:D4723"/>
    <mergeCell ref="E4721:E4723"/>
    <mergeCell ref="F4721:F4723"/>
    <mergeCell ref="G4721:G4723"/>
    <mergeCell ref="H4721:H4723"/>
    <mergeCell ref="I4721:I4723"/>
    <mergeCell ref="J4721:J4723"/>
    <mergeCell ref="K4721:K4723"/>
    <mergeCell ref="L4721:L4723"/>
    <mergeCell ref="M4721:M4723"/>
    <mergeCell ref="N4721:N4723"/>
    <mergeCell ref="O4721:O4723"/>
    <mergeCell ref="P4721:P4723"/>
    <mergeCell ref="Q4721:Q4723"/>
    <mergeCell ref="S4721:S4723"/>
    <mergeCell ref="T4721:T4723"/>
    <mergeCell ref="U4721:U4723"/>
    <mergeCell ref="V4721:V4723"/>
    <mergeCell ref="A4712:A4714"/>
    <mergeCell ref="B4712:B4714"/>
    <mergeCell ref="C4712:C4714"/>
    <mergeCell ref="D4712:D4714"/>
    <mergeCell ref="E4712:E4714"/>
    <mergeCell ref="F4712:F4714"/>
    <mergeCell ref="G4712:G4714"/>
    <mergeCell ref="H4712:H4714"/>
    <mergeCell ref="I4712:I4714"/>
    <mergeCell ref="J4712:J4714"/>
    <mergeCell ref="K4712:K4714"/>
    <mergeCell ref="L4712:L4714"/>
    <mergeCell ref="M4712:M4714"/>
    <mergeCell ref="N4712:N4714"/>
    <mergeCell ref="O4712:O4714"/>
    <mergeCell ref="P4712:P4714"/>
    <mergeCell ref="Q4712:Q4714"/>
    <mergeCell ref="S4712:S4714"/>
    <mergeCell ref="T4712:T4714"/>
    <mergeCell ref="U4712:U4714"/>
    <mergeCell ref="V4712:V4714"/>
    <mergeCell ref="A4715:A4717"/>
    <mergeCell ref="B4715:B4717"/>
    <mergeCell ref="C4715:C4717"/>
    <mergeCell ref="D4715:D4717"/>
    <mergeCell ref="E4715:E4717"/>
    <mergeCell ref="F4715:F4717"/>
    <mergeCell ref="G4715:G4717"/>
    <mergeCell ref="H4715:H4717"/>
    <mergeCell ref="I4715:I4717"/>
    <mergeCell ref="J4715:J4717"/>
    <mergeCell ref="K4715:K4717"/>
    <mergeCell ref="L4715:L4717"/>
    <mergeCell ref="M4715:M4717"/>
    <mergeCell ref="N4715:N4717"/>
    <mergeCell ref="O4715:O4717"/>
    <mergeCell ref="P4715:P4717"/>
    <mergeCell ref="Q4715:Q4717"/>
    <mergeCell ref="S4715:S4717"/>
    <mergeCell ref="T4715:T4717"/>
    <mergeCell ref="U4715:U4717"/>
    <mergeCell ref="V4715:V4717"/>
    <mergeCell ref="A4707:A4709"/>
    <mergeCell ref="B4707:B4709"/>
    <mergeCell ref="C4707:C4709"/>
    <mergeCell ref="D4707:D4709"/>
    <mergeCell ref="E4707:E4709"/>
    <mergeCell ref="F4707:F4709"/>
    <mergeCell ref="G4707:G4709"/>
    <mergeCell ref="H4707:H4709"/>
    <mergeCell ref="I4707:I4709"/>
    <mergeCell ref="J4707:J4709"/>
    <mergeCell ref="K4707:K4709"/>
    <mergeCell ref="L4707:L4709"/>
    <mergeCell ref="M4707:M4709"/>
    <mergeCell ref="N4707:N4709"/>
    <mergeCell ref="O4707:O4709"/>
    <mergeCell ref="P4707:P4709"/>
    <mergeCell ref="Q4707:Q4709"/>
    <mergeCell ref="S4707:S4709"/>
    <mergeCell ref="T4707:T4709"/>
    <mergeCell ref="U4707:U4709"/>
    <mergeCell ref="V4707:V4709"/>
    <mergeCell ref="A4710:A4711"/>
    <mergeCell ref="B4710:B4711"/>
    <mergeCell ref="C4710:C4711"/>
    <mergeCell ref="D4710:D4711"/>
    <mergeCell ref="E4710:E4711"/>
    <mergeCell ref="F4710:F4711"/>
    <mergeCell ref="G4710:G4711"/>
    <mergeCell ref="H4710:H4711"/>
    <mergeCell ref="I4710:I4711"/>
    <mergeCell ref="J4710:J4711"/>
    <mergeCell ref="K4710:K4711"/>
    <mergeCell ref="L4710:L4711"/>
    <mergeCell ref="M4710:M4711"/>
    <mergeCell ref="N4710:N4711"/>
    <mergeCell ref="O4710:O4711"/>
    <mergeCell ref="P4710:P4711"/>
    <mergeCell ref="Q4710:Q4711"/>
    <mergeCell ref="S4710:S4711"/>
    <mergeCell ref="T4710:T4711"/>
    <mergeCell ref="U4710:U4711"/>
    <mergeCell ref="V4710:V4711"/>
    <mergeCell ref="A4701:A4703"/>
    <mergeCell ref="B4701:B4703"/>
    <mergeCell ref="C4701:C4703"/>
    <mergeCell ref="D4701:D4703"/>
    <mergeCell ref="E4701:E4703"/>
    <mergeCell ref="F4701:F4703"/>
    <mergeCell ref="G4701:G4703"/>
    <mergeCell ref="H4701:H4703"/>
    <mergeCell ref="I4701:I4703"/>
    <mergeCell ref="J4701:J4703"/>
    <mergeCell ref="K4701:K4703"/>
    <mergeCell ref="L4701:L4703"/>
    <mergeCell ref="M4701:M4703"/>
    <mergeCell ref="N4701:N4703"/>
    <mergeCell ref="O4701:O4703"/>
    <mergeCell ref="P4701:P4703"/>
    <mergeCell ref="Q4701:Q4703"/>
    <mergeCell ref="S4701:S4703"/>
    <mergeCell ref="T4701:T4703"/>
    <mergeCell ref="U4701:U4703"/>
    <mergeCell ref="V4701:V4703"/>
    <mergeCell ref="A4704:A4706"/>
    <mergeCell ref="B4704:B4706"/>
    <mergeCell ref="C4704:C4706"/>
    <mergeCell ref="D4704:D4706"/>
    <mergeCell ref="E4704:E4706"/>
    <mergeCell ref="F4704:F4706"/>
    <mergeCell ref="G4704:G4706"/>
    <mergeCell ref="H4704:H4706"/>
    <mergeCell ref="I4704:I4706"/>
    <mergeCell ref="J4704:J4706"/>
    <mergeCell ref="K4704:K4706"/>
    <mergeCell ref="L4704:L4706"/>
    <mergeCell ref="M4704:M4706"/>
    <mergeCell ref="N4704:N4706"/>
    <mergeCell ref="O4704:O4706"/>
    <mergeCell ref="P4704:P4706"/>
    <mergeCell ref="Q4704:Q4706"/>
    <mergeCell ref="S4704:S4706"/>
    <mergeCell ref="T4704:T4706"/>
    <mergeCell ref="U4704:U4706"/>
    <mergeCell ref="V4704:V4706"/>
    <mergeCell ref="A4695:A4697"/>
    <mergeCell ref="B4695:B4697"/>
    <mergeCell ref="C4695:C4697"/>
    <mergeCell ref="D4695:D4697"/>
    <mergeCell ref="E4695:E4697"/>
    <mergeCell ref="F4695:F4697"/>
    <mergeCell ref="G4695:G4697"/>
    <mergeCell ref="H4695:H4697"/>
    <mergeCell ref="I4695:I4697"/>
    <mergeCell ref="J4695:J4697"/>
    <mergeCell ref="K4695:K4697"/>
    <mergeCell ref="L4695:L4697"/>
    <mergeCell ref="M4695:M4697"/>
    <mergeCell ref="N4695:N4697"/>
    <mergeCell ref="O4695:O4697"/>
    <mergeCell ref="P4695:P4697"/>
    <mergeCell ref="Q4695:Q4697"/>
    <mergeCell ref="S4695:S4697"/>
    <mergeCell ref="T4695:T4697"/>
    <mergeCell ref="U4695:U4697"/>
    <mergeCell ref="V4695:V4697"/>
    <mergeCell ref="A4698:A4700"/>
    <mergeCell ref="B4698:B4700"/>
    <mergeCell ref="C4698:C4700"/>
    <mergeCell ref="D4698:D4700"/>
    <mergeCell ref="E4698:E4700"/>
    <mergeCell ref="F4698:F4700"/>
    <mergeCell ref="G4698:G4700"/>
    <mergeCell ref="H4698:H4700"/>
    <mergeCell ref="I4698:I4700"/>
    <mergeCell ref="J4698:J4700"/>
    <mergeCell ref="K4698:K4700"/>
    <mergeCell ref="L4698:L4700"/>
    <mergeCell ref="M4698:M4700"/>
    <mergeCell ref="N4698:N4700"/>
    <mergeCell ref="O4698:O4700"/>
    <mergeCell ref="P4698:P4700"/>
    <mergeCell ref="Q4698:Q4700"/>
    <mergeCell ref="S4698:S4700"/>
    <mergeCell ref="T4698:T4700"/>
    <mergeCell ref="U4698:U4700"/>
    <mergeCell ref="V4698:V4700"/>
    <mergeCell ref="A4689:A4691"/>
    <mergeCell ref="B4689:B4691"/>
    <mergeCell ref="C4689:C4691"/>
    <mergeCell ref="D4689:D4691"/>
    <mergeCell ref="E4689:E4691"/>
    <mergeCell ref="F4689:F4691"/>
    <mergeCell ref="G4689:G4691"/>
    <mergeCell ref="H4689:H4691"/>
    <mergeCell ref="I4689:I4691"/>
    <mergeCell ref="J4689:J4691"/>
    <mergeCell ref="K4689:K4691"/>
    <mergeCell ref="L4689:L4691"/>
    <mergeCell ref="M4689:M4691"/>
    <mergeCell ref="N4689:N4691"/>
    <mergeCell ref="O4689:O4691"/>
    <mergeCell ref="P4689:P4691"/>
    <mergeCell ref="Q4689:Q4691"/>
    <mergeCell ref="S4689:S4691"/>
    <mergeCell ref="T4689:T4691"/>
    <mergeCell ref="U4689:U4691"/>
    <mergeCell ref="V4689:V4691"/>
    <mergeCell ref="A4692:A4694"/>
    <mergeCell ref="B4692:B4694"/>
    <mergeCell ref="C4692:C4694"/>
    <mergeCell ref="D4692:D4694"/>
    <mergeCell ref="E4692:E4694"/>
    <mergeCell ref="F4692:F4694"/>
    <mergeCell ref="G4692:G4694"/>
    <mergeCell ref="H4692:H4694"/>
    <mergeCell ref="I4692:I4694"/>
    <mergeCell ref="J4692:J4694"/>
    <mergeCell ref="K4692:K4694"/>
    <mergeCell ref="L4692:L4694"/>
    <mergeCell ref="M4692:M4694"/>
    <mergeCell ref="N4692:N4694"/>
    <mergeCell ref="O4692:O4694"/>
    <mergeCell ref="P4692:P4694"/>
    <mergeCell ref="Q4692:Q4694"/>
    <mergeCell ref="S4692:S4694"/>
    <mergeCell ref="T4692:T4694"/>
    <mergeCell ref="U4692:U4694"/>
    <mergeCell ref="V4692:V4694"/>
    <mergeCell ref="A4683:A4685"/>
    <mergeCell ref="B4683:B4685"/>
    <mergeCell ref="C4683:C4685"/>
    <mergeCell ref="D4683:D4685"/>
    <mergeCell ref="E4683:E4685"/>
    <mergeCell ref="F4683:F4685"/>
    <mergeCell ref="G4683:G4685"/>
    <mergeCell ref="H4683:H4685"/>
    <mergeCell ref="I4683:I4685"/>
    <mergeCell ref="J4683:J4685"/>
    <mergeCell ref="K4683:K4685"/>
    <mergeCell ref="L4683:L4685"/>
    <mergeCell ref="M4683:M4685"/>
    <mergeCell ref="N4683:N4685"/>
    <mergeCell ref="O4683:O4685"/>
    <mergeCell ref="P4683:P4685"/>
    <mergeCell ref="Q4683:Q4685"/>
    <mergeCell ref="S4683:S4685"/>
    <mergeCell ref="T4683:T4685"/>
    <mergeCell ref="U4683:U4685"/>
    <mergeCell ref="V4683:V4685"/>
    <mergeCell ref="A4686:A4688"/>
    <mergeCell ref="B4686:B4688"/>
    <mergeCell ref="C4686:C4688"/>
    <mergeCell ref="D4686:D4688"/>
    <mergeCell ref="E4686:E4688"/>
    <mergeCell ref="F4686:F4688"/>
    <mergeCell ref="G4686:G4688"/>
    <mergeCell ref="H4686:H4688"/>
    <mergeCell ref="I4686:I4688"/>
    <mergeCell ref="J4686:J4688"/>
    <mergeCell ref="K4686:K4688"/>
    <mergeCell ref="L4686:L4688"/>
    <mergeCell ref="M4686:M4688"/>
    <mergeCell ref="N4686:N4688"/>
    <mergeCell ref="O4686:O4688"/>
    <mergeCell ref="P4686:P4688"/>
    <mergeCell ref="Q4686:Q4688"/>
    <mergeCell ref="S4686:S4688"/>
    <mergeCell ref="T4686:T4688"/>
    <mergeCell ref="U4686:U4688"/>
    <mergeCell ref="V4686:V4688"/>
    <mergeCell ref="A4678:A4680"/>
    <mergeCell ref="B4678:B4680"/>
    <mergeCell ref="C4678:C4680"/>
    <mergeCell ref="D4678:D4680"/>
    <mergeCell ref="E4678:E4680"/>
    <mergeCell ref="F4678:F4680"/>
    <mergeCell ref="G4678:G4680"/>
    <mergeCell ref="H4678:H4680"/>
    <mergeCell ref="I4678:I4680"/>
    <mergeCell ref="J4678:J4680"/>
    <mergeCell ref="K4678:K4680"/>
    <mergeCell ref="L4678:L4680"/>
    <mergeCell ref="M4678:M4680"/>
    <mergeCell ref="N4678:N4680"/>
    <mergeCell ref="O4678:O4680"/>
    <mergeCell ref="P4678:P4680"/>
    <mergeCell ref="Q4678:Q4680"/>
    <mergeCell ref="S4678:S4680"/>
    <mergeCell ref="T4678:T4680"/>
    <mergeCell ref="U4678:U4680"/>
    <mergeCell ref="V4678:V4680"/>
    <mergeCell ref="A4681:A4682"/>
    <mergeCell ref="B4681:B4682"/>
    <mergeCell ref="C4681:C4682"/>
    <mergeCell ref="D4681:D4682"/>
    <mergeCell ref="E4681:E4682"/>
    <mergeCell ref="F4681:F4682"/>
    <mergeCell ref="G4681:G4682"/>
    <mergeCell ref="H4681:H4682"/>
    <mergeCell ref="I4681:I4682"/>
    <mergeCell ref="J4681:J4682"/>
    <mergeCell ref="K4681:K4682"/>
    <mergeCell ref="L4681:L4682"/>
    <mergeCell ref="M4681:M4682"/>
    <mergeCell ref="N4681:N4682"/>
    <mergeCell ref="O4681:O4682"/>
    <mergeCell ref="P4681:P4682"/>
    <mergeCell ref="Q4681:Q4682"/>
    <mergeCell ref="S4681:S4682"/>
    <mergeCell ref="T4681:T4682"/>
    <mergeCell ref="U4681:U4682"/>
    <mergeCell ref="V4681:V4682"/>
    <mergeCell ref="A4672:A4674"/>
    <mergeCell ref="B4672:B4674"/>
    <mergeCell ref="C4672:C4674"/>
    <mergeCell ref="D4672:D4674"/>
    <mergeCell ref="E4672:E4674"/>
    <mergeCell ref="F4672:F4674"/>
    <mergeCell ref="G4672:G4674"/>
    <mergeCell ref="H4672:H4674"/>
    <mergeCell ref="I4672:I4674"/>
    <mergeCell ref="J4672:J4674"/>
    <mergeCell ref="K4672:K4674"/>
    <mergeCell ref="L4672:L4674"/>
    <mergeCell ref="M4672:M4674"/>
    <mergeCell ref="N4672:N4674"/>
    <mergeCell ref="O4672:O4674"/>
    <mergeCell ref="P4672:P4674"/>
    <mergeCell ref="Q4672:Q4674"/>
    <mergeCell ref="S4672:S4674"/>
    <mergeCell ref="T4672:T4674"/>
    <mergeCell ref="U4672:U4674"/>
    <mergeCell ref="V4672:V4674"/>
    <mergeCell ref="A4675:A4677"/>
    <mergeCell ref="B4675:B4677"/>
    <mergeCell ref="C4675:C4677"/>
    <mergeCell ref="D4675:D4677"/>
    <mergeCell ref="E4675:E4677"/>
    <mergeCell ref="F4675:F4677"/>
    <mergeCell ref="G4675:G4677"/>
    <mergeCell ref="H4675:H4677"/>
    <mergeCell ref="I4675:I4677"/>
    <mergeCell ref="J4675:J4677"/>
    <mergeCell ref="K4675:K4677"/>
    <mergeCell ref="L4675:L4677"/>
    <mergeCell ref="M4675:M4677"/>
    <mergeCell ref="N4675:N4677"/>
    <mergeCell ref="O4675:O4677"/>
    <mergeCell ref="P4675:P4677"/>
    <mergeCell ref="Q4675:Q4677"/>
    <mergeCell ref="S4675:S4677"/>
    <mergeCell ref="T4675:T4677"/>
    <mergeCell ref="U4675:U4677"/>
    <mergeCell ref="V4675:V4677"/>
    <mergeCell ref="A4660:A4665"/>
    <mergeCell ref="B4660:B4665"/>
    <mergeCell ref="C4660:C4665"/>
    <mergeCell ref="D4660:D4665"/>
    <mergeCell ref="E4660:E4665"/>
    <mergeCell ref="F4660:F4665"/>
    <mergeCell ref="G4660:G4665"/>
    <mergeCell ref="H4660:H4665"/>
    <mergeCell ref="I4660:I4665"/>
    <mergeCell ref="J4660:J4665"/>
    <mergeCell ref="K4660:K4665"/>
    <mergeCell ref="L4660:L4665"/>
    <mergeCell ref="M4660:M4665"/>
    <mergeCell ref="N4660:N4665"/>
    <mergeCell ref="O4660:O4665"/>
    <mergeCell ref="P4660:P4665"/>
    <mergeCell ref="Q4660:Q4665"/>
    <mergeCell ref="S4660:S4665"/>
    <mergeCell ref="T4660:T4665"/>
    <mergeCell ref="U4660:U4665"/>
    <mergeCell ref="V4660:V4665"/>
    <mergeCell ref="A4666:A4671"/>
    <mergeCell ref="B4666:B4671"/>
    <mergeCell ref="C4666:C4671"/>
    <mergeCell ref="D4666:D4671"/>
    <mergeCell ref="E4666:E4671"/>
    <mergeCell ref="F4666:F4671"/>
    <mergeCell ref="G4666:G4671"/>
    <mergeCell ref="H4666:H4671"/>
    <mergeCell ref="I4666:I4671"/>
    <mergeCell ref="J4666:J4671"/>
    <mergeCell ref="K4666:K4671"/>
    <mergeCell ref="L4666:L4671"/>
    <mergeCell ref="M4666:M4671"/>
    <mergeCell ref="N4666:N4671"/>
    <mergeCell ref="O4666:O4671"/>
    <mergeCell ref="P4666:P4671"/>
    <mergeCell ref="Q4666:Q4671"/>
    <mergeCell ref="S4666:S4671"/>
    <mergeCell ref="T4666:T4671"/>
    <mergeCell ref="U4666:U4671"/>
    <mergeCell ref="V4666:V4671"/>
    <mergeCell ref="A4654:A4656"/>
    <mergeCell ref="B4654:B4656"/>
    <mergeCell ref="C4654:C4656"/>
    <mergeCell ref="D4654:D4656"/>
    <mergeCell ref="E4654:E4656"/>
    <mergeCell ref="F4654:F4656"/>
    <mergeCell ref="G4654:G4656"/>
    <mergeCell ref="H4654:H4656"/>
    <mergeCell ref="I4654:I4656"/>
    <mergeCell ref="J4654:J4656"/>
    <mergeCell ref="K4654:K4656"/>
    <mergeCell ref="L4654:L4656"/>
    <mergeCell ref="M4654:M4656"/>
    <mergeCell ref="N4654:N4656"/>
    <mergeCell ref="O4654:O4656"/>
    <mergeCell ref="P4654:P4656"/>
    <mergeCell ref="Q4654:Q4656"/>
    <mergeCell ref="S4654:S4656"/>
    <mergeCell ref="T4654:T4656"/>
    <mergeCell ref="U4654:U4656"/>
    <mergeCell ref="V4654:V4656"/>
    <mergeCell ref="A4657:A4659"/>
    <mergeCell ref="B4657:B4659"/>
    <mergeCell ref="C4657:C4659"/>
    <mergeCell ref="D4657:D4659"/>
    <mergeCell ref="E4657:E4659"/>
    <mergeCell ref="F4657:F4659"/>
    <mergeCell ref="G4657:G4659"/>
    <mergeCell ref="H4657:H4659"/>
    <mergeCell ref="I4657:I4659"/>
    <mergeCell ref="J4657:J4659"/>
    <mergeCell ref="K4657:K4659"/>
    <mergeCell ref="L4657:L4659"/>
    <mergeCell ref="M4657:M4659"/>
    <mergeCell ref="N4657:N4659"/>
    <mergeCell ref="O4657:O4659"/>
    <mergeCell ref="P4657:P4659"/>
    <mergeCell ref="Q4657:Q4659"/>
    <mergeCell ref="S4657:S4659"/>
    <mergeCell ref="T4657:T4659"/>
    <mergeCell ref="U4657:U4659"/>
    <mergeCell ref="V4657:V4659"/>
    <mergeCell ref="A4648:A4650"/>
    <mergeCell ref="B4648:B4650"/>
    <mergeCell ref="C4648:C4650"/>
    <mergeCell ref="D4648:D4650"/>
    <mergeCell ref="E4648:E4650"/>
    <mergeCell ref="F4648:F4650"/>
    <mergeCell ref="G4648:G4650"/>
    <mergeCell ref="H4648:H4650"/>
    <mergeCell ref="I4648:I4650"/>
    <mergeCell ref="J4648:J4650"/>
    <mergeCell ref="K4648:K4650"/>
    <mergeCell ref="L4648:L4650"/>
    <mergeCell ref="M4648:M4650"/>
    <mergeCell ref="N4648:N4650"/>
    <mergeCell ref="O4648:O4650"/>
    <mergeCell ref="P4648:P4650"/>
    <mergeCell ref="Q4648:Q4650"/>
    <mergeCell ref="S4648:S4650"/>
    <mergeCell ref="T4648:T4650"/>
    <mergeCell ref="U4648:U4650"/>
    <mergeCell ref="V4648:V4650"/>
    <mergeCell ref="A4651:A4653"/>
    <mergeCell ref="B4651:B4653"/>
    <mergeCell ref="C4651:C4653"/>
    <mergeCell ref="D4651:D4653"/>
    <mergeCell ref="E4651:E4653"/>
    <mergeCell ref="F4651:F4653"/>
    <mergeCell ref="G4651:G4653"/>
    <mergeCell ref="H4651:H4653"/>
    <mergeCell ref="I4651:I4653"/>
    <mergeCell ref="J4651:J4653"/>
    <mergeCell ref="K4651:K4653"/>
    <mergeCell ref="L4651:L4653"/>
    <mergeCell ref="M4651:M4653"/>
    <mergeCell ref="N4651:N4653"/>
    <mergeCell ref="O4651:O4653"/>
    <mergeCell ref="P4651:P4653"/>
    <mergeCell ref="Q4651:Q4653"/>
    <mergeCell ref="S4651:S4653"/>
    <mergeCell ref="T4651:T4653"/>
    <mergeCell ref="U4651:U4653"/>
    <mergeCell ref="V4651:V4653"/>
    <mergeCell ref="A4640:A4645"/>
    <mergeCell ref="B4640:B4645"/>
    <mergeCell ref="C4640:C4645"/>
    <mergeCell ref="D4640:D4645"/>
    <mergeCell ref="E4640:E4645"/>
    <mergeCell ref="F4640:F4645"/>
    <mergeCell ref="G4640:G4645"/>
    <mergeCell ref="H4640:H4645"/>
    <mergeCell ref="I4640:I4645"/>
    <mergeCell ref="J4640:J4645"/>
    <mergeCell ref="K4640:K4645"/>
    <mergeCell ref="L4640:L4645"/>
    <mergeCell ref="M4640:M4645"/>
    <mergeCell ref="N4640:N4645"/>
    <mergeCell ref="O4640:O4645"/>
    <mergeCell ref="P4640:P4645"/>
    <mergeCell ref="Q4640:Q4645"/>
    <mergeCell ref="S4640:S4645"/>
    <mergeCell ref="T4640:T4645"/>
    <mergeCell ref="U4640:U4645"/>
    <mergeCell ref="V4640:V4645"/>
    <mergeCell ref="A4646:A4647"/>
    <mergeCell ref="B4646:B4647"/>
    <mergeCell ref="C4646:C4647"/>
    <mergeCell ref="D4646:D4647"/>
    <mergeCell ref="E4646:E4647"/>
    <mergeCell ref="F4646:F4647"/>
    <mergeCell ref="G4646:G4647"/>
    <mergeCell ref="H4646:H4647"/>
    <mergeCell ref="I4646:I4647"/>
    <mergeCell ref="J4646:J4647"/>
    <mergeCell ref="K4646:K4647"/>
    <mergeCell ref="L4646:L4647"/>
    <mergeCell ref="M4646:M4647"/>
    <mergeCell ref="N4646:N4647"/>
    <mergeCell ref="O4646:O4647"/>
    <mergeCell ref="P4646:P4647"/>
    <mergeCell ref="Q4646:Q4647"/>
    <mergeCell ref="S4646:S4647"/>
    <mergeCell ref="T4646:T4647"/>
    <mergeCell ref="U4646:U4647"/>
    <mergeCell ref="V4646:V4647"/>
    <mergeCell ref="A4628:A4633"/>
    <mergeCell ref="B4628:B4633"/>
    <mergeCell ref="C4628:C4633"/>
    <mergeCell ref="D4628:D4633"/>
    <mergeCell ref="E4628:E4633"/>
    <mergeCell ref="F4628:F4633"/>
    <mergeCell ref="G4628:G4633"/>
    <mergeCell ref="H4628:H4633"/>
    <mergeCell ref="I4628:I4633"/>
    <mergeCell ref="J4628:J4633"/>
    <mergeCell ref="K4628:K4633"/>
    <mergeCell ref="L4628:L4633"/>
    <mergeCell ref="M4628:M4633"/>
    <mergeCell ref="N4628:N4633"/>
    <mergeCell ref="O4628:O4633"/>
    <mergeCell ref="P4628:P4633"/>
    <mergeCell ref="Q4628:Q4633"/>
    <mergeCell ref="S4628:S4633"/>
    <mergeCell ref="T4628:T4633"/>
    <mergeCell ref="U4628:U4633"/>
    <mergeCell ref="V4628:V4633"/>
    <mergeCell ref="A4634:A4639"/>
    <mergeCell ref="B4634:B4639"/>
    <mergeCell ref="C4634:C4639"/>
    <mergeCell ref="D4634:D4639"/>
    <mergeCell ref="E4634:E4639"/>
    <mergeCell ref="F4634:F4639"/>
    <mergeCell ref="G4634:G4639"/>
    <mergeCell ref="H4634:H4639"/>
    <mergeCell ref="I4634:I4639"/>
    <mergeCell ref="J4634:J4639"/>
    <mergeCell ref="K4634:K4639"/>
    <mergeCell ref="L4634:L4639"/>
    <mergeCell ref="M4634:M4639"/>
    <mergeCell ref="N4634:N4639"/>
    <mergeCell ref="O4634:O4639"/>
    <mergeCell ref="P4634:P4639"/>
    <mergeCell ref="Q4634:Q4639"/>
    <mergeCell ref="S4634:S4639"/>
    <mergeCell ref="T4634:T4639"/>
    <mergeCell ref="U4634:U4639"/>
    <mergeCell ref="V4634:V4639"/>
    <mergeCell ref="A4622:A4624"/>
    <mergeCell ref="B4622:B4624"/>
    <mergeCell ref="C4622:C4624"/>
    <mergeCell ref="D4622:D4624"/>
    <mergeCell ref="E4622:E4624"/>
    <mergeCell ref="F4622:F4624"/>
    <mergeCell ref="G4622:G4624"/>
    <mergeCell ref="H4622:H4624"/>
    <mergeCell ref="I4622:I4624"/>
    <mergeCell ref="J4622:J4624"/>
    <mergeCell ref="K4622:K4624"/>
    <mergeCell ref="L4622:L4624"/>
    <mergeCell ref="M4622:M4624"/>
    <mergeCell ref="N4622:N4624"/>
    <mergeCell ref="O4622:O4624"/>
    <mergeCell ref="P4622:P4624"/>
    <mergeCell ref="Q4622:Q4624"/>
    <mergeCell ref="S4622:S4624"/>
    <mergeCell ref="T4622:T4624"/>
    <mergeCell ref="U4622:U4624"/>
    <mergeCell ref="V4622:V4624"/>
    <mergeCell ref="A4625:A4627"/>
    <mergeCell ref="B4625:B4627"/>
    <mergeCell ref="C4625:C4627"/>
    <mergeCell ref="D4625:D4627"/>
    <mergeCell ref="E4625:E4627"/>
    <mergeCell ref="F4625:F4627"/>
    <mergeCell ref="G4625:G4627"/>
    <mergeCell ref="H4625:H4627"/>
    <mergeCell ref="I4625:I4627"/>
    <mergeCell ref="J4625:J4627"/>
    <mergeCell ref="K4625:K4627"/>
    <mergeCell ref="L4625:L4627"/>
    <mergeCell ref="M4625:M4627"/>
    <mergeCell ref="N4625:N4627"/>
    <mergeCell ref="O4625:O4627"/>
    <mergeCell ref="P4625:P4627"/>
    <mergeCell ref="Q4625:Q4627"/>
    <mergeCell ref="S4625:S4627"/>
    <mergeCell ref="T4625:T4627"/>
    <mergeCell ref="U4625:U4627"/>
    <mergeCell ref="V4625:V4627"/>
    <mergeCell ref="A4616:A4618"/>
    <mergeCell ref="B4616:B4618"/>
    <mergeCell ref="C4616:C4618"/>
    <mergeCell ref="D4616:D4618"/>
    <mergeCell ref="E4616:E4618"/>
    <mergeCell ref="F4616:F4618"/>
    <mergeCell ref="G4616:G4618"/>
    <mergeCell ref="H4616:H4618"/>
    <mergeCell ref="I4616:I4618"/>
    <mergeCell ref="J4616:J4618"/>
    <mergeCell ref="K4616:K4618"/>
    <mergeCell ref="L4616:L4618"/>
    <mergeCell ref="M4616:M4618"/>
    <mergeCell ref="N4616:N4618"/>
    <mergeCell ref="O4616:O4618"/>
    <mergeCell ref="P4616:P4618"/>
    <mergeCell ref="Q4616:Q4618"/>
    <mergeCell ref="S4616:S4618"/>
    <mergeCell ref="T4616:T4618"/>
    <mergeCell ref="U4616:U4618"/>
    <mergeCell ref="V4616:V4618"/>
    <mergeCell ref="A4619:A4621"/>
    <mergeCell ref="B4619:B4621"/>
    <mergeCell ref="C4619:C4621"/>
    <mergeCell ref="D4619:D4621"/>
    <mergeCell ref="E4619:E4621"/>
    <mergeCell ref="F4619:F4621"/>
    <mergeCell ref="G4619:G4621"/>
    <mergeCell ref="H4619:H4621"/>
    <mergeCell ref="I4619:I4621"/>
    <mergeCell ref="J4619:J4621"/>
    <mergeCell ref="K4619:K4621"/>
    <mergeCell ref="L4619:L4621"/>
    <mergeCell ref="M4619:M4621"/>
    <mergeCell ref="N4619:N4621"/>
    <mergeCell ref="O4619:O4621"/>
    <mergeCell ref="P4619:P4621"/>
    <mergeCell ref="Q4619:Q4621"/>
    <mergeCell ref="S4619:S4621"/>
    <mergeCell ref="T4619:T4621"/>
    <mergeCell ref="U4619:U4621"/>
    <mergeCell ref="V4619:V4621"/>
    <mergeCell ref="A4611:A4613"/>
    <mergeCell ref="B4611:B4613"/>
    <mergeCell ref="C4611:C4613"/>
    <mergeCell ref="D4611:D4613"/>
    <mergeCell ref="E4611:E4613"/>
    <mergeCell ref="F4611:F4613"/>
    <mergeCell ref="G4611:G4613"/>
    <mergeCell ref="H4611:H4613"/>
    <mergeCell ref="I4611:I4613"/>
    <mergeCell ref="J4611:J4613"/>
    <mergeCell ref="K4611:K4613"/>
    <mergeCell ref="L4611:L4613"/>
    <mergeCell ref="M4611:M4613"/>
    <mergeCell ref="N4611:N4613"/>
    <mergeCell ref="O4611:O4613"/>
    <mergeCell ref="P4611:P4613"/>
    <mergeCell ref="Q4611:Q4613"/>
    <mergeCell ref="S4611:S4613"/>
    <mergeCell ref="T4611:T4613"/>
    <mergeCell ref="U4611:U4613"/>
    <mergeCell ref="V4611:V4613"/>
    <mergeCell ref="A4614:A4615"/>
    <mergeCell ref="B4614:B4615"/>
    <mergeCell ref="C4614:C4615"/>
    <mergeCell ref="D4614:D4615"/>
    <mergeCell ref="E4614:E4615"/>
    <mergeCell ref="F4614:F4615"/>
    <mergeCell ref="G4614:G4615"/>
    <mergeCell ref="H4614:H4615"/>
    <mergeCell ref="I4614:I4615"/>
    <mergeCell ref="J4614:J4615"/>
    <mergeCell ref="K4614:K4615"/>
    <mergeCell ref="L4614:L4615"/>
    <mergeCell ref="M4614:M4615"/>
    <mergeCell ref="N4614:N4615"/>
    <mergeCell ref="O4614:O4615"/>
    <mergeCell ref="P4614:P4615"/>
    <mergeCell ref="Q4614:Q4615"/>
    <mergeCell ref="S4614:S4615"/>
    <mergeCell ref="T4614:T4615"/>
    <mergeCell ref="U4614:U4615"/>
    <mergeCell ref="V4614:V4615"/>
    <mergeCell ref="A4606:A4607"/>
    <mergeCell ref="B4606:B4607"/>
    <mergeCell ref="C4606:C4607"/>
    <mergeCell ref="D4606:D4607"/>
    <mergeCell ref="E4606:E4607"/>
    <mergeCell ref="F4606:F4607"/>
    <mergeCell ref="G4606:G4607"/>
    <mergeCell ref="H4606:H4607"/>
    <mergeCell ref="I4606:I4607"/>
    <mergeCell ref="J4606:J4607"/>
    <mergeCell ref="K4606:K4607"/>
    <mergeCell ref="L4606:L4607"/>
    <mergeCell ref="M4606:M4607"/>
    <mergeCell ref="N4606:N4607"/>
    <mergeCell ref="O4606:O4607"/>
    <mergeCell ref="P4606:P4607"/>
    <mergeCell ref="Q4606:Q4607"/>
    <mergeCell ref="S4606:S4607"/>
    <mergeCell ref="T4606:T4607"/>
    <mergeCell ref="U4606:U4607"/>
    <mergeCell ref="V4606:V4607"/>
    <mergeCell ref="A4608:A4610"/>
    <mergeCell ref="B4608:B4610"/>
    <mergeCell ref="C4608:C4610"/>
    <mergeCell ref="D4608:D4610"/>
    <mergeCell ref="E4608:E4610"/>
    <mergeCell ref="F4608:F4610"/>
    <mergeCell ref="G4608:G4610"/>
    <mergeCell ref="H4608:H4610"/>
    <mergeCell ref="I4608:I4610"/>
    <mergeCell ref="J4608:J4610"/>
    <mergeCell ref="K4608:K4610"/>
    <mergeCell ref="L4608:L4610"/>
    <mergeCell ref="M4608:M4610"/>
    <mergeCell ref="N4608:N4610"/>
    <mergeCell ref="O4608:O4610"/>
    <mergeCell ref="P4608:P4610"/>
    <mergeCell ref="Q4608:Q4610"/>
    <mergeCell ref="S4608:S4610"/>
    <mergeCell ref="T4608:T4610"/>
    <mergeCell ref="U4608:U4610"/>
    <mergeCell ref="V4608:V4610"/>
    <mergeCell ref="A4600:A4602"/>
    <mergeCell ref="B4600:B4602"/>
    <mergeCell ref="C4600:C4602"/>
    <mergeCell ref="D4600:D4602"/>
    <mergeCell ref="E4600:E4602"/>
    <mergeCell ref="F4600:F4602"/>
    <mergeCell ref="G4600:G4602"/>
    <mergeCell ref="H4600:H4602"/>
    <mergeCell ref="I4600:I4602"/>
    <mergeCell ref="J4600:J4602"/>
    <mergeCell ref="K4600:K4602"/>
    <mergeCell ref="L4600:L4602"/>
    <mergeCell ref="M4600:M4602"/>
    <mergeCell ref="N4600:N4602"/>
    <mergeCell ref="O4600:O4602"/>
    <mergeCell ref="P4600:P4602"/>
    <mergeCell ref="Q4600:Q4602"/>
    <mergeCell ref="S4600:S4602"/>
    <mergeCell ref="T4600:T4602"/>
    <mergeCell ref="U4600:U4602"/>
    <mergeCell ref="V4600:V4602"/>
    <mergeCell ref="A4603:A4605"/>
    <mergeCell ref="B4603:B4605"/>
    <mergeCell ref="C4603:C4605"/>
    <mergeCell ref="D4603:D4605"/>
    <mergeCell ref="E4603:E4605"/>
    <mergeCell ref="F4603:F4605"/>
    <mergeCell ref="G4603:G4605"/>
    <mergeCell ref="H4603:H4605"/>
    <mergeCell ref="I4603:I4605"/>
    <mergeCell ref="J4603:J4605"/>
    <mergeCell ref="K4603:K4605"/>
    <mergeCell ref="L4603:L4605"/>
    <mergeCell ref="M4603:M4605"/>
    <mergeCell ref="N4603:N4605"/>
    <mergeCell ref="O4603:O4605"/>
    <mergeCell ref="P4603:P4605"/>
    <mergeCell ref="Q4603:Q4605"/>
    <mergeCell ref="S4603:S4605"/>
    <mergeCell ref="T4603:T4605"/>
    <mergeCell ref="U4603:U4605"/>
    <mergeCell ref="V4603:V4605"/>
    <mergeCell ref="A4594:A4596"/>
    <mergeCell ref="B4594:B4596"/>
    <mergeCell ref="C4594:C4596"/>
    <mergeCell ref="D4594:D4596"/>
    <mergeCell ref="E4594:E4596"/>
    <mergeCell ref="F4594:F4596"/>
    <mergeCell ref="G4594:G4596"/>
    <mergeCell ref="H4594:H4596"/>
    <mergeCell ref="I4594:I4596"/>
    <mergeCell ref="J4594:J4596"/>
    <mergeCell ref="K4594:K4596"/>
    <mergeCell ref="L4594:L4596"/>
    <mergeCell ref="M4594:M4596"/>
    <mergeCell ref="N4594:N4596"/>
    <mergeCell ref="O4594:O4596"/>
    <mergeCell ref="P4594:P4596"/>
    <mergeCell ref="Q4594:Q4596"/>
    <mergeCell ref="S4594:S4596"/>
    <mergeCell ref="T4594:T4596"/>
    <mergeCell ref="U4594:U4596"/>
    <mergeCell ref="V4594:V4596"/>
    <mergeCell ref="A4597:A4599"/>
    <mergeCell ref="B4597:B4599"/>
    <mergeCell ref="C4597:C4599"/>
    <mergeCell ref="D4597:D4599"/>
    <mergeCell ref="E4597:E4599"/>
    <mergeCell ref="F4597:F4599"/>
    <mergeCell ref="G4597:G4599"/>
    <mergeCell ref="H4597:H4599"/>
    <mergeCell ref="I4597:I4599"/>
    <mergeCell ref="J4597:J4599"/>
    <mergeCell ref="K4597:K4599"/>
    <mergeCell ref="L4597:L4599"/>
    <mergeCell ref="M4597:M4599"/>
    <mergeCell ref="N4597:N4599"/>
    <mergeCell ref="O4597:O4599"/>
    <mergeCell ref="P4597:P4599"/>
    <mergeCell ref="Q4597:Q4599"/>
    <mergeCell ref="S4597:S4599"/>
    <mergeCell ref="T4597:T4599"/>
    <mergeCell ref="U4597:U4599"/>
    <mergeCell ref="V4597:V4599"/>
    <mergeCell ref="A4589:A4591"/>
    <mergeCell ref="B4589:B4591"/>
    <mergeCell ref="C4589:C4591"/>
    <mergeCell ref="D4589:D4591"/>
    <mergeCell ref="E4589:E4591"/>
    <mergeCell ref="F4589:F4591"/>
    <mergeCell ref="G4589:G4591"/>
    <mergeCell ref="H4589:H4591"/>
    <mergeCell ref="I4589:I4591"/>
    <mergeCell ref="J4589:J4591"/>
    <mergeCell ref="K4589:K4591"/>
    <mergeCell ref="L4589:L4591"/>
    <mergeCell ref="M4589:M4591"/>
    <mergeCell ref="N4589:N4591"/>
    <mergeCell ref="O4589:O4591"/>
    <mergeCell ref="P4589:P4591"/>
    <mergeCell ref="Q4589:Q4591"/>
    <mergeCell ref="S4589:S4591"/>
    <mergeCell ref="T4589:T4591"/>
    <mergeCell ref="U4589:U4591"/>
    <mergeCell ref="V4589:V4591"/>
    <mergeCell ref="A4592:A4593"/>
    <mergeCell ref="B4592:B4593"/>
    <mergeCell ref="C4592:C4593"/>
    <mergeCell ref="D4592:D4593"/>
    <mergeCell ref="E4592:E4593"/>
    <mergeCell ref="F4592:F4593"/>
    <mergeCell ref="G4592:G4593"/>
    <mergeCell ref="H4592:H4593"/>
    <mergeCell ref="I4592:I4593"/>
    <mergeCell ref="J4592:J4593"/>
    <mergeCell ref="K4592:K4593"/>
    <mergeCell ref="L4592:L4593"/>
    <mergeCell ref="M4592:M4593"/>
    <mergeCell ref="N4592:N4593"/>
    <mergeCell ref="O4592:O4593"/>
    <mergeCell ref="P4592:P4593"/>
    <mergeCell ref="Q4592:Q4593"/>
    <mergeCell ref="S4592:S4593"/>
    <mergeCell ref="T4592:T4593"/>
    <mergeCell ref="U4592:U4593"/>
    <mergeCell ref="V4592:V4593"/>
    <mergeCell ref="A4582:A4584"/>
    <mergeCell ref="B4582:B4584"/>
    <mergeCell ref="C4582:C4584"/>
    <mergeCell ref="D4582:D4584"/>
    <mergeCell ref="E4582:E4584"/>
    <mergeCell ref="F4582:F4584"/>
    <mergeCell ref="G4582:G4584"/>
    <mergeCell ref="H4582:H4584"/>
    <mergeCell ref="I4582:I4584"/>
    <mergeCell ref="J4582:J4584"/>
    <mergeCell ref="K4582:K4584"/>
    <mergeCell ref="L4582:L4584"/>
    <mergeCell ref="M4582:M4584"/>
    <mergeCell ref="N4582:N4584"/>
    <mergeCell ref="O4582:O4584"/>
    <mergeCell ref="P4582:P4584"/>
    <mergeCell ref="Q4582:Q4584"/>
    <mergeCell ref="S4582:S4584"/>
    <mergeCell ref="T4582:T4584"/>
    <mergeCell ref="U4582:U4584"/>
    <mergeCell ref="V4582:V4584"/>
    <mergeCell ref="A4586:A4588"/>
    <mergeCell ref="B4586:B4588"/>
    <mergeCell ref="C4586:C4588"/>
    <mergeCell ref="D4586:D4588"/>
    <mergeCell ref="E4586:E4588"/>
    <mergeCell ref="F4586:F4588"/>
    <mergeCell ref="G4586:G4588"/>
    <mergeCell ref="H4586:H4588"/>
    <mergeCell ref="I4586:I4588"/>
    <mergeCell ref="J4586:J4588"/>
    <mergeCell ref="K4586:K4588"/>
    <mergeCell ref="L4586:L4588"/>
    <mergeCell ref="M4586:M4588"/>
    <mergeCell ref="N4586:N4588"/>
    <mergeCell ref="O4586:O4588"/>
    <mergeCell ref="P4586:P4588"/>
    <mergeCell ref="Q4586:Q4588"/>
    <mergeCell ref="S4586:S4588"/>
    <mergeCell ref="T4586:T4588"/>
    <mergeCell ref="U4586:U4588"/>
    <mergeCell ref="V4586:V4588"/>
    <mergeCell ref="A4576:A4578"/>
    <mergeCell ref="B4576:B4578"/>
    <mergeCell ref="C4576:C4578"/>
    <mergeCell ref="D4576:D4578"/>
    <mergeCell ref="E4576:E4578"/>
    <mergeCell ref="F4576:F4578"/>
    <mergeCell ref="G4576:G4578"/>
    <mergeCell ref="H4576:H4578"/>
    <mergeCell ref="I4576:I4578"/>
    <mergeCell ref="J4576:J4578"/>
    <mergeCell ref="K4576:K4578"/>
    <mergeCell ref="L4576:L4578"/>
    <mergeCell ref="M4576:M4578"/>
    <mergeCell ref="N4576:N4578"/>
    <mergeCell ref="O4576:O4578"/>
    <mergeCell ref="P4576:P4578"/>
    <mergeCell ref="Q4576:Q4578"/>
    <mergeCell ref="S4576:S4578"/>
    <mergeCell ref="T4576:T4578"/>
    <mergeCell ref="U4576:U4578"/>
    <mergeCell ref="V4576:V4578"/>
    <mergeCell ref="A4579:A4581"/>
    <mergeCell ref="B4579:B4581"/>
    <mergeCell ref="C4579:C4581"/>
    <mergeCell ref="D4579:D4581"/>
    <mergeCell ref="E4579:E4581"/>
    <mergeCell ref="F4579:F4581"/>
    <mergeCell ref="G4579:G4581"/>
    <mergeCell ref="H4579:H4581"/>
    <mergeCell ref="I4579:I4581"/>
    <mergeCell ref="J4579:J4581"/>
    <mergeCell ref="K4579:K4581"/>
    <mergeCell ref="L4579:L4581"/>
    <mergeCell ref="M4579:M4581"/>
    <mergeCell ref="N4579:N4581"/>
    <mergeCell ref="O4579:O4581"/>
    <mergeCell ref="P4579:P4581"/>
    <mergeCell ref="Q4579:Q4581"/>
    <mergeCell ref="S4579:S4581"/>
    <mergeCell ref="T4579:T4581"/>
    <mergeCell ref="U4579:U4581"/>
    <mergeCell ref="V4579:V4581"/>
    <mergeCell ref="A4571:A4572"/>
    <mergeCell ref="B4571:B4572"/>
    <mergeCell ref="C4571:C4572"/>
    <mergeCell ref="D4571:D4572"/>
    <mergeCell ref="E4571:E4572"/>
    <mergeCell ref="F4571:F4572"/>
    <mergeCell ref="G4571:G4572"/>
    <mergeCell ref="H4571:H4572"/>
    <mergeCell ref="I4571:I4572"/>
    <mergeCell ref="J4571:J4572"/>
    <mergeCell ref="K4571:K4572"/>
    <mergeCell ref="L4571:L4572"/>
    <mergeCell ref="M4571:M4572"/>
    <mergeCell ref="N4571:N4572"/>
    <mergeCell ref="O4571:O4572"/>
    <mergeCell ref="P4571:P4572"/>
    <mergeCell ref="Q4571:Q4572"/>
    <mergeCell ref="S4571:S4572"/>
    <mergeCell ref="T4571:T4572"/>
    <mergeCell ref="U4571:U4572"/>
    <mergeCell ref="V4571:V4572"/>
    <mergeCell ref="A4573:A4575"/>
    <mergeCell ref="B4573:B4575"/>
    <mergeCell ref="C4573:C4575"/>
    <mergeCell ref="D4573:D4575"/>
    <mergeCell ref="E4573:E4575"/>
    <mergeCell ref="F4573:F4575"/>
    <mergeCell ref="G4573:G4575"/>
    <mergeCell ref="H4573:H4575"/>
    <mergeCell ref="I4573:I4575"/>
    <mergeCell ref="J4573:J4575"/>
    <mergeCell ref="K4573:K4575"/>
    <mergeCell ref="L4573:L4575"/>
    <mergeCell ref="M4573:M4575"/>
    <mergeCell ref="N4573:N4575"/>
    <mergeCell ref="O4573:O4575"/>
    <mergeCell ref="P4573:P4575"/>
    <mergeCell ref="Q4573:Q4575"/>
    <mergeCell ref="S4573:S4575"/>
    <mergeCell ref="T4573:T4575"/>
    <mergeCell ref="U4573:U4575"/>
    <mergeCell ref="V4573:V4575"/>
    <mergeCell ref="A4565:A4567"/>
    <mergeCell ref="B4565:B4567"/>
    <mergeCell ref="C4565:C4567"/>
    <mergeCell ref="D4565:D4567"/>
    <mergeCell ref="E4565:E4567"/>
    <mergeCell ref="F4565:F4567"/>
    <mergeCell ref="G4565:G4567"/>
    <mergeCell ref="H4565:H4567"/>
    <mergeCell ref="I4565:I4567"/>
    <mergeCell ref="J4565:J4567"/>
    <mergeCell ref="K4565:K4567"/>
    <mergeCell ref="L4565:L4567"/>
    <mergeCell ref="M4565:M4567"/>
    <mergeCell ref="N4565:N4567"/>
    <mergeCell ref="O4565:O4567"/>
    <mergeCell ref="P4565:P4567"/>
    <mergeCell ref="Q4565:Q4567"/>
    <mergeCell ref="S4565:S4567"/>
    <mergeCell ref="T4565:T4567"/>
    <mergeCell ref="U4565:U4567"/>
    <mergeCell ref="V4565:V4567"/>
    <mergeCell ref="A4568:A4570"/>
    <mergeCell ref="B4568:B4570"/>
    <mergeCell ref="C4568:C4570"/>
    <mergeCell ref="D4568:D4570"/>
    <mergeCell ref="E4568:E4570"/>
    <mergeCell ref="F4568:F4570"/>
    <mergeCell ref="G4568:G4570"/>
    <mergeCell ref="H4568:H4570"/>
    <mergeCell ref="I4568:I4570"/>
    <mergeCell ref="J4568:J4570"/>
    <mergeCell ref="K4568:K4570"/>
    <mergeCell ref="L4568:L4570"/>
    <mergeCell ref="M4568:M4570"/>
    <mergeCell ref="N4568:N4570"/>
    <mergeCell ref="O4568:O4570"/>
    <mergeCell ref="P4568:P4570"/>
    <mergeCell ref="Q4568:Q4570"/>
    <mergeCell ref="S4568:S4570"/>
    <mergeCell ref="T4568:T4570"/>
    <mergeCell ref="U4568:U4570"/>
    <mergeCell ref="V4568:V4570"/>
    <mergeCell ref="A4559:A4561"/>
    <mergeCell ref="B4559:B4561"/>
    <mergeCell ref="C4559:C4561"/>
    <mergeCell ref="D4559:D4561"/>
    <mergeCell ref="E4559:E4561"/>
    <mergeCell ref="F4559:F4561"/>
    <mergeCell ref="G4559:G4561"/>
    <mergeCell ref="H4559:H4561"/>
    <mergeCell ref="I4559:I4561"/>
    <mergeCell ref="J4559:J4561"/>
    <mergeCell ref="K4559:K4561"/>
    <mergeCell ref="L4559:L4561"/>
    <mergeCell ref="M4559:M4561"/>
    <mergeCell ref="N4559:N4561"/>
    <mergeCell ref="O4559:O4561"/>
    <mergeCell ref="P4559:P4561"/>
    <mergeCell ref="Q4559:Q4561"/>
    <mergeCell ref="S4559:S4561"/>
    <mergeCell ref="T4559:T4561"/>
    <mergeCell ref="U4559:U4561"/>
    <mergeCell ref="V4559:V4561"/>
    <mergeCell ref="A4562:A4564"/>
    <mergeCell ref="B4562:B4564"/>
    <mergeCell ref="C4562:C4564"/>
    <mergeCell ref="D4562:D4564"/>
    <mergeCell ref="E4562:E4564"/>
    <mergeCell ref="F4562:F4564"/>
    <mergeCell ref="G4562:G4564"/>
    <mergeCell ref="H4562:H4564"/>
    <mergeCell ref="I4562:I4564"/>
    <mergeCell ref="J4562:J4564"/>
    <mergeCell ref="K4562:K4564"/>
    <mergeCell ref="L4562:L4564"/>
    <mergeCell ref="M4562:M4564"/>
    <mergeCell ref="N4562:N4564"/>
    <mergeCell ref="O4562:O4564"/>
    <mergeCell ref="P4562:P4564"/>
    <mergeCell ref="Q4562:Q4564"/>
    <mergeCell ref="S4562:S4564"/>
    <mergeCell ref="T4562:T4564"/>
    <mergeCell ref="U4562:U4564"/>
    <mergeCell ref="V4562:V4564"/>
    <mergeCell ref="A4553:A4555"/>
    <mergeCell ref="B4553:B4555"/>
    <mergeCell ref="C4553:C4555"/>
    <mergeCell ref="D4553:D4555"/>
    <mergeCell ref="E4553:E4555"/>
    <mergeCell ref="F4553:F4555"/>
    <mergeCell ref="G4553:G4555"/>
    <mergeCell ref="H4553:H4555"/>
    <mergeCell ref="I4553:I4555"/>
    <mergeCell ref="J4553:J4555"/>
    <mergeCell ref="K4553:K4555"/>
    <mergeCell ref="L4553:L4555"/>
    <mergeCell ref="M4553:M4555"/>
    <mergeCell ref="N4553:N4555"/>
    <mergeCell ref="O4553:O4555"/>
    <mergeCell ref="P4553:P4555"/>
    <mergeCell ref="Q4553:Q4555"/>
    <mergeCell ref="S4553:S4555"/>
    <mergeCell ref="T4553:T4555"/>
    <mergeCell ref="U4553:U4555"/>
    <mergeCell ref="V4553:V4555"/>
    <mergeCell ref="A4556:A4558"/>
    <mergeCell ref="B4556:B4558"/>
    <mergeCell ref="C4556:C4558"/>
    <mergeCell ref="D4556:D4558"/>
    <mergeCell ref="E4556:E4558"/>
    <mergeCell ref="F4556:F4558"/>
    <mergeCell ref="G4556:G4558"/>
    <mergeCell ref="H4556:H4558"/>
    <mergeCell ref="I4556:I4558"/>
    <mergeCell ref="J4556:J4558"/>
    <mergeCell ref="K4556:K4558"/>
    <mergeCell ref="L4556:L4558"/>
    <mergeCell ref="M4556:M4558"/>
    <mergeCell ref="N4556:N4558"/>
    <mergeCell ref="O4556:O4558"/>
    <mergeCell ref="P4556:P4558"/>
    <mergeCell ref="Q4556:Q4558"/>
    <mergeCell ref="S4556:S4558"/>
    <mergeCell ref="T4556:T4558"/>
    <mergeCell ref="U4556:U4558"/>
    <mergeCell ref="V4556:V4558"/>
    <mergeCell ref="A4547:A4549"/>
    <mergeCell ref="B4547:B4549"/>
    <mergeCell ref="C4547:C4549"/>
    <mergeCell ref="D4547:D4549"/>
    <mergeCell ref="E4547:E4549"/>
    <mergeCell ref="F4547:F4549"/>
    <mergeCell ref="G4547:G4549"/>
    <mergeCell ref="H4547:H4549"/>
    <mergeCell ref="I4547:I4549"/>
    <mergeCell ref="J4547:J4549"/>
    <mergeCell ref="K4547:K4549"/>
    <mergeCell ref="L4547:L4549"/>
    <mergeCell ref="M4547:M4549"/>
    <mergeCell ref="N4547:N4549"/>
    <mergeCell ref="O4547:O4549"/>
    <mergeCell ref="P4547:P4549"/>
    <mergeCell ref="Q4547:Q4549"/>
    <mergeCell ref="S4547:S4549"/>
    <mergeCell ref="T4547:T4549"/>
    <mergeCell ref="U4547:U4549"/>
    <mergeCell ref="V4547:V4549"/>
    <mergeCell ref="A4550:A4552"/>
    <mergeCell ref="B4550:B4552"/>
    <mergeCell ref="C4550:C4552"/>
    <mergeCell ref="D4550:D4552"/>
    <mergeCell ref="E4550:E4552"/>
    <mergeCell ref="F4550:F4552"/>
    <mergeCell ref="G4550:G4552"/>
    <mergeCell ref="H4550:H4552"/>
    <mergeCell ref="I4550:I4552"/>
    <mergeCell ref="J4550:J4552"/>
    <mergeCell ref="K4550:K4552"/>
    <mergeCell ref="L4550:L4552"/>
    <mergeCell ref="M4550:M4552"/>
    <mergeCell ref="N4550:N4552"/>
    <mergeCell ref="O4550:O4552"/>
    <mergeCell ref="P4550:P4552"/>
    <mergeCell ref="Q4550:Q4552"/>
    <mergeCell ref="S4550:S4552"/>
    <mergeCell ref="T4550:T4552"/>
    <mergeCell ref="U4550:U4552"/>
    <mergeCell ref="V4550:V4552"/>
    <mergeCell ref="A4532:A4543"/>
    <mergeCell ref="B4532:B4543"/>
    <mergeCell ref="C4532:C4543"/>
    <mergeCell ref="D4532:D4543"/>
    <mergeCell ref="E4532:E4543"/>
    <mergeCell ref="F4532:F4543"/>
    <mergeCell ref="G4532:G4543"/>
    <mergeCell ref="H4532:H4543"/>
    <mergeCell ref="I4532:I4543"/>
    <mergeCell ref="J4532:J4543"/>
    <mergeCell ref="K4532:K4543"/>
    <mergeCell ref="L4532:L4543"/>
    <mergeCell ref="M4532:M4543"/>
    <mergeCell ref="N4532:N4543"/>
    <mergeCell ref="O4532:O4543"/>
    <mergeCell ref="P4532:P4543"/>
    <mergeCell ref="Q4532:Q4543"/>
    <mergeCell ref="S4532:S4543"/>
    <mergeCell ref="T4532:T4543"/>
    <mergeCell ref="U4532:U4543"/>
    <mergeCell ref="V4532:V4543"/>
    <mergeCell ref="A4544:A4546"/>
    <mergeCell ref="B4544:B4546"/>
    <mergeCell ref="C4544:C4546"/>
    <mergeCell ref="D4544:D4546"/>
    <mergeCell ref="E4544:E4546"/>
    <mergeCell ref="F4544:F4546"/>
    <mergeCell ref="G4544:G4546"/>
    <mergeCell ref="H4544:H4546"/>
    <mergeCell ref="I4544:I4546"/>
    <mergeCell ref="J4544:J4546"/>
    <mergeCell ref="K4544:K4546"/>
    <mergeCell ref="L4544:L4546"/>
    <mergeCell ref="M4544:M4546"/>
    <mergeCell ref="N4544:N4546"/>
    <mergeCell ref="O4544:O4546"/>
    <mergeCell ref="P4544:P4546"/>
    <mergeCell ref="Q4544:Q4546"/>
    <mergeCell ref="S4544:S4546"/>
    <mergeCell ref="T4544:T4546"/>
    <mergeCell ref="U4544:U4546"/>
    <mergeCell ref="V4544:V4546"/>
    <mergeCell ref="A4527:A4528"/>
    <mergeCell ref="B4527:B4528"/>
    <mergeCell ref="C4527:C4528"/>
    <mergeCell ref="D4527:D4528"/>
    <mergeCell ref="E4527:E4528"/>
    <mergeCell ref="F4527:F4528"/>
    <mergeCell ref="G4527:G4528"/>
    <mergeCell ref="H4527:H4528"/>
    <mergeCell ref="I4527:I4528"/>
    <mergeCell ref="J4527:J4528"/>
    <mergeCell ref="K4527:K4528"/>
    <mergeCell ref="L4527:L4528"/>
    <mergeCell ref="M4527:M4528"/>
    <mergeCell ref="N4527:N4528"/>
    <mergeCell ref="O4527:O4528"/>
    <mergeCell ref="P4527:P4528"/>
    <mergeCell ref="Q4527:Q4528"/>
    <mergeCell ref="S4527:S4528"/>
    <mergeCell ref="T4527:T4528"/>
    <mergeCell ref="U4527:U4528"/>
    <mergeCell ref="V4527:V4528"/>
    <mergeCell ref="A4529:A4531"/>
    <mergeCell ref="B4529:B4531"/>
    <mergeCell ref="C4529:C4531"/>
    <mergeCell ref="D4529:D4531"/>
    <mergeCell ref="E4529:E4531"/>
    <mergeCell ref="F4529:F4531"/>
    <mergeCell ref="G4529:G4531"/>
    <mergeCell ref="H4529:H4531"/>
    <mergeCell ref="I4529:I4531"/>
    <mergeCell ref="J4529:J4531"/>
    <mergeCell ref="K4529:K4531"/>
    <mergeCell ref="L4529:L4531"/>
    <mergeCell ref="M4529:M4531"/>
    <mergeCell ref="N4529:N4531"/>
    <mergeCell ref="O4529:O4531"/>
    <mergeCell ref="P4529:P4531"/>
    <mergeCell ref="Q4529:Q4531"/>
    <mergeCell ref="S4529:S4531"/>
    <mergeCell ref="T4529:T4531"/>
    <mergeCell ref="U4529:U4531"/>
    <mergeCell ref="V4529:V4531"/>
    <mergeCell ref="A4521:A4523"/>
    <mergeCell ref="B4521:B4523"/>
    <mergeCell ref="C4521:C4523"/>
    <mergeCell ref="D4521:D4523"/>
    <mergeCell ref="E4521:E4523"/>
    <mergeCell ref="F4521:F4523"/>
    <mergeCell ref="G4521:G4523"/>
    <mergeCell ref="H4521:H4523"/>
    <mergeCell ref="I4521:I4523"/>
    <mergeCell ref="J4521:J4523"/>
    <mergeCell ref="K4521:K4523"/>
    <mergeCell ref="L4521:L4523"/>
    <mergeCell ref="M4521:M4523"/>
    <mergeCell ref="N4521:N4523"/>
    <mergeCell ref="O4521:O4523"/>
    <mergeCell ref="P4521:P4523"/>
    <mergeCell ref="Q4521:Q4523"/>
    <mergeCell ref="S4521:S4523"/>
    <mergeCell ref="T4521:T4523"/>
    <mergeCell ref="U4521:U4523"/>
    <mergeCell ref="V4521:V4523"/>
    <mergeCell ref="A4524:A4526"/>
    <mergeCell ref="B4524:B4526"/>
    <mergeCell ref="C4524:C4526"/>
    <mergeCell ref="D4524:D4526"/>
    <mergeCell ref="E4524:E4526"/>
    <mergeCell ref="F4524:F4526"/>
    <mergeCell ref="G4524:G4526"/>
    <mergeCell ref="H4524:H4526"/>
    <mergeCell ref="I4524:I4526"/>
    <mergeCell ref="J4524:J4526"/>
    <mergeCell ref="K4524:K4526"/>
    <mergeCell ref="L4524:L4526"/>
    <mergeCell ref="M4524:M4526"/>
    <mergeCell ref="N4524:N4526"/>
    <mergeCell ref="O4524:O4526"/>
    <mergeCell ref="P4524:P4526"/>
    <mergeCell ref="Q4524:Q4526"/>
    <mergeCell ref="S4524:S4526"/>
    <mergeCell ref="T4524:T4526"/>
    <mergeCell ref="U4524:U4526"/>
    <mergeCell ref="V4524:V4526"/>
    <mergeCell ref="A4515:A4517"/>
    <mergeCell ref="B4515:B4517"/>
    <mergeCell ref="C4515:C4517"/>
    <mergeCell ref="D4515:D4517"/>
    <mergeCell ref="E4515:E4517"/>
    <mergeCell ref="F4515:F4517"/>
    <mergeCell ref="G4515:G4517"/>
    <mergeCell ref="H4515:H4517"/>
    <mergeCell ref="I4515:I4517"/>
    <mergeCell ref="J4515:J4517"/>
    <mergeCell ref="K4515:K4517"/>
    <mergeCell ref="L4515:L4517"/>
    <mergeCell ref="M4515:M4517"/>
    <mergeCell ref="N4515:N4517"/>
    <mergeCell ref="O4515:O4517"/>
    <mergeCell ref="P4515:P4517"/>
    <mergeCell ref="Q4515:Q4517"/>
    <mergeCell ref="S4515:S4517"/>
    <mergeCell ref="T4515:T4517"/>
    <mergeCell ref="U4515:U4517"/>
    <mergeCell ref="V4515:V4517"/>
    <mergeCell ref="A4518:A4520"/>
    <mergeCell ref="B4518:B4520"/>
    <mergeCell ref="C4518:C4520"/>
    <mergeCell ref="D4518:D4520"/>
    <mergeCell ref="E4518:E4520"/>
    <mergeCell ref="F4518:F4520"/>
    <mergeCell ref="G4518:G4520"/>
    <mergeCell ref="H4518:H4520"/>
    <mergeCell ref="I4518:I4520"/>
    <mergeCell ref="J4518:J4520"/>
    <mergeCell ref="K4518:K4520"/>
    <mergeCell ref="L4518:L4520"/>
    <mergeCell ref="M4518:M4520"/>
    <mergeCell ref="N4518:N4520"/>
    <mergeCell ref="O4518:O4520"/>
    <mergeCell ref="P4518:P4520"/>
    <mergeCell ref="Q4518:Q4520"/>
    <mergeCell ref="S4518:S4520"/>
    <mergeCell ref="T4518:T4520"/>
    <mergeCell ref="U4518:U4520"/>
    <mergeCell ref="V4518:V4520"/>
    <mergeCell ref="A4510:A4511"/>
    <mergeCell ref="B4510:B4511"/>
    <mergeCell ref="C4510:C4511"/>
    <mergeCell ref="D4510:D4511"/>
    <mergeCell ref="E4510:E4511"/>
    <mergeCell ref="F4510:F4511"/>
    <mergeCell ref="G4510:G4511"/>
    <mergeCell ref="H4510:H4511"/>
    <mergeCell ref="I4510:I4511"/>
    <mergeCell ref="J4510:J4511"/>
    <mergeCell ref="K4510:K4511"/>
    <mergeCell ref="L4510:L4511"/>
    <mergeCell ref="M4510:M4511"/>
    <mergeCell ref="N4510:N4511"/>
    <mergeCell ref="O4510:O4511"/>
    <mergeCell ref="P4510:P4511"/>
    <mergeCell ref="Q4510:Q4511"/>
    <mergeCell ref="S4510:S4511"/>
    <mergeCell ref="T4510:T4511"/>
    <mergeCell ref="U4510:U4511"/>
    <mergeCell ref="V4510:V4511"/>
    <mergeCell ref="A4512:A4514"/>
    <mergeCell ref="B4512:B4514"/>
    <mergeCell ref="C4512:C4514"/>
    <mergeCell ref="D4512:D4514"/>
    <mergeCell ref="E4512:E4514"/>
    <mergeCell ref="F4512:F4514"/>
    <mergeCell ref="G4512:G4514"/>
    <mergeCell ref="H4512:H4514"/>
    <mergeCell ref="I4512:I4514"/>
    <mergeCell ref="J4512:J4514"/>
    <mergeCell ref="K4512:K4514"/>
    <mergeCell ref="L4512:L4514"/>
    <mergeCell ref="M4512:M4514"/>
    <mergeCell ref="N4512:N4514"/>
    <mergeCell ref="O4512:O4514"/>
    <mergeCell ref="P4512:P4514"/>
    <mergeCell ref="Q4512:Q4514"/>
    <mergeCell ref="S4512:S4514"/>
    <mergeCell ref="T4512:T4514"/>
    <mergeCell ref="U4512:U4514"/>
    <mergeCell ref="V4512:V4514"/>
    <mergeCell ref="B4501:B4503"/>
    <mergeCell ref="C4501:C4503"/>
    <mergeCell ref="D4501:D4503"/>
    <mergeCell ref="E4501:E4503"/>
    <mergeCell ref="F4501:F4503"/>
    <mergeCell ref="G4501:G4503"/>
    <mergeCell ref="H4501:H4503"/>
    <mergeCell ref="I4501:I4503"/>
    <mergeCell ref="J4501:J4503"/>
    <mergeCell ref="K4501:K4503"/>
    <mergeCell ref="L4501:L4503"/>
    <mergeCell ref="M4501:M4503"/>
    <mergeCell ref="N4501:N4503"/>
    <mergeCell ref="O4501:O4503"/>
    <mergeCell ref="P4501:P4503"/>
    <mergeCell ref="Q4501:Q4503"/>
    <mergeCell ref="S4501:S4503"/>
    <mergeCell ref="T4501:T4503"/>
    <mergeCell ref="U4501:U4503"/>
    <mergeCell ref="V4501:V4503"/>
    <mergeCell ref="A4507:A4509"/>
    <mergeCell ref="B4507:B4509"/>
    <mergeCell ref="C4507:C4509"/>
    <mergeCell ref="D4507:D4509"/>
    <mergeCell ref="E4507:E4509"/>
    <mergeCell ref="F4507:F4509"/>
    <mergeCell ref="G4507:G4509"/>
    <mergeCell ref="H4507:H4509"/>
    <mergeCell ref="I4507:I4509"/>
    <mergeCell ref="J4507:J4509"/>
    <mergeCell ref="K4507:K4509"/>
    <mergeCell ref="L4507:L4509"/>
    <mergeCell ref="M4507:M4509"/>
    <mergeCell ref="N4507:N4509"/>
    <mergeCell ref="O4507:O4509"/>
    <mergeCell ref="P4507:P4509"/>
    <mergeCell ref="Q4507:Q4509"/>
    <mergeCell ref="S4507:S4509"/>
    <mergeCell ref="T4507:T4509"/>
    <mergeCell ref="U4507:U4509"/>
    <mergeCell ref="V4507:V4509"/>
    <mergeCell ref="A4492:A4497"/>
    <mergeCell ref="B4492:B4497"/>
    <mergeCell ref="C4492:C4497"/>
    <mergeCell ref="D4492:D4497"/>
    <mergeCell ref="E4492:E4497"/>
    <mergeCell ref="F4492:F4497"/>
    <mergeCell ref="G4492:G4497"/>
    <mergeCell ref="H4492:H4497"/>
    <mergeCell ref="I4492:I4497"/>
    <mergeCell ref="J4492:J4497"/>
    <mergeCell ref="K4492:K4497"/>
    <mergeCell ref="L4492:L4497"/>
    <mergeCell ref="M4492:M4497"/>
    <mergeCell ref="N4492:N4497"/>
    <mergeCell ref="O4492:O4497"/>
    <mergeCell ref="P4492:P4497"/>
    <mergeCell ref="Q4492:Q4497"/>
    <mergeCell ref="S4492:S4497"/>
    <mergeCell ref="T4492:T4497"/>
    <mergeCell ref="U4492:U4497"/>
    <mergeCell ref="V4492:V4497"/>
    <mergeCell ref="A4504:A4506"/>
    <mergeCell ref="B4504:B4506"/>
    <mergeCell ref="C4504:C4506"/>
    <mergeCell ref="D4504:D4506"/>
    <mergeCell ref="E4504:E4506"/>
    <mergeCell ref="F4504:F4506"/>
    <mergeCell ref="G4504:G4506"/>
    <mergeCell ref="H4504:H4506"/>
    <mergeCell ref="I4504:I4506"/>
    <mergeCell ref="J4504:J4506"/>
    <mergeCell ref="K4504:K4506"/>
    <mergeCell ref="L4504:L4506"/>
    <mergeCell ref="M4504:M4506"/>
    <mergeCell ref="N4504:N4506"/>
    <mergeCell ref="O4504:O4506"/>
    <mergeCell ref="P4504:P4506"/>
    <mergeCell ref="Q4504:Q4506"/>
    <mergeCell ref="S4504:S4506"/>
    <mergeCell ref="T4504:T4506"/>
    <mergeCell ref="U4504:U4506"/>
    <mergeCell ref="V4504:V4506"/>
    <mergeCell ref="A4498:A4500"/>
    <mergeCell ref="B4498:B4500"/>
    <mergeCell ref="C4498:C4500"/>
    <mergeCell ref="D4498:D4500"/>
    <mergeCell ref="E4498:E4500"/>
    <mergeCell ref="F4498:F4500"/>
    <mergeCell ref="G4498:G4500"/>
    <mergeCell ref="H4498:H4500"/>
    <mergeCell ref="I4498:I4500"/>
    <mergeCell ref="J4498:J4500"/>
    <mergeCell ref="K4498:K4500"/>
    <mergeCell ref="L4498:L4500"/>
    <mergeCell ref="M4498:M4500"/>
    <mergeCell ref="N4498:N4500"/>
    <mergeCell ref="O4498:O4500"/>
    <mergeCell ref="P4498:P4500"/>
    <mergeCell ref="Q4498:Q4500"/>
    <mergeCell ref="S4498:S4500"/>
    <mergeCell ref="T4498:T4500"/>
    <mergeCell ref="U4498:U4500"/>
    <mergeCell ref="V4498:V4500"/>
    <mergeCell ref="A4501:A4503"/>
    <mergeCell ref="A4486:A4488"/>
    <mergeCell ref="B4486:B4488"/>
    <mergeCell ref="C4486:C4488"/>
    <mergeCell ref="D4486:D4488"/>
    <mergeCell ref="E4486:E4488"/>
    <mergeCell ref="F4486:F4488"/>
    <mergeCell ref="G4486:G4488"/>
    <mergeCell ref="H4486:H4488"/>
    <mergeCell ref="I4486:I4488"/>
    <mergeCell ref="J4486:J4488"/>
    <mergeCell ref="K4486:K4488"/>
    <mergeCell ref="L4486:L4488"/>
    <mergeCell ref="M4486:M4488"/>
    <mergeCell ref="N4486:N4488"/>
    <mergeCell ref="O4486:O4488"/>
    <mergeCell ref="P4486:P4488"/>
    <mergeCell ref="Q4486:Q4488"/>
    <mergeCell ref="S4486:S4488"/>
    <mergeCell ref="T4486:T4488"/>
    <mergeCell ref="U4486:U4488"/>
    <mergeCell ref="V4486:V4488"/>
    <mergeCell ref="A4489:A4491"/>
    <mergeCell ref="B4489:B4491"/>
    <mergeCell ref="C4489:C4491"/>
    <mergeCell ref="D4489:D4491"/>
    <mergeCell ref="E4489:E4491"/>
    <mergeCell ref="F4489:F4491"/>
    <mergeCell ref="G4489:G4491"/>
    <mergeCell ref="H4489:H4491"/>
    <mergeCell ref="I4489:I4491"/>
    <mergeCell ref="J4489:J4491"/>
    <mergeCell ref="K4489:K4491"/>
    <mergeCell ref="L4489:L4491"/>
    <mergeCell ref="M4489:M4491"/>
    <mergeCell ref="N4489:N4491"/>
    <mergeCell ref="O4489:O4491"/>
    <mergeCell ref="P4489:P4491"/>
    <mergeCell ref="Q4489:Q4491"/>
    <mergeCell ref="S4489:S4491"/>
    <mergeCell ref="T4489:T4491"/>
    <mergeCell ref="U4489:U4491"/>
    <mergeCell ref="V4489:V4491"/>
    <mergeCell ref="B4474:B4476"/>
    <mergeCell ref="C4474:C4476"/>
    <mergeCell ref="D4474:D4476"/>
    <mergeCell ref="E4474:E4476"/>
    <mergeCell ref="F4474:F4476"/>
    <mergeCell ref="G4474:G4476"/>
    <mergeCell ref="H4474:H4476"/>
    <mergeCell ref="I4474:I4476"/>
    <mergeCell ref="J4474:J4476"/>
    <mergeCell ref="K4474:K4476"/>
    <mergeCell ref="L4474:L4476"/>
    <mergeCell ref="M4474:M4476"/>
    <mergeCell ref="N4474:N4476"/>
    <mergeCell ref="O4474:O4476"/>
    <mergeCell ref="P4474:P4476"/>
    <mergeCell ref="Q4474:Q4476"/>
    <mergeCell ref="S4474:S4476"/>
    <mergeCell ref="T4474:T4476"/>
    <mergeCell ref="U4474:U4476"/>
    <mergeCell ref="V4474:V4476"/>
    <mergeCell ref="A4483:A4485"/>
    <mergeCell ref="B4483:B4485"/>
    <mergeCell ref="C4483:C4485"/>
    <mergeCell ref="D4483:D4485"/>
    <mergeCell ref="E4483:E4485"/>
    <mergeCell ref="F4483:F4485"/>
    <mergeCell ref="G4483:G4485"/>
    <mergeCell ref="H4483:H4485"/>
    <mergeCell ref="I4483:I4485"/>
    <mergeCell ref="J4483:J4485"/>
    <mergeCell ref="K4483:K4485"/>
    <mergeCell ref="L4483:L4485"/>
    <mergeCell ref="M4483:M4485"/>
    <mergeCell ref="N4483:N4485"/>
    <mergeCell ref="O4483:O4485"/>
    <mergeCell ref="P4483:P4485"/>
    <mergeCell ref="Q4483:Q4485"/>
    <mergeCell ref="S4483:S4485"/>
    <mergeCell ref="T4483:T4485"/>
    <mergeCell ref="U4483:U4485"/>
    <mergeCell ref="V4483:V4485"/>
    <mergeCell ref="A4468:A4470"/>
    <mergeCell ref="B4468:B4470"/>
    <mergeCell ref="C4468:C4470"/>
    <mergeCell ref="D4468:D4470"/>
    <mergeCell ref="E4468:E4470"/>
    <mergeCell ref="F4468:F4470"/>
    <mergeCell ref="G4468:G4470"/>
    <mergeCell ref="H4468:H4470"/>
    <mergeCell ref="I4468:I4470"/>
    <mergeCell ref="J4468:J4470"/>
    <mergeCell ref="K4468:K4470"/>
    <mergeCell ref="L4468:L4470"/>
    <mergeCell ref="M4468:M4470"/>
    <mergeCell ref="N4468:N4470"/>
    <mergeCell ref="O4468:O4470"/>
    <mergeCell ref="P4468:P4470"/>
    <mergeCell ref="Q4468:Q4470"/>
    <mergeCell ref="S4468:S4470"/>
    <mergeCell ref="T4468:T4470"/>
    <mergeCell ref="U4468:U4470"/>
    <mergeCell ref="V4468:V4470"/>
    <mergeCell ref="A4477:A4482"/>
    <mergeCell ref="B4477:B4482"/>
    <mergeCell ref="C4477:C4482"/>
    <mergeCell ref="D4477:D4482"/>
    <mergeCell ref="E4477:E4482"/>
    <mergeCell ref="F4477:F4482"/>
    <mergeCell ref="G4477:G4482"/>
    <mergeCell ref="H4477:H4482"/>
    <mergeCell ref="I4477:I4482"/>
    <mergeCell ref="J4477:J4482"/>
    <mergeCell ref="K4477:K4482"/>
    <mergeCell ref="L4477:L4482"/>
    <mergeCell ref="M4477:M4482"/>
    <mergeCell ref="N4477:N4482"/>
    <mergeCell ref="O4477:O4482"/>
    <mergeCell ref="P4477:P4482"/>
    <mergeCell ref="Q4477:Q4482"/>
    <mergeCell ref="S4477:S4482"/>
    <mergeCell ref="T4477:T4482"/>
    <mergeCell ref="U4477:U4482"/>
    <mergeCell ref="V4477:V4482"/>
    <mergeCell ref="A4471:A4473"/>
    <mergeCell ref="B4471:B4473"/>
    <mergeCell ref="C4471:C4473"/>
    <mergeCell ref="D4471:D4473"/>
    <mergeCell ref="E4471:E4473"/>
    <mergeCell ref="F4471:F4473"/>
    <mergeCell ref="G4471:G4473"/>
    <mergeCell ref="H4471:H4473"/>
    <mergeCell ref="I4471:I4473"/>
    <mergeCell ref="J4471:J4473"/>
    <mergeCell ref="K4471:K4473"/>
    <mergeCell ref="L4471:L4473"/>
    <mergeCell ref="M4471:M4473"/>
    <mergeCell ref="N4471:N4473"/>
    <mergeCell ref="O4471:O4473"/>
    <mergeCell ref="P4471:P4473"/>
    <mergeCell ref="Q4471:Q4473"/>
    <mergeCell ref="S4471:S4473"/>
    <mergeCell ref="T4471:T4473"/>
    <mergeCell ref="U4471:U4473"/>
    <mergeCell ref="V4471:V4473"/>
    <mergeCell ref="A4474:A4476"/>
    <mergeCell ref="B4459:B4461"/>
    <mergeCell ref="C4459:C4461"/>
    <mergeCell ref="D4459:D4461"/>
    <mergeCell ref="E4459:E4461"/>
    <mergeCell ref="F4459:F4461"/>
    <mergeCell ref="G4459:G4461"/>
    <mergeCell ref="H4459:H4461"/>
    <mergeCell ref="I4459:I4461"/>
    <mergeCell ref="J4459:J4461"/>
    <mergeCell ref="K4459:K4461"/>
    <mergeCell ref="L4459:L4461"/>
    <mergeCell ref="M4459:M4461"/>
    <mergeCell ref="N4459:N4461"/>
    <mergeCell ref="O4459:O4461"/>
    <mergeCell ref="P4459:P4461"/>
    <mergeCell ref="Q4459:Q4461"/>
    <mergeCell ref="S4459:S4461"/>
    <mergeCell ref="T4459:T4461"/>
    <mergeCell ref="U4459:U4461"/>
    <mergeCell ref="V4459:V4461"/>
    <mergeCell ref="A4465:A4467"/>
    <mergeCell ref="B4465:B4467"/>
    <mergeCell ref="C4465:C4467"/>
    <mergeCell ref="D4465:D4467"/>
    <mergeCell ref="E4465:E4467"/>
    <mergeCell ref="F4465:F4467"/>
    <mergeCell ref="G4465:G4467"/>
    <mergeCell ref="H4465:H4467"/>
    <mergeCell ref="I4465:I4467"/>
    <mergeCell ref="J4465:J4467"/>
    <mergeCell ref="K4465:K4467"/>
    <mergeCell ref="L4465:L4467"/>
    <mergeCell ref="M4465:M4467"/>
    <mergeCell ref="N4465:N4467"/>
    <mergeCell ref="O4465:O4467"/>
    <mergeCell ref="P4465:P4467"/>
    <mergeCell ref="Q4465:Q4467"/>
    <mergeCell ref="S4465:S4467"/>
    <mergeCell ref="T4465:T4467"/>
    <mergeCell ref="U4465:U4467"/>
    <mergeCell ref="V4465:V4467"/>
    <mergeCell ref="A4453:A4455"/>
    <mergeCell ref="B4453:B4455"/>
    <mergeCell ref="C4453:C4455"/>
    <mergeCell ref="D4453:D4455"/>
    <mergeCell ref="E4453:E4455"/>
    <mergeCell ref="F4453:F4455"/>
    <mergeCell ref="G4453:G4455"/>
    <mergeCell ref="H4453:H4455"/>
    <mergeCell ref="I4453:I4455"/>
    <mergeCell ref="J4453:J4455"/>
    <mergeCell ref="K4453:K4455"/>
    <mergeCell ref="L4453:L4455"/>
    <mergeCell ref="M4453:M4455"/>
    <mergeCell ref="N4453:N4455"/>
    <mergeCell ref="O4453:O4455"/>
    <mergeCell ref="P4453:P4455"/>
    <mergeCell ref="Q4453:Q4455"/>
    <mergeCell ref="S4453:S4455"/>
    <mergeCell ref="T4453:T4455"/>
    <mergeCell ref="U4453:U4455"/>
    <mergeCell ref="V4453:V4455"/>
    <mergeCell ref="A4462:A4464"/>
    <mergeCell ref="B4462:B4464"/>
    <mergeCell ref="C4462:C4464"/>
    <mergeCell ref="D4462:D4464"/>
    <mergeCell ref="E4462:E4464"/>
    <mergeCell ref="F4462:F4464"/>
    <mergeCell ref="G4462:G4464"/>
    <mergeCell ref="H4462:H4464"/>
    <mergeCell ref="I4462:I4464"/>
    <mergeCell ref="J4462:J4464"/>
    <mergeCell ref="K4462:K4464"/>
    <mergeCell ref="L4462:L4464"/>
    <mergeCell ref="M4462:M4464"/>
    <mergeCell ref="N4462:N4464"/>
    <mergeCell ref="O4462:O4464"/>
    <mergeCell ref="P4462:P4464"/>
    <mergeCell ref="Q4462:Q4464"/>
    <mergeCell ref="S4462:S4464"/>
    <mergeCell ref="T4462:T4464"/>
    <mergeCell ref="U4462:U4464"/>
    <mergeCell ref="V4462:V4464"/>
    <mergeCell ref="A4456:A4458"/>
    <mergeCell ref="B4456:B4458"/>
    <mergeCell ref="C4456:C4458"/>
    <mergeCell ref="D4456:D4458"/>
    <mergeCell ref="E4456:E4458"/>
    <mergeCell ref="F4456:F4458"/>
    <mergeCell ref="G4456:G4458"/>
    <mergeCell ref="H4456:H4458"/>
    <mergeCell ref="I4456:I4458"/>
    <mergeCell ref="J4456:J4458"/>
    <mergeCell ref="K4456:K4458"/>
    <mergeCell ref="L4456:L4458"/>
    <mergeCell ref="M4456:M4458"/>
    <mergeCell ref="N4456:N4458"/>
    <mergeCell ref="O4456:O4458"/>
    <mergeCell ref="P4456:P4458"/>
    <mergeCell ref="Q4456:Q4458"/>
    <mergeCell ref="S4456:S4458"/>
    <mergeCell ref="T4456:T4458"/>
    <mergeCell ref="U4456:U4458"/>
    <mergeCell ref="V4456:V4458"/>
    <mergeCell ref="A4459:A4461"/>
    <mergeCell ref="A4444:A4449"/>
    <mergeCell ref="B4444:B4449"/>
    <mergeCell ref="C4444:C4449"/>
    <mergeCell ref="D4444:D4449"/>
    <mergeCell ref="E4444:E4449"/>
    <mergeCell ref="F4444:F4449"/>
    <mergeCell ref="G4444:G4449"/>
    <mergeCell ref="H4444:H4449"/>
    <mergeCell ref="I4444:I4449"/>
    <mergeCell ref="J4444:J4449"/>
    <mergeCell ref="K4444:K4449"/>
    <mergeCell ref="L4444:L4449"/>
    <mergeCell ref="M4444:M4449"/>
    <mergeCell ref="N4444:N4449"/>
    <mergeCell ref="O4444:O4449"/>
    <mergeCell ref="P4444:P4449"/>
    <mergeCell ref="Q4444:Q4449"/>
    <mergeCell ref="S4444:S4449"/>
    <mergeCell ref="T4444:T4449"/>
    <mergeCell ref="U4444:U4449"/>
    <mergeCell ref="V4444:V4449"/>
    <mergeCell ref="A4450:A4452"/>
    <mergeCell ref="B4450:B4452"/>
    <mergeCell ref="C4450:C4452"/>
    <mergeCell ref="D4450:D4452"/>
    <mergeCell ref="E4450:E4452"/>
    <mergeCell ref="F4450:F4452"/>
    <mergeCell ref="G4450:G4452"/>
    <mergeCell ref="H4450:H4452"/>
    <mergeCell ref="I4450:I4452"/>
    <mergeCell ref="J4450:J4452"/>
    <mergeCell ref="K4450:K4452"/>
    <mergeCell ref="L4450:L4452"/>
    <mergeCell ref="M4450:M4452"/>
    <mergeCell ref="N4450:N4452"/>
    <mergeCell ref="O4450:O4452"/>
    <mergeCell ref="P4450:P4452"/>
    <mergeCell ref="Q4450:Q4452"/>
    <mergeCell ref="S4450:S4452"/>
    <mergeCell ref="T4450:T4452"/>
    <mergeCell ref="U4450:U4452"/>
    <mergeCell ref="V4450:V4452"/>
    <mergeCell ref="A4438:A4440"/>
    <mergeCell ref="B4438:B4440"/>
    <mergeCell ref="C4438:C4440"/>
    <mergeCell ref="D4438:D4440"/>
    <mergeCell ref="E4438:E4440"/>
    <mergeCell ref="F4438:F4440"/>
    <mergeCell ref="G4438:G4440"/>
    <mergeCell ref="H4438:H4440"/>
    <mergeCell ref="I4438:I4440"/>
    <mergeCell ref="J4438:J4440"/>
    <mergeCell ref="K4438:K4440"/>
    <mergeCell ref="L4438:L4440"/>
    <mergeCell ref="M4438:M4440"/>
    <mergeCell ref="N4438:N4440"/>
    <mergeCell ref="O4438:O4440"/>
    <mergeCell ref="P4438:P4440"/>
    <mergeCell ref="Q4438:Q4440"/>
    <mergeCell ref="S4438:S4440"/>
    <mergeCell ref="T4438:T4440"/>
    <mergeCell ref="U4438:U4440"/>
    <mergeCell ref="V4438:V4440"/>
    <mergeCell ref="A4441:A4443"/>
    <mergeCell ref="B4441:B4443"/>
    <mergeCell ref="C4441:C4443"/>
    <mergeCell ref="D4441:D4443"/>
    <mergeCell ref="E4441:E4443"/>
    <mergeCell ref="F4441:F4443"/>
    <mergeCell ref="G4441:G4443"/>
    <mergeCell ref="H4441:H4443"/>
    <mergeCell ref="I4441:I4443"/>
    <mergeCell ref="J4441:J4443"/>
    <mergeCell ref="K4441:K4443"/>
    <mergeCell ref="L4441:L4443"/>
    <mergeCell ref="M4441:M4443"/>
    <mergeCell ref="N4441:N4443"/>
    <mergeCell ref="O4441:O4443"/>
    <mergeCell ref="P4441:P4443"/>
    <mergeCell ref="Q4441:Q4443"/>
    <mergeCell ref="S4441:S4443"/>
    <mergeCell ref="T4441:T4443"/>
    <mergeCell ref="U4441:U4443"/>
    <mergeCell ref="V4441:V4443"/>
    <mergeCell ref="A4429:A4431"/>
    <mergeCell ref="B4429:B4431"/>
    <mergeCell ref="C4429:C4431"/>
    <mergeCell ref="D4429:D4431"/>
    <mergeCell ref="E4429:E4431"/>
    <mergeCell ref="F4429:F4431"/>
    <mergeCell ref="G4429:G4431"/>
    <mergeCell ref="H4429:H4431"/>
    <mergeCell ref="I4429:I4431"/>
    <mergeCell ref="J4429:J4431"/>
    <mergeCell ref="K4429:K4431"/>
    <mergeCell ref="L4429:L4431"/>
    <mergeCell ref="M4429:M4431"/>
    <mergeCell ref="N4429:N4431"/>
    <mergeCell ref="O4429:O4431"/>
    <mergeCell ref="P4429:P4431"/>
    <mergeCell ref="Q4429:Q4431"/>
    <mergeCell ref="S4429:S4431"/>
    <mergeCell ref="T4429:T4431"/>
    <mergeCell ref="U4429:U4431"/>
    <mergeCell ref="V4429:V4431"/>
    <mergeCell ref="A4435:A4437"/>
    <mergeCell ref="B4435:B4437"/>
    <mergeCell ref="C4435:C4437"/>
    <mergeCell ref="D4435:D4437"/>
    <mergeCell ref="E4435:E4437"/>
    <mergeCell ref="F4435:F4437"/>
    <mergeCell ref="G4435:G4437"/>
    <mergeCell ref="H4435:H4437"/>
    <mergeCell ref="I4435:I4437"/>
    <mergeCell ref="J4435:J4437"/>
    <mergeCell ref="K4435:K4437"/>
    <mergeCell ref="L4435:L4437"/>
    <mergeCell ref="M4435:M4437"/>
    <mergeCell ref="N4435:N4437"/>
    <mergeCell ref="O4435:O4437"/>
    <mergeCell ref="P4435:P4437"/>
    <mergeCell ref="Q4435:Q4437"/>
    <mergeCell ref="S4435:S4437"/>
    <mergeCell ref="T4435:T4437"/>
    <mergeCell ref="U4435:U4437"/>
    <mergeCell ref="V4435:V4437"/>
    <mergeCell ref="A4423:A4425"/>
    <mergeCell ref="B4423:B4425"/>
    <mergeCell ref="C4423:C4425"/>
    <mergeCell ref="D4423:D4425"/>
    <mergeCell ref="E4423:E4425"/>
    <mergeCell ref="F4423:F4425"/>
    <mergeCell ref="G4423:G4425"/>
    <mergeCell ref="H4423:H4425"/>
    <mergeCell ref="I4423:I4425"/>
    <mergeCell ref="J4423:J4425"/>
    <mergeCell ref="K4423:K4425"/>
    <mergeCell ref="L4423:L4425"/>
    <mergeCell ref="M4423:M4425"/>
    <mergeCell ref="N4423:N4425"/>
    <mergeCell ref="O4423:O4425"/>
    <mergeCell ref="P4423:P4425"/>
    <mergeCell ref="Q4423:Q4425"/>
    <mergeCell ref="S4423:S4425"/>
    <mergeCell ref="T4423:T4425"/>
    <mergeCell ref="U4423:U4425"/>
    <mergeCell ref="V4423:V4425"/>
    <mergeCell ref="A4426:A4428"/>
    <mergeCell ref="B4426:B4428"/>
    <mergeCell ref="C4426:C4428"/>
    <mergeCell ref="D4426:D4428"/>
    <mergeCell ref="E4426:E4428"/>
    <mergeCell ref="F4426:F4428"/>
    <mergeCell ref="G4426:G4428"/>
    <mergeCell ref="H4426:H4428"/>
    <mergeCell ref="I4426:I4428"/>
    <mergeCell ref="J4426:J4428"/>
    <mergeCell ref="K4426:K4428"/>
    <mergeCell ref="L4426:L4428"/>
    <mergeCell ref="M4426:M4428"/>
    <mergeCell ref="N4426:N4428"/>
    <mergeCell ref="O4426:O4428"/>
    <mergeCell ref="P4426:P4428"/>
    <mergeCell ref="Q4426:Q4428"/>
    <mergeCell ref="S4426:S4428"/>
    <mergeCell ref="T4426:T4428"/>
    <mergeCell ref="U4426:U4428"/>
    <mergeCell ref="V4426:V4428"/>
    <mergeCell ref="A4414:A4416"/>
    <mergeCell ref="B4414:B4416"/>
    <mergeCell ref="C4414:C4416"/>
    <mergeCell ref="D4414:D4416"/>
    <mergeCell ref="E4414:E4416"/>
    <mergeCell ref="F4414:F4416"/>
    <mergeCell ref="G4414:G4416"/>
    <mergeCell ref="H4414:H4416"/>
    <mergeCell ref="I4414:I4416"/>
    <mergeCell ref="J4414:J4416"/>
    <mergeCell ref="K4414:K4416"/>
    <mergeCell ref="L4414:L4416"/>
    <mergeCell ref="M4414:M4416"/>
    <mergeCell ref="N4414:N4416"/>
    <mergeCell ref="O4414:O4416"/>
    <mergeCell ref="P4414:P4416"/>
    <mergeCell ref="Q4414:Q4416"/>
    <mergeCell ref="S4414:S4416"/>
    <mergeCell ref="T4414:T4416"/>
    <mergeCell ref="U4414:U4416"/>
    <mergeCell ref="V4414:V4416"/>
    <mergeCell ref="A4417:A4422"/>
    <mergeCell ref="B4417:B4422"/>
    <mergeCell ref="C4417:C4422"/>
    <mergeCell ref="D4417:D4422"/>
    <mergeCell ref="E4417:E4422"/>
    <mergeCell ref="F4417:F4422"/>
    <mergeCell ref="G4417:G4422"/>
    <mergeCell ref="H4417:H4422"/>
    <mergeCell ref="I4417:I4422"/>
    <mergeCell ref="J4417:J4422"/>
    <mergeCell ref="K4417:K4422"/>
    <mergeCell ref="L4417:L4422"/>
    <mergeCell ref="M4417:M4422"/>
    <mergeCell ref="N4417:N4422"/>
    <mergeCell ref="O4417:O4422"/>
    <mergeCell ref="P4417:P4422"/>
    <mergeCell ref="Q4417:Q4422"/>
    <mergeCell ref="S4417:S4422"/>
    <mergeCell ref="T4417:T4422"/>
    <mergeCell ref="U4417:U4422"/>
    <mergeCell ref="V4417:V4422"/>
    <mergeCell ref="A4406:A4408"/>
    <mergeCell ref="B4406:B4408"/>
    <mergeCell ref="C4406:C4408"/>
    <mergeCell ref="D4406:D4408"/>
    <mergeCell ref="E4406:E4408"/>
    <mergeCell ref="F4406:F4408"/>
    <mergeCell ref="G4406:G4408"/>
    <mergeCell ref="H4406:H4408"/>
    <mergeCell ref="I4406:I4408"/>
    <mergeCell ref="J4406:J4408"/>
    <mergeCell ref="K4406:K4408"/>
    <mergeCell ref="L4406:L4408"/>
    <mergeCell ref="M4406:M4408"/>
    <mergeCell ref="N4406:N4408"/>
    <mergeCell ref="O4406:O4408"/>
    <mergeCell ref="P4406:P4408"/>
    <mergeCell ref="Q4406:Q4408"/>
    <mergeCell ref="S4406:S4408"/>
    <mergeCell ref="T4406:T4408"/>
    <mergeCell ref="U4406:U4408"/>
    <mergeCell ref="V4406:V4408"/>
    <mergeCell ref="A4409:A4413"/>
    <mergeCell ref="B4409:B4413"/>
    <mergeCell ref="C4409:C4413"/>
    <mergeCell ref="D4409:D4413"/>
    <mergeCell ref="E4409:E4413"/>
    <mergeCell ref="F4409:F4413"/>
    <mergeCell ref="G4409:G4413"/>
    <mergeCell ref="H4409:H4413"/>
    <mergeCell ref="I4409:I4413"/>
    <mergeCell ref="J4409:J4413"/>
    <mergeCell ref="K4409:K4413"/>
    <mergeCell ref="L4409:L4413"/>
    <mergeCell ref="M4409:M4413"/>
    <mergeCell ref="N4409:N4413"/>
    <mergeCell ref="O4409:O4413"/>
    <mergeCell ref="P4409:P4413"/>
    <mergeCell ref="Q4409:Q4413"/>
    <mergeCell ref="S4409:S4413"/>
    <mergeCell ref="T4409:T4413"/>
    <mergeCell ref="U4409:U4413"/>
    <mergeCell ref="V4409:V4413"/>
    <mergeCell ref="A4400:A4402"/>
    <mergeCell ref="B4400:B4402"/>
    <mergeCell ref="C4400:C4402"/>
    <mergeCell ref="D4400:D4402"/>
    <mergeCell ref="E4400:E4402"/>
    <mergeCell ref="F4400:F4402"/>
    <mergeCell ref="G4400:G4402"/>
    <mergeCell ref="H4400:H4402"/>
    <mergeCell ref="I4400:I4402"/>
    <mergeCell ref="J4400:J4402"/>
    <mergeCell ref="K4400:K4402"/>
    <mergeCell ref="L4400:L4402"/>
    <mergeCell ref="M4400:M4402"/>
    <mergeCell ref="N4400:N4402"/>
    <mergeCell ref="O4400:O4402"/>
    <mergeCell ref="P4400:P4402"/>
    <mergeCell ref="Q4400:Q4402"/>
    <mergeCell ref="S4400:S4402"/>
    <mergeCell ref="T4400:T4402"/>
    <mergeCell ref="U4400:U4402"/>
    <mergeCell ref="V4400:V4402"/>
    <mergeCell ref="A4403:A4405"/>
    <mergeCell ref="B4403:B4405"/>
    <mergeCell ref="C4403:C4405"/>
    <mergeCell ref="D4403:D4405"/>
    <mergeCell ref="E4403:E4405"/>
    <mergeCell ref="F4403:F4405"/>
    <mergeCell ref="G4403:G4405"/>
    <mergeCell ref="H4403:H4405"/>
    <mergeCell ref="I4403:I4405"/>
    <mergeCell ref="J4403:J4405"/>
    <mergeCell ref="K4403:K4405"/>
    <mergeCell ref="L4403:L4405"/>
    <mergeCell ref="M4403:M4405"/>
    <mergeCell ref="N4403:N4405"/>
    <mergeCell ref="O4403:O4405"/>
    <mergeCell ref="P4403:P4405"/>
    <mergeCell ref="Q4403:Q4405"/>
    <mergeCell ref="S4403:S4405"/>
    <mergeCell ref="T4403:T4405"/>
    <mergeCell ref="U4403:U4405"/>
    <mergeCell ref="V4403:V4405"/>
    <mergeCell ref="A4388:A4393"/>
    <mergeCell ref="B4388:B4393"/>
    <mergeCell ref="C4388:C4393"/>
    <mergeCell ref="D4388:D4393"/>
    <mergeCell ref="E4388:E4393"/>
    <mergeCell ref="F4388:F4393"/>
    <mergeCell ref="G4388:G4393"/>
    <mergeCell ref="H4388:H4393"/>
    <mergeCell ref="I4388:I4393"/>
    <mergeCell ref="J4388:J4393"/>
    <mergeCell ref="K4388:K4393"/>
    <mergeCell ref="L4388:L4393"/>
    <mergeCell ref="M4388:M4393"/>
    <mergeCell ref="N4388:N4393"/>
    <mergeCell ref="O4388:O4393"/>
    <mergeCell ref="P4388:P4393"/>
    <mergeCell ref="Q4388:Q4393"/>
    <mergeCell ref="S4388:S4393"/>
    <mergeCell ref="T4388:T4393"/>
    <mergeCell ref="U4388:U4393"/>
    <mergeCell ref="V4388:V4393"/>
    <mergeCell ref="A4394:A4399"/>
    <mergeCell ref="B4394:B4399"/>
    <mergeCell ref="C4394:C4399"/>
    <mergeCell ref="D4394:D4399"/>
    <mergeCell ref="E4394:E4399"/>
    <mergeCell ref="F4394:F4399"/>
    <mergeCell ref="G4394:G4399"/>
    <mergeCell ref="H4394:H4399"/>
    <mergeCell ref="I4394:I4399"/>
    <mergeCell ref="J4394:J4399"/>
    <mergeCell ref="K4394:K4399"/>
    <mergeCell ref="L4394:L4399"/>
    <mergeCell ref="M4394:M4399"/>
    <mergeCell ref="N4394:N4399"/>
    <mergeCell ref="O4394:O4399"/>
    <mergeCell ref="P4394:P4399"/>
    <mergeCell ref="Q4394:Q4399"/>
    <mergeCell ref="S4394:S4399"/>
    <mergeCell ref="T4394:T4399"/>
    <mergeCell ref="U4394:U4399"/>
    <mergeCell ref="V4394:V4399"/>
    <mergeCell ref="C4380:C4381"/>
    <mergeCell ref="D4380:D4381"/>
    <mergeCell ref="E4380:E4381"/>
    <mergeCell ref="F4380:F4381"/>
    <mergeCell ref="G4380:G4381"/>
    <mergeCell ref="H4380:H4381"/>
    <mergeCell ref="I4380:I4381"/>
    <mergeCell ref="J4380:J4381"/>
    <mergeCell ref="K4380:K4381"/>
    <mergeCell ref="L4380:L4381"/>
    <mergeCell ref="M4380:M4381"/>
    <mergeCell ref="N4380:N4381"/>
    <mergeCell ref="O4380:O4381"/>
    <mergeCell ref="P4380:P4381"/>
    <mergeCell ref="Q4380:Q4381"/>
    <mergeCell ref="S4380:S4381"/>
    <mergeCell ref="T4380:T4381"/>
    <mergeCell ref="U4380:U4381"/>
    <mergeCell ref="V4380:V4381"/>
    <mergeCell ref="A4382:A4387"/>
    <mergeCell ref="B4382:B4387"/>
    <mergeCell ref="C4382:C4387"/>
    <mergeCell ref="D4382:D4387"/>
    <mergeCell ref="E4382:E4387"/>
    <mergeCell ref="F4382:F4387"/>
    <mergeCell ref="G4382:G4387"/>
    <mergeCell ref="H4382:H4387"/>
    <mergeCell ref="I4382:I4387"/>
    <mergeCell ref="J4382:J4387"/>
    <mergeCell ref="K4382:K4387"/>
    <mergeCell ref="L4382:L4387"/>
    <mergeCell ref="M4382:M4387"/>
    <mergeCell ref="N4382:N4387"/>
    <mergeCell ref="O4382:O4387"/>
    <mergeCell ref="P4382:P4387"/>
    <mergeCell ref="Q4382:Q4387"/>
    <mergeCell ref="S4382:S4387"/>
    <mergeCell ref="T4382:T4387"/>
    <mergeCell ref="U4382:U4387"/>
    <mergeCell ref="V4382:V4387"/>
    <mergeCell ref="A4360:A4362"/>
    <mergeCell ref="B4360:B4362"/>
    <mergeCell ref="C4360:C4362"/>
    <mergeCell ref="D4360:D4362"/>
    <mergeCell ref="E4360:E4362"/>
    <mergeCell ref="F4360:F4362"/>
    <mergeCell ref="G4360:G4362"/>
    <mergeCell ref="H4360:H4362"/>
    <mergeCell ref="I4360:I4362"/>
    <mergeCell ref="J4360:J4362"/>
    <mergeCell ref="K4360:K4362"/>
    <mergeCell ref="L4360:L4362"/>
    <mergeCell ref="M4360:M4362"/>
    <mergeCell ref="N4360:N4362"/>
    <mergeCell ref="O4360:O4362"/>
    <mergeCell ref="P4360:P4362"/>
    <mergeCell ref="Q4360:Q4362"/>
    <mergeCell ref="S4360:S4362"/>
    <mergeCell ref="T4360:T4362"/>
    <mergeCell ref="U4360:U4362"/>
    <mergeCell ref="V4360:V4362"/>
    <mergeCell ref="B4375:B4379"/>
    <mergeCell ref="C4375:C4379"/>
    <mergeCell ref="D4375:D4379"/>
    <mergeCell ref="E4375:E4379"/>
    <mergeCell ref="F4375:F4379"/>
    <mergeCell ref="G4375:G4379"/>
    <mergeCell ref="H4375:H4379"/>
    <mergeCell ref="I4375:I4379"/>
    <mergeCell ref="J4375:J4379"/>
    <mergeCell ref="K4375:K4379"/>
    <mergeCell ref="L4375:L4379"/>
    <mergeCell ref="M4375:M4379"/>
    <mergeCell ref="N4375:N4379"/>
    <mergeCell ref="O4375:O4379"/>
    <mergeCell ref="P4375:P4379"/>
    <mergeCell ref="Q4375:Q4379"/>
    <mergeCell ref="S4375:S4379"/>
    <mergeCell ref="T4375:T4379"/>
    <mergeCell ref="U4375:U4379"/>
    <mergeCell ref="V4375:V4379"/>
    <mergeCell ref="A4363:A4365"/>
    <mergeCell ref="B4363:B4365"/>
    <mergeCell ref="C4363:C4365"/>
    <mergeCell ref="D4363:D4365"/>
    <mergeCell ref="E4363:E4365"/>
    <mergeCell ref="F4363:F4365"/>
    <mergeCell ref="G4363:G4365"/>
    <mergeCell ref="H4363:H4365"/>
    <mergeCell ref="I4363:I4365"/>
    <mergeCell ref="J4363:J4365"/>
    <mergeCell ref="K4363:K4365"/>
    <mergeCell ref="L4363:L4365"/>
    <mergeCell ref="M4363:M4365"/>
    <mergeCell ref="N4363:N4365"/>
    <mergeCell ref="O4363:O4365"/>
    <mergeCell ref="P4363:P4365"/>
    <mergeCell ref="Q4363:Q4365"/>
    <mergeCell ref="S4363:S4365"/>
    <mergeCell ref="T4363:T4365"/>
    <mergeCell ref="U4363:U4365"/>
    <mergeCell ref="V4363:V4365"/>
    <mergeCell ref="A4366:A4371"/>
    <mergeCell ref="B4366:B4371"/>
    <mergeCell ref="B4354:B4356"/>
    <mergeCell ref="C4354:C4356"/>
    <mergeCell ref="D4354:D4356"/>
    <mergeCell ref="E4354:E4356"/>
    <mergeCell ref="F4354:F4356"/>
    <mergeCell ref="G4354:G4356"/>
    <mergeCell ref="H4354:H4356"/>
    <mergeCell ref="I4354:I4356"/>
    <mergeCell ref="J4354:J4356"/>
    <mergeCell ref="K4354:K4356"/>
    <mergeCell ref="L4354:L4356"/>
    <mergeCell ref="M4354:M4356"/>
    <mergeCell ref="N4354:N4356"/>
    <mergeCell ref="O4354:O4356"/>
    <mergeCell ref="P4354:P4356"/>
    <mergeCell ref="Q4354:Q4356"/>
    <mergeCell ref="S4354:S4356"/>
    <mergeCell ref="T4354:T4356"/>
    <mergeCell ref="U4354:U4356"/>
    <mergeCell ref="V4354:V4356"/>
    <mergeCell ref="A4357:A4359"/>
    <mergeCell ref="B4357:B4359"/>
    <mergeCell ref="C4357:C4359"/>
    <mergeCell ref="D4357:D4359"/>
    <mergeCell ref="E4357:E4359"/>
    <mergeCell ref="F4357:F4359"/>
    <mergeCell ref="G4357:G4359"/>
    <mergeCell ref="H4357:H4359"/>
    <mergeCell ref="I4357:I4359"/>
    <mergeCell ref="J4357:J4359"/>
    <mergeCell ref="K4357:K4359"/>
    <mergeCell ref="L4357:L4359"/>
    <mergeCell ref="M4357:M4359"/>
    <mergeCell ref="N4357:N4359"/>
    <mergeCell ref="O4357:O4359"/>
    <mergeCell ref="P4357:P4359"/>
    <mergeCell ref="Q4357:Q4359"/>
    <mergeCell ref="S4357:S4359"/>
    <mergeCell ref="T4357:T4359"/>
    <mergeCell ref="U4357:U4359"/>
    <mergeCell ref="V4357:V4359"/>
    <mergeCell ref="A4354:A4356"/>
    <mergeCell ref="A4329:A4344"/>
    <mergeCell ref="B4329:B4344"/>
    <mergeCell ref="C4329:C4344"/>
    <mergeCell ref="D4329:D4344"/>
    <mergeCell ref="E4329:E4344"/>
    <mergeCell ref="F4329:F4344"/>
    <mergeCell ref="G4329:G4344"/>
    <mergeCell ref="H4329:H4344"/>
    <mergeCell ref="I4329:I4344"/>
    <mergeCell ref="J4329:J4344"/>
    <mergeCell ref="K4329:K4344"/>
    <mergeCell ref="L4329:L4344"/>
    <mergeCell ref="M4329:M4344"/>
    <mergeCell ref="N4329:N4344"/>
    <mergeCell ref="O4329:O4344"/>
    <mergeCell ref="P4329:P4344"/>
    <mergeCell ref="Q4329:Q4344"/>
    <mergeCell ref="S4329:S4344"/>
    <mergeCell ref="T4329:T4344"/>
    <mergeCell ref="U4329:U4344"/>
    <mergeCell ref="V4329:V4344"/>
    <mergeCell ref="A4345:A4347"/>
    <mergeCell ref="B4345:B4347"/>
    <mergeCell ref="C4345:C4347"/>
    <mergeCell ref="D4345:D4347"/>
    <mergeCell ref="E4345:E4347"/>
    <mergeCell ref="F4345:F4347"/>
    <mergeCell ref="G4345:G4347"/>
    <mergeCell ref="H4345:H4347"/>
    <mergeCell ref="I4345:I4347"/>
    <mergeCell ref="J4345:J4347"/>
    <mergeCell ref="K4345:K4347"/>
    <mergeCell ref="L4345:L4347"/>
    <mergeCell ref="M4345:M4347"/>
    <mergeCell ref="N4345:N4347"/>
    <mergeCell ref="O4345:O4347"/>
    <mergeCell ref="P4345:P4347"/>
    <mergeCell ref="Q4345:Q4347"/>
    <mergeCell ref="S4345:S4347"/>
    <mergeCell ref="T4345:T4347"/>
    <mergeCell ref="U4345:U4347"/>
    <mergeCell ref="V4345:V4347"/>
    <mergeCell ref="A4303:A4305"/>
    <mergeCell ref="B4303:B4305"/>
    <mergeCell ref="C4303:C4305"/>
    <mergeCell ref="D4303:D4305"/>
    <mergeCell ref="E4303:E4305"/>
    <mergeCell ref="F4303:F4305"/>
    <mergeCell ref="G4303:G4305"/>
    <mergeCell ref="H4303:H4305"/>
    <mergeCell ref="I4303:I4305"/>
    <mergeCell ref="J4303:J4305"/>
    <mergeCell ref="K4303:K4305"/>
    <mergeCell ref="L4303:L4305"/>
    <mergeCell ref="M4303:M4305"/>
    <mergeCell ref="N4303:N4305"/>
    <mergeCell ref="O4303:O4305"/>
    <mergeCell ref="P4303:P4305"/>
    <mergeCell ref="Q4303:Q4305"/>
    <mergeCell ref="S4303:S4305"/>
    <mergeCell ref="T4303:T4305"/>
    <mergeCell ref="U4303:U4305"/>
    <mergeCell ref="V4303:V4305"/>
    <mergeCell ref="A4314:A4328"/>
    <mergeCell ref="B4314:B4328"/>
    <mergeCell ref="C4314:C4328"/>
    <mergeCell ref="D4314:D4328"/>
    <mergeCell ref="E4314:E4328"/>
    <mergeCell ref="F4314:F4328"/>
    <mergeCell ref="G4314:G4328"/>
    <mergeCell ref="H4314:H4328"/>
    <mergeCell ref="I4314:I4328"/>
    <mergeCell ref="J4314:J4328"/>
    <mergeCell ref="K4314:K4328"/>
    <mergeCell ref="L4314:L4328"/>
    <mergeCell ref="M4314:M4328"/>
    <mergeCell ref="N4314:N4328"/>
    <mergeCell ref="O4314:O4328"/>
    <mergeCell ref="P4314:P4328"/>
    <mergeCell ref="Q4314:Q4328"/>
    <mergeCell ref="S4314:S4328"/>
    <mergeCell ref="T4314:T4328"/>
    <mergeCell ref="U4314:U4328"/>
    <mergeCell ref="V4314:V4328"/>
    <mergeCell ref="A4297:A4299"/>
    <mergeCell ref="B4297:B4299"/>
    <mergeCell ref="C4297:C4299"/>
    <mergeCell ref="D4297:D4299"/>
    <mergeCell ref="E4297:E4299"/>
    <mergeCell ref="F4297:F4299"/>
    <mergeCell ref="G4297:G4299"/>
    <mergeCell ref="H4297:H4299"/>
    <mergeCell ref="I4297:I4299"/>
    <mergeCell ref="J4297:J4299"/>
    <mergeCell ref="K4297:K4299"/>
    <mergeCell ref="L4297:L4299"/>
    <mergeCell ref="M4297:M4299"/>
    <mergeCell ref="N4297:N4299"/>
    <mergeCell ref="O4297:O4299"/>
    <mergeCell ref="P4297:P4299"/>
    <mergeCell ref="Q4297:Q4299"/>
    <mergeCell ref="S4297:S4299"/>
    <mergeCell ref="T4297:T4299"/>
    <mergeCell ref="U4297:U4299"/>
    <mergeCell ref="V4297:V4299"/>
    <mergeCell ref="A4300:A4302"/>
    <mergeCell ref="B4300:B4302"/>
    <mergeCell ref="C4300:C4302"/>
    <mergeCell ref="D4300:D4302"/>
    <mergeCell ref="E4300:E4302"/>
    <mergeCell ref="F4300:F4302"/>
    <mergeCell ref="G4300:G4302"/>
    <mergeCell ref="H4300:H4302"/>
    <mergeCell ref="I4300:I4302"/>
    <mergeCell ref="J4300:J4302"/>
    <mergeCell ref="K4300:K4302"/>
    <mergeCell ref="L4300:L4302"/>
    <mergeCell ref="M4300:M4302"/>
    <mergeCell ref="N4300:N4302"/>
    <mergeCell ref="O4300:O4302"/>
    <mergeCell ref="P4300:P4302"/>
    <mergeCell ref="Q4300:Q4302"/>
    <mergeCell ref="S4300:S4302"/>
    <mergeCell ref="T4300:T4302"/>
    <mergeCell ref="U4300:U4302"/>
    <mergeCell ref="V4300:V4302"/>
    <mergeCell ref="A4291:A4293"/>
    <mergeCell ref="B4291:B4293"/>
    <mergeCell ref="C4291:C4293"/>
    <mergeCell ref="D4291:D4293"/>
    <mergeCell ref="E4291:E4293"/>
    <mergeCell ref="F4291:F4293"/>
    <mergeCell ref="G4291:G4293"/>
    <mergeCell ref="H4291:H4293"/>
    <mergeCell ref="I4291:I4293"/>
    <mergeCell ref="J4291:J4293"/>
    <mergeCell ref="K4291:K4293"/>
    <mergeCell ref="L4291:L4293"/>
    <mergeCell ref="M4291:M4293"/>
    <mergeCell ref="N4291:N4293"/>
    <mergeCell ref="O4291:O4293"/>
    <mergeCell ref="P4291:P4293"/>
    <mergeCell ref="Q4291:Q4293"/>
    <mergeCell ref="S4291:S4293"/>
    <mergeCell ref="T4291:T4293"/>
    <mergeCell ref="U4291:U4293"/>
    <mergeCell ref="V4291:V4293"/>
    <mergeCell ref="A4294:A4296"/>
    <mergeCell ref="B4294:B4296"/>
    <mergeCell ref="C4294:C4296"/>
    <mergeCell ref="D4294:D4296"/>
    <mergeCell ref="E4294:E4296"/>
    <mergeCell ref="F4294:F4296"/>
    <mergeCell ref="G4294:G4296"/>
    <mergeCell ref="H4294:H4296"/>
    <mergeCell ref="I4294:I4296"/>
    <mergeCell ref="J4294:J4296"/>
    <mergeCell ref="K4294:K4296"/>
    <mergeCell ref="L4294:L4296"/>
    <mergeCell ref="M4294:M4296"/>
    <mergeCell ref="N4294:N4296"/>
    <mergeCell ref="O4294:O4296"/>
    <mergeCell ref="P4294:P4296"/>
    <mergeCell ref="Q4294:Q4296"/>
    <mergeCell ref="S4294:S4296"/>
    <mergeCell ref="T4294:T4296"/>
    <mergeCell ref="U4294:U4296"/>
    <mergeCell ref="V4294:V4296"/>
    <mergeCell ref="A4285:A4287"/>
    <mergeCell ref="B4285:B4287"/>
    <mergeCell ref="C4285:C4287"/>
    <mergeCell ref="D4285:D4287"/>
    <mergeCell ref="E4285:E4287"/>
    <mergeCell ref="F4285:F4287"/>
    <mergeCell ref="G4285:G4287"/>
    <mergeCell ref="H4285:H4287"/>
    <mergeCell ref="I4285:I4287"/>
    <mergeCell ref="J4285:J4287"/>
    <mergeCell ref="K4285:K4287"/>
    <mergeCell ref="L4285:L4287"/>
    <mergeCell ref="M4285:M4287"/>
    <mergeCell ref="N4285:N4287"/>
    <mergeCell ref="O4285:O4287"/>
    <mergeCell ref="P4285:P4287"/>
    <mergeCell ref="Q4285:Q4287"/>
    <mergeCell ref="S4285:S4287"/>
    <mergeCell ref="T4285:T4287"/>
    <mergeCell ref="U4285:U4287"/>
    <mergeCell ref="V4285:V4287"/>
    <mergeCell ref="A4288:A4290"/>
    <mergeCell ref="B4288:B4290"/>
    <mergeCell ref="C4288:C4290"/>
    <mergeCell ref="D4288:D4290"/>
    <mergeCell ref="E4288:E4290"/>
    <mergeCell ref="F4288:F4290"/>
    <mergeCell ref="G4288:G4290"/>
    <mergeCell ref="H4288:H4290"/>
    <mergeCell ref="I4288:I4290"/>
    <mergeCell ref="J4288:J4290"/>
    <mergeCell ref="K4288:K4290"/>
    <mergeCell ref="L4288:L4290"/>
    <mergeCell ref="M4288:M4290"/>
    <mergeCell ref="N4288:N4290"/>
    <mergeCell ref="O4288:O4290"/>
    <mergeCell ref="P4288:P4290"/>
    <mergeCell ref="Q4288:Q4290"/>
    <mergeCell ref="S4288:S4290"/>
    <mergeCell ref="T4288:T4290"/>
    <mergeCell ref="U4288:U4290"/>
    <mergeCell ref="V4288:V4290"/>
    <mergeCell ref="T4279:T4281"/>
    <mergeCell ref="U4279:U4281"/>
    <mergeCell ref="V4279:V4281"/>
    <mergeCell ref="A4282:A4284"/>
    <mergeCell ref="B4282:B4284"/>
    <mergeCell ref="C4282:C4284"/>
    <mergeCell ref="D4282:D4284"/>
    <mergeCell ref="E4282:E4284"/>
    <mergeCell ref="F4282:F4284"/>
    <mergeCell ref="G4282:G4284"/>
    <mergeCell ref="H4282:H4284"/>
    <mergeCell ref="I4282:I4284"/>
    <mergeCell ref="J4282:J4284"/>
    <mergeCell ref="K4282:K4284"/>
    <mergeCell ref="L4282:L4284"/>
    <mergeCell ref="M4282:M4284"/>
    <mergeCell ref="N4282:N4284"/>
    <mergeCell ref="O4282:O4284"/>
    <mergeCell ref="P4282:P4284"/>
    <mergeCell ref="Q4282:Q4284"/>
    <mergeCell ref="S4282:S4284"/>
    <mergeCell ref="T4282:T4284"/>
    <mergeCell ref="U4282:U4284"/>
    <mergeCell ref="V4282:V4284"/>
    <mergeCell ref="A4277:B4277"/>
    <mergeCell ref="A4278:V4278"/>
    <mergeCell ref="A4275:A4276"/>
    <mergeCell ref="B4275:B4276"/>
    <mergeCell ref="C4275:C4276"/>
    <mergeCell ref="D4275:D4276"/>
    <mergeCell ref="E4275:E4276"/>
    <mergeCell ref="F4275:F4276"/>
    <mergeCell ref="G4275:G4276"/>
    <mergeCell ref="H4275:H4276"/>
    <mergeCell ref="I4275:I4276"/>
    <mergeCell ref="J4275:J4276"/>
    <mergeCell ref="K4275:K4276"/>
    <mergeCell ref="L4275:L4276"/>
    <mergeCell ref="M4275:M4276"/>
    <mergeCell ref="N4275:N4276"/>
    <mergeCell ref="O4275:O4276"/>
    <mergeCell ref="P4275:P4276"/>
    <mergeCell ref="Q4275:Q4276"/>
    <mergeCell ref="S4275:S4276"/>
    <mergeCell ref="T4275:T4276"/>
    <mergeCell ref="V4215:V4217"/>
    <mergeCell ref="A4222:A4224"/>
    <mergeCell ref="B4222:B4224"/>
    <mergeCell ref="C4222:C4224"/>
    <mergeCell ref="D4222:D4224"/>
    <mergeCell ref="E4222:E4224"/>
    <mergeCell ref="F4222:F4224"/>
    <mergeCell ref="G4222:G4224"/>
    <mergeCell ref="H4222:H4224"/>
    <mergeCell ref="I4222:I4224"/>
    <mergeCell ref="J4222:J4224"/>
    <mergeCell ref="K4222:K4224"/>
    <mergeCell ref="L4222:L4224"/>
    <mergeCell ref="M4222:M4224"/>
    <mergeCell ref="N4222:N4224"/>
    <mergeCell ref="O4222:O4224"/>
    <mergeCell ref="P4222:P4224"/>
    <mergeCell ref="Q4222:Q4224"/>
    <mergeCell ref="S4222:S4224"/>
    <mergeCell ref="T4222:T4224"/>
    <mergeCell ref="U4222:U4224"/>
    <mergeCell ref="V4222:V4224"/>
    <mergeCell ref="A4255:A4256"/>
    <mergeCell ref="B4255:B4256"/>
    <mergeCell ref="C4255:C4256"/>
    <mergeCell ref="D4255:D4256"/>
    <mergeCell ref="E4255:E4256"/>
    <mergeCell ref="F4255:F4256"/>
    <mergeCell ref="G4255:G4256"/>
    <mergeCell ref="H4255:H4256"/>
    <mergeCell ref="I4255:I4256"/>
    <mergeCell ref="J4255:J4256"/>
    <mergeCell ref="K4255:K4256"/>
    <mergeCell ref="L4255:L4256"/>
    <mergeCell ref="M4255:M4256"/>
    <mergeCell ref="N4255:N4256"/>
    <mergeCell ref="O4255:O4256"/>
    <mergeCell ref="P4255:P4256"/>
    <mergeCell ref="Q4255:Q4256"/>
    <mergeCell ref="S4255:S4256"/>
    <mergeCell ref="T4255:T4256"/>
    <mergeCell ref="U4255:U4256"/>
    <mergeCell ref="V4255:V4256"/>
    <mergeCell ref="A4215:A4217"/>
    <mergeCell ref="B4215:B4217"/>
    <mergeCell ref="C4215:C4217"/>
    <mergeCell ref="D4215:D4217"/>
    <mergeCell ref="E4215:E4217"/>
    <mergeCell ref="F4215:F4217"/>
    <mergeCell ref="G4215:G4217"/>
    <mergeCell ref="H4215:H4217"/>
    <mergeCell ref="I4215:I4217"/>
    <mergeCell ref="J4215:J4217"/>
    <mergeCell ref="K4215:K4217"/>
    <mergeCell ref="L4215:L4217"/>
    <mergeCell ref="M4215:M4217"/>
    <mergeCell ref="N4215:N4217"/>
    <mergeCell ref="O4215:O4217"/>
    <mergeCell ref="P4215:P4217"/>
    <mergeCell ref="Q4215:Q4217"/>
    <mergeCell ref="S4215:S4217"/>
    <mergeCell ref="T4215:T4217"/>
    <mergeCell ref="U4215:U4217"/>
    <mergeCell ref="A4218:A4219"/>
    <mergeCell ref="A4204:A4206"/>
    <mergeCell ref="B4204:B4206"/>
    <mergeCell ref="C4204:C4206"/>
    <mergeCell ref="D4204:D4206"/>
    <mergeCell ref="E4204:E4206"/>
    <mergeCell ref="F4204:F4206"/>
    <mergeCell ref="G4204:G4206"/>
    <mergeCell ref="H4204:H4206"/>
    <mergeCell ref="I4204:I4206"/>
    <mergeCell ref="J4204:J4206"/>
    <mergeCell ref="K4204:K4206"/>
    <mergeCell ref="L4204:L4206"/>
    <mergeCell ref="M4204:M4206"/>
    <mergeCell ref="N4204:N4206"/>
    <mergeCell ref="O4204:O4206"/>
    <mergeCell ref="P4204:P4206"/>
    <mergeCell ref="Q4204:Q4206"/>
    <mergeCell ref="S4204:S4206"/>
    <mergeCell ref="T4204:T4206"/>
    <mergeCell ref="U4204:U4206"/>
    <mergeCell ref="V4204:V4206"/>
    <mergeCell ref="A4212:A4214"/>
    <mergeCell ref="B4212:B4214"/>
    <mergeCell ref="C4212:C4214"/>
    <mergeCell ref="D4212:D4214"/>
    <mergeCell ref="E4212:E4214"/>
    <mergeCell ref="F4212:F4214"/>
    <mergeCell ref="G4212:G4214"/>
    <mergeCell ref="H4212:H4214"/>
    <mergeCell ref="I4212:I4214"/>
    <mergeCell ref="J4212:J4214"/>
    <mergeCell ref="K4212:K4214"/>
    <mergeCell ref="L4212:L4214"/>
    <mergeCell ref="M4212:M4214"/>
    <mergeCell ref="N4212:N4214"/>
    <mergeCell ref="O4212:O4214"/>
    <mergeCell ref="P4212:P4214"/>
    <mergeCell ref="Q4212:Q4214"/>
    <mergeCell ref="S4212:S4214"/>
    <mergeCell ref="T4212:T4214"/>
    <mergeCell ref="U4212:U4214"/>
    <mergeCell ref="V4212:V4214"/>
    <mergeCell ref="A4168:B4168"/>
    <mergeCell ref="B4183:B4185"/>
    <mergeCell ref="C4183:C4185"/>
    <mergeCell ref="D4183:D4185"/>
    <mergeCell ref="E4183:E4185"/>
    <mergeCell ref="F4183:F4185"/>
    <mergeCell ref="G4183:G4185"/>
    <mergeCell ref="H4183:H4185"/>
    <mergeCell ref="I4183:I4185"/>
    <mergeCell ref="J4183:J4185"/>
    <mergeCell ref="K4183:K4185"/>
    <mergeCell ref="L4183:L4185"/>
    <mergeCell ref="M4183:M4185"/>
    <mergeCell ref="N4183:N4185"/>
    <mergeCell ref="O4183:O4185"/>
    <mergeCell ref="P4183:P4185"/>
    <mergeCell ref="Q4183:Q4185"/>
    <mergeCell ref="S4183:S4185"/>
    <mergeCell ref="T4183:T4185"/>
    <mergeCell ref="U4183:U4185"/>
    <mergeCell ref="V4183:V4185"/>
    <mergeCell ref="A4192:A4203"/>
    <mergeCell ref="B4192:B4203"/>
    <mergeCell ref="C4192:C4203"/>
    <mergeCell ref="D4192:D4203"/>
    <mergeCell ref="E4192:E4203"/>
    <mergeCell ref="F4192:F4203"/>
    <mergeCell ref="G4192:G4203"/>
    <mergeCell ref="H4192:H4203"/>
    <mergeCell ref="I4192:I4203"/>
    <mergeCell ref="J4192:J4203"/>
    <mergeCell ref="K4192:K4203"/>
    <mergeCell ref="L4192:L4203"/>
    <mergeCell ref="M4192:M4203"/>
    <mergeCell ref="N4192:N4203"/>
    <mergeCell ref="O4192:O4203"/>
    <mergeCell ref="P4192:P4203"/>
    <mergeCell ref="Q4192:Q4203"/>
    <mergeCell ref="S4192:S4203"/>
    <mergeCell ref="T4192:T4203"/>
    <mergeCell ref="U4192:U4203"/>
    <mergeCell ref="V4192:V4203"/>
    <mergeCell ref="A4186:A4191"/>
    <mergeCell ref="B4186:B4191"/>
    <mergeCell ref="C4186:C4191"/>
    <mergeCell ref="D4186:D4191"/>
    <mergeCell ref="E4186:E4191"/>
    <mergeCell ref="F4186:F4191"/>
    <mergeCell ref="G4186:G4191"/>
    <mergeCell ref="H4186:H4191"/>
    <mergeCell ref="I4186:I4191"/>
    <mergeCell ref="J4186:J4191"/>
    <mergeCell ref="K4186:K4191"/>
    <mergeCell ref="L4186:L4191"/>
    <mergeCell ref="M4186:M4191"/>
    <mergeCell ref="N4186:N4191"/>
    <mergeCell ref="O4186:O4191"/>
    <mergeCell ref="P4186:P4191"/>
    <mergeCell ref="Q4186:Q4191"/>
    <mergeCell ref="S4186:S4191"/>
    <mergeCell ref="T4186:T4191"/>
    <mergeCell ref="U4186:U4191"/>
    <mergeCell ref="V4186:V4191"/>
    <mergeCell ref="A4183:A4185"/>
    <mergeCell ref="A4171:A4179"/>
    <mergeCell ref="B4171:B4179"/>
    <mergeCell ref="C4171:C4179"/>
    <mergeCell ref="D4171:D4179"/>
    <mergeCell ref="E4171:E4179"/>
    <mergeCell ref="F4171:F4179"/>
    <mergeCell ref="G4171:G4179"/>
    <mergeCell ref="H4171:H4179"/>
    <mergeCell ref="I4171:I4179"/>
    <mergeCell ref="J4171:J4179"/>
    <mergeCell ref="K4171:K4179"/>
    <mergeCell ref="L4171:L4179"/>
    <mergeCell ref="M4171:M4179"/>
    <mergeCell ref="N4171:N4179"/>
    <mergeCell ref="O4171:O4179"/>
    <mergeCell ref="P4171:P4179"/>
    <mergeCell ref="Q4171:Q4179"/>
    <mergeCell ref="S4171:S4179"/>
    <mergeCell ref="T4171:T4179"/>
    <mergeCell ref="U4171:U4179"/>
    <mergeCell ref="V4171:V4179"/>
    <mergeCell ref="A4180:A4182"/>
    <mergeCell ref="B4180:B4182"/>
    <mergeCell ref="C4180:C4182"/>
    <mergeCell ref="D4180:D4182"/>
    <mergeCell ref="E4180:E4182"/>
    <mergeCell ref="F4180:F4182"/>
    <mergeCell ref="G4180:G4182"/>
    <mergeCell ref="H4180:H4182"/>
    <mergeCell ref="I4180:I4182"/>
    <mergeCell ref="J4180:J4182"/>
    <mergeCell ref="K4180:K4182"/>
    <mergeCell ref="L4180:L4182"/>
    <mergeCell ref="M4180:M4182"/>
    <mergeCell ref="N4180:N4182"/>
    <mergeCell ref="O4180:O4182"/>
    <mergeCell ref="P4180:P4182"/>
    <mergeCell ref="Q4180:Q4182"/>
    <mergeCell ref="S4180:S4182"/>
    <mergeCell ref="T4180:T4182"/>
    <mergeCell ref="U4180:U4182"/>
    <mergeCell ref="V4180:V4182"/>
    <mergeCell ref="A4151:A4152"/>
    <mergeCell ref="B4151:B4152"/>
    <mergeCell ref="C4151:C4152"/>
    <mergeCell ref="D4151:D4152"/>
    <mergeCell ref="E4151:E4152"/>
    <mergeCell ref="F4151:F4152"/>
    <mergeCell ref="G4151:G4152"/>
    <mergeCell ref="H4151:H4152"/>
    <mergeCell ref="I4151:I4152"/>
    <mergeCell ref="J4151:J4152"/>
    <mergeCell ref="K4151:K4152"/>
    <mergeCell ref="L4151:L4152"/>
    <mergeCell ref="M4151:M4152"/>
    <mergeCell ref="N4151:N4152"/>
    <mergeCell ref="O4151:O4152"/>
    <mergeCell ref="P4151:P4152"/>
    <mergeCell ref="Q4151:Q4152"/>
    <mergeCell ref="S4151:S4152"/>
    <mergeCell ref="T4151:T4152"/>
    <mergeCell ref="U4151:U4152"/>
    <mergeCell ref="V4151:V4152"/>
    <mergeCell ref="A4162:A4167"/>
    <mergeCell ref="B4162:B4167"/>
    <mergeCell ref="C4162:C4167"/>
    <mergeCell ref="D4162:D4167"/>
    <mergeCell ref="E4162:E4167"/>
    <mergeCell ref="F4162:F4167"/>
    <mergeCell ref="G4162:G4167"/>
    <mergeCell ref="H4162:H4167"/>
    <mergeCell ref="I4162:I4167"/>
    <mergeCell ref="J4162:J4167"/>
    <mergeCell ref="K4162:K4167"/>
    <mergeCell ref="L4162:L4167"/>
    <mergeCell ref="M4162:M4167"/>
    <mergeCell ref="N4162:N4167"/>
    <mergeCell ref="O4162:O4167"/>
    <mergeCell ref="P4162:P4167"/>
    <mergeCell ref="Q4162:Q4167"/>
    <mergeCell ref="S4162:S4167"/>
    <mergeCell ref="T4162:T4167"/>
    <mergeCell ref="U4162:U4167"/>
    <mergeCell ref="V4162:V4167"/>
    <mergeCell ref="A4153:A4161"/>
    <mergeCell ref="B4153:B4161"/>
    <mergeCell ref="C4153:C4161"/>
    <mergeCell ref="D4153:D4161"/>
    <mergeCell ref="E4153:E4161"/>
    <mergeCell ref="F4153:F4161"/>
    <mergeCell ref="G4153:G4161"/>
    <mergeCell ref="H4153:H4161"/>
    <mergeCell ref="I4153:I4161"/>
    <mergeCell ref="J4153:J4161"/>
    <mergeCell ref="K4153:K4161"/>
    <mergeCell ref="L4153:L4161"/>
    <mergeCell ref="M4153:M4161"/>
    <mergeCell ref="N4153:N4161"/>
    <mergeCell ref="O4153:O4161"/>
    <mergeCell ref="P4153:P4161"/>
    <mergeCell ref="Q4153:Q4161"/>
    <mergeCell ref="S4153:S4161"/>
    <mergeCell ref="A4130:A4141"/>
    <mergeCell ref="B4130:B4141"/>
    <mergeCell ref="C4130:C4141"/>
    <mergeCell ref="D4130:D4141"/>
    <mergeCell ref="E4130:E4141"/>
    <mergeCell ref="F4130:F4141"/>
    <mergeCell ref="G4130:G4141"/>
    <mergeCell ref="H4130:H4141"/>
    <mergeCell ref="I4130:I4141"/>
    <mergeCell ref="J4130:J4141"/>
    <mergeCell ref="K4130:K4141"/>
    <mergeCell ref="L4130:L4141"/>
    <mergeCell ref="M4130:M4141"/>
    <mergeCell ref="N4130:N4141"/>
    <mergeCell ref="O4130:O4141"/>
    <mergeCell ref="P4130:P4141"/>
    <mergeCell ref="Q4130:Q4141"/>
    <mergeCell ref="S4130:S4141"/>
    <mergeCell ref="T4130:T4141"/>
    <mergeCell ref="U4130:U4141"/>
    <mergeCell ref="V4130:V4141"/>
    <mergeCell ref="A4142:A4144"/>
    <mergeCell ref="B4142:B4144"/>
    <mergeCell ref="C4142:C4144"/>
    <mergeCell ref="D4142:D4144"/>
    <mergeCell ref="E4142:E4144"/>
    <mergeCell ref="F4142:F4144"/>
    <mergeCell ref="G4142:G4144"/>
    <mergeCell ref="H4142:H4144"/>
    <mergeCell ref="I4142:I4144"/>
    <mergeCell ref="J4142:J4144"/>
    <mergeCell ref="K4142:K4144"/>
    <mergeCell ref="L4142:L4144"/>
    <mergeCell ref="M4142:M4144"/>
    <mergeCell ref="N4142:N4144"/>
    <mergeCell ref="O4142:O4144"/>
    <mergeCell ref="P4142:P4144"/>
    <mergeCell ref="Q4142:Q4144"/>
    <mergeCell ref="S4142:S4144"/>
    <mergeCell ref="T4142:T4144"/>
    <mergeCell ref="U4142:U4144"/>
    <mergeCell ref="V4142:V4144"/>
    <mergeCell ref="A4118:A4120"/>
    <mergeCell ref="B4118:B4120"/>
    <mergeCell ref="C4118:C4120"/>
    <mergeCell ref="D4118:D4120"/>
    <mergeCell ref="E4118:E4120"/>
    <mergeCell ref="F4118:F4120"/>
    <mergeCell ref="G4118:G4120"/>
    <mergeCell ref="H4118:H4120"/>
    <mergeCell ref="I4118:I4120"/>
    <mergeCell ref="J4118:J4120"/>
    <mergeCell ref="K4118:K4120"/>
    <mergeCell ref="L4118:L4120"/>
    <mergeCell ref="M4118:M4120"/>
    <mergeCell ref="N4118:N4120"/>
    <mergeCell ref="O4118:O4120"/>
    <mergeCell ref="P4118:P4120"/>
    <mergeCell ref="Q4118:Q4120"/>
    <mergeCell ref="S4118:S4120"/>
    <mergeCell ref="T4118:T4120"/>
    <mergeCell ref="U4118:U4120"/>
    <mergeCell ref="V4118:V4120"/>
    <mergeCell ref="A4121:A4129"/>
    <mergeCell ref="B4121:B4129"/>
    <mergeCell ref="C4121:C4129"/>
    <mergeCell ref="D4121:D4129"/>
    <mergeCell ref="E4121:E4129"/>
    <mergeCell ref="F4121:F4129"/>
    <mergeCell ref="G4121:G4129"/>
    <mergeCell ref="H4121:H4129"/>
    <mergeCell ref="I4121:I4129"/>
    <mergeCell ref="J4121:J4129"/>
    <mergeCell ref="K4121:K4129"/>
    <mergeCell ref="L4121:L4129"/>
    <mergeCell ref="M4121:M4129"/>
    <mergeCell ref="N4121:N4129"/>
    <mergeCell ref="O4121:O4129"/>
    <mergeCell ref="P4121:P4129"/>
    <mergeCell ref="Q4121:Q4129"/>
    <mergeCell ref="S4121:S4129"/>
    <mergeCell ref="T4121:T4129"/>
    <mergeCell ref="U4121:U4129"/>
    <mergeCell ref="V4121:V4129"/>
    <mergeCell ref="A4115:A4117"/>
    <mergeCell ref="B4115:B4117"/>
    <mergeCell ref="C4115:C4117"/>
    <mergeCell ref="D4115:D4117"/>
    <mergeCell ref="E4115:E4117"/>
    <mergeCell ref="F4115:F4117"/>
    <mergeCell ref="G4115:G4117"/>
    <mergeCell ref="H4115:H4117"/>
    <mergeCell ref="I4115:I4117"/>
    <mergeCell ref="J4115:J4117"/>
    <mergeCell ref="K4115:K4117"/>
    <mergeCell ref="L4115:L4117"/>
    <mergeCell ref="M4115:M4117"/>
    <mergeCell ref="N4115:N4117"/>
    <mergeCell ref="O4115:O4117"/>
    <mergeCell ref="P4115:P4117"/>
    <mergeCell ref="Q4115:Q4117"/>
    <mergeCell ref="S4115:S4117"/>
    <mergeCell ref="T4115:T4117"/>
    <mergeCell ref="U4115:U4117"/>
    <mergeCell ref="V4115:V4117"/>
    <mergeCell ref="A4095:A4105"/>
    <mergeCell ref="B4095:B4105"/>
    <mergeCell ref="C4095:C4105"/>
    <mergeCell ref="D4095:D4105"/>
    <mergeCell ref="E4095:E4105"/>
    <mergeCell ref="F4095:F4105"/>
    <mergeCell ref="G4095:G4105"/>
    <mergeCell ref="H4095:H4105"/>
    <mergeCell ref="I4095:I4105"/>
    <mergeCell ref="J4095:J4105"/>
    <mergeCell ref="K4095:K4105"/>
    <mergeCell ref="L4095:L4105"/>
    <mergeCell ref="M4095:M4105"/>
    <mergeCell ref="N4095:N4105"/>
    <mergeCell ref="O4095:O4105"/>
    <mergeCell ref="P4095:P4105"/>
    <mergeCell ref="Q4095:Q4105"/>
    <mergeCell ref="S4095:S4105"/>
    <mergeCell ref="U4095:U4105"/>
    <mergeCell ref="V4095:V4105"/>
    <mergeCell ref="A4106:A4114"/>
    <mergeCell ref="B4106:B4114"/>
    <mergeCell ref="C4106:C4114"/>
    <mergeCell ref="D4106:D4114"/>
    <mergeCell ref="E4106:E4114"/>
    <mergeCell ref="F4106:F4114"/>
    <mergeCell ref="G4106:G4114"/>
    <mergeCell ref="H4106:H4114"/>
    <mergeCell ref="I4106:I4114"/>
    <mergeCell ref="J4106:J4114"/>
    <mergeCell ref="K4106:K4114"/>
    <mergeCell ref="L4106:L4114"/>
    <mergeCell ref="M4106:M4114"/>
    <mergeCell ref="N4106:N4114"/>
    <mergeCell ref="O4106:O4114"/>
    <mergeCell ref="P4106:P4114"/>
    <mergeCell ref="Q4106:Q4114"/>
    <mergeCell ref="S4106:S4114"/>
    <mergeCell ref="T4106:T4114"/>
    <mergeCell ref="U4106:U4114"/>
    <mergeCell ref="V4106:V4114"/>
    <mergeCell ref="O4086:O4094"/>
    <mergeCell ref="P4086:P4094"/>
    <mergeCell ref="Q4086:Q4094"/>
    <mergeCell ref="S4086:S4094"/>
    <mergeCell ref="T4086:T4094"/>
    <mergeCell ref="U4086:U4094"/>
    <mergeCell ref="V4086:V4094"/>
    <mergeCell ref="T4095:T4105"/>
    <mergeCell ref="A4053:A4058"/>
    <mergeCell ref="B4053:B4058"/>
    <mergeCell ref="C4053:C4058"/>
    <mergeCell ref="D4053:D4058"/>
    <mergeCell ref="E4053:E4058"/>
    <mergeCell ref="F4053:F4058"/>
    <mergeCell ref="G4053:G4058"/>
    <mergeCell ref="H4053:H4058"/>
    <mergeCell ref="I4053:I4058"/>
    <mergeCell ref="J4053:J4058"/>
    <mergeCell ref="K4053:K4058"/>
    <mergeCell ref="L4053:L4058"/>
    <mergeCell ref="M4053:M4058"/>
    <mergeCell ref="N4053:N4058"/>
    <mergeCell ref="O4053:O4058"/>
    <mergeCell ref="P4053:P4058"/>
    <mergeCell ref="Q4053:Q4058"/>
    <mergeCell ref="S4053:S4058"/>
    <mergeCell ref="T4053:T4058"/>
    <mergeCell ref="U4053:U4058"/>
    <mergeCell ref="V4053:V4058"/>
    <mergeCell ref="A4060:B4060"/>
    <mergeCell ref="A4065:V4065"/>
    <mergeCell ref="A4070:A4072"/>
    <mergeCell ref="B4070:B4072"/>
    <mergeCell ref="C4070:C4072"/>
    <mergeCell ref="D4070:D4072"/>
    <mergeCell ref="E4070:E4072"/>
    <mergeCell ref="F4070:F4072"/>
    <mergeCell ref="G4070:G4072"/>
    <mergeCell ref="H4070:H4072"/>
    <mergeCell ref="I4070:I4072"/>
    <mergeCell ref="J4070:J4072"/>
    <mergeCell ref="K4070:K4072"/>
    <mergeCell ref="L4070:L4072"/>
    <mergeCell ref="M4070:M4072"/>
    <mergeCell ref="N4070:N4072"/>
    <mergeCell ref="O4070:O4072"/>
    <mergeCell ref="P4070:P4072"/>
    <mergeCell ref="Q4070:Q4072"/>
    <mergeCell ref="S4070:S4072"/>
    <mergeCell ref="T4070:T4072"/>
    <mergeCell ref="U4070:U4072"/>
    <mergeCell ref="V4070:V4072"/>
    <mergeCell ref="A4045:V4045"/>
    <mergeCell ref="A4047:A4052"/>
    <mergeCell ref="B4047:B4052"/>
    <mergeCell ref="C4047:C4052"/>
    <mergeCell ref="D4047:D4052"/>
    <mergeCell ref="E4047:E4052"/>
    <mergeCell ref="F4047:F4052"/>
    <mergeCell ref="G4047:G4052"/>
    <mergeCell ref="H4047:H4052"/>
    <mergeCell ref="I4047:I4052"/>
    <mergeCell ref="J4047:J4052"/>
    <mergeCell ref="K4047:K4052"/>
    <mergeCell ref="L4047:L4052"/>
    <mergeCell ref="M4047:M4052"/>
    <mergeCell ref="N4047:N4052"/>
    <mergeCell ref="O4047:O4052"/>
    <mergeCell ref="P4047:P4052"/>
    <mergeCell ref="Q4047:Q4052"/>
    <mergeCell ref="S4047:S4052"/>
    <mergeCell ref="T4047:T4052"/>
    <mergeCell ref="U4047:U4052"/>
    <mergeCell ref="V4047:V4052"/>
    <mergeCell ref="F4032:F4034"/>
    <mergeCell ref="G4032:G4034"/>
    <mergeCell ref="H4032:H4034"/>
    <mergeCell ref="I4032:I4034"/>
    <mergeCell ref="J4032:J4034"/>
    <mergeCell ref="K4032:K4034"/>
    <mergeCell ref="L4032:L4034"/>
    <mergeCell ref="M4032:M4034"/>
    <mergeCell ref="N4032:N4034"/>
    <mergeCell ref="O4032:O4034"/>
    <mergeCell ref="P4032:P4034"/>
    <mergeCell ref="Q4032:Q4034"/>
    <mergeCell ref="S4032:S4034"/>
    <mergeCell ref="T4032:T4034"/>
    <mergeCell ref="U4032:U4034"/>
    <mergeCell ref="V4032:V4034"/>
    <mergeCell ref="A4035:A4037"/>
    <mergeCell ref="B4035:B4037"/>
    <mergeCell ref="C4035:C4037"/>
    <mergeCell ref="D4035:D4037"/>
    <mergeCell ref="E4035:E4037"/>
    <mergeCell ref="F4035:F4037"/>
    <mergeCell ref="G4035:G4037"/>
    <mergeCell ref="H4035:H4037"/>
    <mergeCell ref="I4035:I4037"/>
    <mergeCell ref="J4035:J4037"/>
    <mergeCell ref="K4035:K4037"/>
    <mergeCell ref="L4035:L4037"/>
    <mergeCell ref="M4035:M4037"/>
    <mergeCell ref="N4035:N4037"/>
    <mergeCell ref="O4035:O4037"/>
    <mergeCell ref="P4035:P4037"/>
    <mergeCell ref="Q4035:Q4037"/>
    <mergeCell ref="S4035:S4037"/>
    <mergeCell ref="T4035:T4037"/>
    <mergeCell ref="U4035:U4037"/>
    <mergeCell ref="V4035:V4037"/>
    <mergeCell ref="H4026:H4027"/>
    <mergeCell ref="I4026:I4027"/>
    <mergeCell ref="J4026:J4027"/>
    <mergeCell ref="K4026:K4027"/>
    <mergeCell ref="L4026:L4027"/>
    <mergeCell ref="M4026:M4027"/>
    <mergeCell ref="N4026:N4027"/>
    <mergeCell ref="O4026:O4027"/>
    <mergeCell ref="P4026:P4027"/>
    <mergeCell ref="Q4026:Q4027"/>
    <mergeCell ref="S4026:S4027"/>
    <mergeCell ref="T4026:T4027"/>
    <mergeCell ref="U4026:U4027"/>
    <mergeCell ref="V4026:V4027"/>
    <mergeCell ref="A4044:B4044"/>
    <mergeCell ref="A4028:A4030"/>
    <mergeCell ref="B4028:B4030"/>
    <mergeCell ref="C4028:C4030"/>
    <mergeCell ref="D4028:D4030"/>
    <mergeCell ref="E4028:E4030"/>
    <mergeCell ref="F4028:F4030"/>
    <mergeCell ref="G4028:G4030"/>
    <mergeCell ref="H4028:H4030"/>
    <mergeCell ref="I4028:I4030"/>
    <mergeCell ref="J4028:J4030"/>
    <mergeCell ref="K4028:K4030"/>
    <mergeCell ref="L4028:L4030"/>
    <mergeCell ref="M4028:M4030"/>
    <mergeCell ref="N4028:N4030"/>
    <mergeCell ref="O4028:O4030"/>
    <mergeCell ref="P4028:P4030"/>
    <mergeCell ref="Q4028:Q4030"/>
    <mergeCell ref="S4028:S4030"/>
    <mergeCell ref="T4028:T4030"/>
    <mergeCell ref="U4028:U4030"/>
    <mergeCell ref="V4028:V4030"/>
    <mergeCell ref="A4038:A4040"/>
    <mergeCell ref="B4038:B4040"/>
    <mergeCell ref="C4038:C4040"/>
    <mergeCell ref="D4038:D4040"/>
    <mergeCell ref="E4038:E4040"/>
    <mergeCell ref="F4038:F4040"/>
    <mergeCell ref="G4038:G4040"/>
    <mergeCell ref="H4038:H4040"/>
    <mergeCell ref="I4038:I4040"/>
    <mergeCell ref="J4038:J4040"/>
    <mergeCell ref="K4038:K4040"/>
    <mergeCell ref="L4038:L4040"/>
    <mergeCell ref="M4038:M4040"/>
    <mergeCell ref="N4038:N4040"/>
    <mergeCell ref="O4038:O4040"/>
    <mergeCell ref="P4038:P4040"/>
    <mergeCell ref="Q4038:Q4040"/>
    <mergeCell ref="S4038:S4040"/>
    <mergeCell ref="T4038:T4040"/>
    <mergeCell ref="U4038:U4040"/>
    <mergeCell ref="V4038:V4040"/>
    <mergeCell ref="A4032:A4034"/>
    <mergeCell ref="B4032:B4034"/>
    <mergeCell ref="C4032:C4034"/>
    <mergeCell ref="D4032:D4034"/>
    <mergeCell ref="E4032:E4034"/>
    <mergeCell ref="F3317:F3319"/>
    <mergeCell ref="G3317:G3319"/>
    <mergeCell ref="H3317:H3319"/>
    <mergeCell ref="I3317:I3319"/>
    <mergeCell ref="J3317:J3319"/>
    <mergeCell ref="K3317:K3319"/>
    <mergeCell ref="L3317:L3319"/>
    <mergeCell ref="M3317:M3319"/>
    <mergeCell ref="N3317:N3319"/>
    <mergeCell ref="O3317:O3319"/>
    <mergeCell ref="P3317:P3319"/>
    <mergeCell ref="Q3317:Q3319"/>
    <mergeCell ref="S3317:S3319"/>
    <mergeCell ref="T3317:T3319"/>
    <mergeCell ref="U3317:U3319"/>
    <mergeCell ref="V3317:V3319"/>
    <mergeCell ref="A4011:V4011"/>
    <mergeCell ref="A4013:A4015"/>
    <mergeCell ref="B4013:B4015"/>
    <mergeCell ref="C4013:C4015"/>
    <mergeCell ref="D4013:D4015"/>
    <mergeCell ref="E4013:E4015"/>
    <mergeCell ref="F4013:F4015"/>
    <mergeCell ref="G4013:G4015"/>
    <mergeCell ref="H4013:H4015"/>
    <mergeCell ref="I4013:I4015"/>
    <mergeCell ref="J4013:J4015"/>
    <mergeCell ref="K4013:K4015"/>
    <mergeCell ref="L4013:L4015"/>
    <mergeCell ref="M4013:M4015"/>
    <mergeCell ref="N4013:N4015"/>
    <mergeCell ref="O4013:O4015"/>
    <mergeCell ref="P4013:P4015"/>
    <mergeCell ref="Q4013:Q4015"/>
    <mergeCell ref="S4013:S4015"/>
    <mergeCell ref="T4013:T4015"/>
    <mergeCell ref="U4013:U4015"/>
    <mergeCell ref="V4013:V4015"/>
    <mergeCell ref="A3896:V3896"/>
    <mergeCell ref="A3897:A3898"/>
    <mergeCell ref="B3897:B3898"/>
    <mergeCell ref="C3897:C3898"/>
    <mergeCell ref="D3897:D3898"/>
    <mergeCell ref="L3343:L3344"/>
    <mergeCell ref="M3343:M3344"/>
    <mergeCell ref="N3343:N3344"/>
    <mergeCell ref="O3343:O3344"/>
    <mergeCell ref="P3343:P3344"/>
    <mergeCell ref="Q3343:Q3344"/>
    <mergeCell ref="S3343:S3344"/>
    <mergeCell ref="T3343:T3344"/>
    <mergeCell ref="U3343:U3344"/>
    <mergeCell ref="V3343:V3344"/>
    <mergeCell ref="A3346:A3347"/>
    <mergeCell ref="B3346:B3347"/>
    <mergeCell ref="C3346:C3347"/>
    <mergeCell ref="D3346:D3347"/>
    <mergeCell ref="E3346:E3347"/>
    <mergeCell ref="F3346:F3347"/>
    <mergeCell ref="G3346:G3347"/>
    <mergeCell ref="H3346:H3347"/>
    <mergeCell ref="I3346:I3347"/>
    <mergeCell ref="J3346:J3347"/>
    <mergeCell ref="K3346:K3347"/>
    <mergeCell ref="M3897:M3898"/>
    <mergeCell ref="N3897:N3898"/>
    <mergeCell ref="O3897:O3898"/>
    <mergeCell ref="P3897:P3898"/>
    <mergeCell ref="Q3897:Q3898"/>
    <mergeCell ref="A3014:A3016"/>
    <mergeCell ref="B3014:B3016"/>
    <mergeCell ref="C3014:C3016"/>
    <mergeCell ref="D3014:D3016"/>
    <mergeCell ref="E3014:E3016"/>
    <mergeCell ref="F3014:F3016"/>
    <mergeCell ref="G3014:G3016"/>
    <mergeCell ref="H3014:H3016"/>
    <mergeCell ref="I3014:I3016"/>
    <mergeCell ref="J3014:J3016"/>
    <mergeCell ref="K3014:K3016"/>
    <mergeCell ref="L3014:L3016"/>
    <mergeCell ref="M3014:M3016"/>
    <mergeCell ref="N3014:N3016"/>
    <mergeCell ref="O3014:O3016"/>
    <mergeCell ref="P3014:P3016"/>
    <mergeCell ref="Q3014:Q3016"/>
    <mergeCell ref="S3014:S3016"/>
    <mergeCell ref="T3014:T3016"/>
    <mergeCell ref="U3014:U3016"/>
    <mergeCell ref="A3017:B3017"/>
    <mergeCell ref="A3018:V3018"/>
    <mergeCell ref="A3019:A3021"/>
    <mergeCell ref="B3019:B3021"/>
    <mergeCell ref="C3019:C3021"/>
    <mergeCell ref="D3019:D3021"/>
    <mergeCell ref="E3019:E3021"/>
    <mergeCell ref="F3019:F3021"/>
    <mergeCell ref="G3019:G3021"/>
    <mergeCell ref="H3019:H3021"/>
    <mergeCell ref="I3019:I3021"/>
    <mergeCell ref="J3019:J3021"/>
    <mergeCell ref="K3019:K3021"/>
    <mergeCell ref="L3019:L3021"/>
    <mergeCell ref="M3019:M3021"/>
    <mergeCell ref="N3019:N3021"/>
    <mergeCell ref="O3019:O3021"/>
    <mergeCell ref="P3019:P3021"/>
    <mergeCell ref="Q3019:Q3021"/>
    <mergeCell ref="S3019:S3021"/>
    <mergeCell ref="T3019:T3021"/>
    <mergeCell ref="U3019:U3021"/>
    <mergeCell ref="V3019:V3021"/>
    <mergeCell ref="A3022:A3024"/>
    <mergeCell ref="B3022:B3024"/>
    <mergeCell ref="C3022:C3024"/>
    <mergeCell ref="D3022:D3024"/>
    <mergeCell ref="E3022:E3024"/>
    <mergeCell ref="F3022:F3024"/>
    <mergeCell ref="G3022:G3024"/>
    <mergeCell ref="H3022:H3024"/>
    <mergeCell ref="T3314:T3316"/>
    <mergeCell ref="U3314:U3316"/>
    <mergeCell ref="V3314:V3316"/>
    <mergeCell ref="A3317:A3319"/>
    <mergeCell ref="B3317:B3319"/>
    <mergeCell ref="C3317:C3319"/>
    <mergeCell ref="D3317:D3319"/>
    <mergeCell ref="E3317:E3319"/>
    <mergeCell ref="V3014:V3016"/>
    <mergeCell ref="A3177:A3182"/>
    <mergeCell ref="B3177:B3182"/>
    <mergeCell ref="C3177:C3182"/>
    <mergeCell ref="D3177:D3182"/>
    <mergeCell ref="E3177:E3182"/>
    <mergeCell ref="F3177:F3182"/>
    <mergeCell ref="G3177:G3182"/>
    <mergeCell ref="H3177:H3182"/>
    <mergeCell ref="I3177:I3182"/>
    <mergeCell ref="J3177:J3182"/>
    <mergeCell ref="K3177:K3182"/>
    <mergeCell ref="L3177:L3182"/>
    <mergeCell ref="M3177:M3182"/>
    <mergeCell ref="N3177:N3182"/>
    <mergeCell ref="O3177:O3182"/>
    <mergeCell ref="P3177:P3182"/>
    <mergeCell ref="Q3177:Q3182"/>
    <mergeCell ref="S3177:S3182"/>
    <mergeCell ref="T3177:T3182"/>
    <mergeCell ref="U3177:U3182"/>
    <mergeCell ref="V3177:V3182"/>
    <mergeCell ref="I3022:I3024"/>
    <mergeCell ref="J3022:J3024"/>
    <mergeCell ref="K3022:K3024"/>
    <mergeCell ref="L3022:L3024"/>
    <mergeCell ref="M3022:M3024"/>
    <mergeCell ref="N3022:N3024"/>
    <mergeCell ref="O3022:O3024"/>
    <mergeCell ref="P3022:P3024"/>
    <mergeCell ref="Q3022:Q3024"/>
    <mergeCell ref="S3022:S3024"/>
    <mergeCell ref="T3022:T3024"/>
    <mergeCell ref="U3022:U3024"/>
    <mergeCell ref="V3022:V3024"/>
    <mergeCell ref="A3025:A3027"/>
    <mergeCell ref="B3025:B3027"/>
    <mergeCell ref="C3025:C3027"/>
    <mergeCell ref="D3025:D3027"/>
    <mergeCell ref="E3025:E3027"/>
    <mergeCell ref="F3025:F3027"/>
    <mergeCell ref="G3025:G3027"/>
    <mergeCell ref="H3025:H3027"/>
    <mergeCell ref="I3025:I3027"/>
    <mergeCell ref="J3025:J3027"/>
    <mergeCell ref="K3025:K3027"/>
    <mergeCell ref="L3025:L3027"/>
    <mergeCell ref="M3025:M3027"/>
    <mergeCell ref="N3025:N3027"/>
    <mergeCell ref="O3025:O3027"/>
    <mergeCell ref="P3025:P3027"/>
    <mergeCell ref="Q3025:Q3027"/>
    <mergeCell ref="S3025:S3027"/>
    <mergeCell ref="T3025:T3027"/>
    <mergeCell ref="U3025:U3027"/>
    <mergeCell ref="V3025:V3027"/>
    <mergeCell ref="A3028:A3030"/>
    <mergeCell ref="B3028:B3030"/>
    <mergeCell ref="C3028:C3030"/>
    <mergeCell ref="D3028:D3030"/>
    <mergeCell ref="E3028:E3030"/>
    <mergeCell ref="F3028:F3030"/>
    <mergeCell ref="G3028:G3030"/>
    <mergeCell ref="H3028:H3030"/>
    <mergeCell ref="A3008:A3010"/>
    <mergeCell ref="B3008:B3010"/>
    <mergeCell ref="C3008:C3010"/>
    <mergeCell ref="D3008:D3010"/>
    <mergeCell ref="E3008:E3010"/>
    <mergeCell ref="F3008:F3010"/>
    <mergeCell ref="G3008:G3010"/>
    <mergeCell ref="H3008:H3010"/>
    <mergeCell ref="I3008:I3010"/>
    <mergeCell ref="J3008:J3010"/>
    <mergeCell ref="K3008:K3010"/>
    <mergeCell ref="L3008:L3010"/>
    <mergeCell ref="M3008:M3010"/>
    <mergeCell ref="N3008:N3010"/>
    <mergeCell ref="O3008:O3010"/>
    <mergeCell ref="P3008:P3010"/>
    <mergeCell ref="Q3008:Q3010"/>
    <mergeCell ref="S3008:S3010"/>
    <mergeCell ref="T3008:T3010"/>
    <mergeCell ref="U3008:U3010"/>
    <mergeCell ref="V3008:V3010"/>
    <mergeCell ref="A3011:A3013"/>
    <mergeCell ref="B3011:B3013"/>
    <mergeCell ref="C3011:C3013"/>
    <mergeCell ref="D3011:D3013"/>
    <mergeCell ref="E3011:E3013"/>
    <mergeCell ref="F3011:F3013"/>
    <mergeCell ref="G3011:G3013"/>
    <mergeCell ref="H3011:H3013"/>
    <mergeCell ref="I3011:I3013"/>
    <mergeCell ref="J3011:J3013"/>
    <mergeCell ref="K3011:K3013"/>
    <mergeCell ref="L3011:L3013"/>
    <mergeCell ref="M3011:M3013"/>
    <mergeCell ref="N3011:N3013"/>
    <mergeCell ref="O3011:O3013"/>
    <mergeCell ref="P3011:P3013"/>
    <mergeCell ref="Q3011:Q3013"/>
    <mergeCell ref="S3011:S3013"/>
    <mergeCell ref="T3011:T3013"/>
    <mergeCell ref="U3011:U3013"/>
    <mergeCell ref="V3011:V3013"/>
    <mergeCell ref="A3002:A3004"/>
    <mergeCell ref="B3002:B3004"/>
    <mergeCell ref="C3002:C3004"/>
    <mergeCell ref="D3002:D3004"/>
    <mergeCell ref="E3002:E3004"/>
    <mergeCell ref="F3002:F3004"/>
    <mergeCell ref="G3002:G3004"/>
    <mergeCell ref="H3002:H3004"/>
    <mergeCell ref="I3002:I3004"/>
    <mergeCell ref="J3002:J3004"/>
    <mergeCell ref="K3002:K3004"/>
    <mergeCell ref="L3002:L3004"/>
    <mergeCell ref="M3002:M3004"/>
    <mergeCell ref="N3002:N3004"/>
    <mergeCell ref="O3002:O3004"/>
    <mergeCell ref="P3002:P3004"/>
    <mergeCell ref="Q3002:Q3004"/>
    <mergeCell ref="S3002:S3004"/>
    <mergeCell ref="T3002:T3004"/>
    <mergeCell ref="U3002:U3004"/>
    <mergeCell ref="V3002:V3004"/>
    <mergeCell ref="A3005:A3007"/>
    <mergeCell ref="B3005:B3007"/>
    <mergeCell ref="C3005:C3007"/>
    <mergeCell ref="D3005:D3007"/>
    <mergeCell ref="E3005:E3007"/>
    <mergeCell ref="F3005:F3007"/>
    <mergeCell ref="G3005:G3007"/>
    <mergeCell ref="H3005:H3007"/>
    <mergeCell ref="I3005:I3007"/>
    <mergeCell ref="J3005:J3007"/>
    <mergeCell ref="K3005:K3007"/>
    <mergeCell ref="L3005:L3007"/>
    <mergeCell ref="M3005:M3007"/>
    <mergeCell ref="N3005:N3007"/>
    <mergeCell ref="O3005:O3007"/>
    <mergeCell ref="P3005:P3007"/>
    <mergeCell ref="Q3005:Q3007"/>
    <mergeCell ref="S3005:S3007"/>
    <mergeCell ref="T3005:T3007"/>
    <mergeCell ref="U3005:U3007"/>
    <mergeCell ref="V3005:V3007"/>
    <mergeCell ref="A2996:A2998"/>
    <mergeCell ref="B2996:B2998"/>
    <mergeCell ref="C2996:C2998"/>
    <mergeCell ref="D2996:D2998"/>
    <mergeCell ref="E2996:E2998"/>
    <mergeCell ref="F2996:F2998"/>
    <mergeCell ref="G2996:G2998"/>
    <mergeCell ref="H2996:H2998"/>
    <mergeCell ref="I2996:I2998"/>
    <mergeCell ref="J2996:J2998"/>
    <mergeCell ref="K2996:K2998"/>
    <mergeCell ref="L2996:L2998"/>
    <mergeCell ref="M2996:M2998"/>
    <mergeCell ref="N2996:N2998"/>
    <mergeCell ref="O2996:O2998"/>
    <mergeCell ref="P2996:P2998"/>
    <mergeCell ref="Q2996:Q2998"/>
    <mergeCell ref="S2996:S2998"/>
    <mergeCell ref="T2996:T2998"/>
    <mergeCell ref="U2996:U2998"/>
    <mergeCell ref="V2996:V2998"/>
    <mergeCell ref="A2999:A3001"/>
    <mergeCell ref="B2999:B3001"/>
    <mergeCell ref="C2999:C3001"/>
    <mergeCell ref="D2999:D3001"/>
    <mergeCell ref="E2999:E3001"/>
    <mergeCell ref="F2999:F3001"/>
    <mergeCell ref="G2999:G3001"/>
    <mergeCell ref="H2999:H3001"/>
    <mergeCell ref="I2999:I3001"/>
    <mergeCell ref="J2999:J3001"/>
    <mergeCell ref="K2999:K3001"/>
    <mergeCell ref="L2999:L3001"/>
    <mergeCell ref="M2999:M3001"/>
    <mergeCell ref="N2999:N3001"/>
    <mergeCell ref="O2999:O3001"/>
    <mergeCell ref="P2999:P3001"/>
    <mergeCell ref="Q2999:Q3001"/>
    <mergeCell ref="S2999:S3001"/>
    <mergeCell ref="T2999:T3001"/>
    <mergeCell ref="U2999:U3001"/>
    <mergeCell ref="V2999:V3001"/>
    <mergeCell ref="A2993:A2995"/>
    <mergeCell ref="B2993:B2995"/>
    <mergeCell ref="C2993:C2995"/>
    <mergeCell ref="D2993:D2995"/>
    <mergeCell ref="E2993:E2995"/>
    <mergeCell ref="F2993:F2995"/>
    <mergeCell ref="G2993:G2995"/>
    <mergeCell ref="H2993:H2995"/>
    <mergeCell ref="I2993:I2995"/>
    <mergeCell ref="J2993:J2995"/>
    <mergeCell ref="K2993:K2995"/>
    <mergeCell ref="L2993:L2995"/>
    <mergeCell ref="M2993:M2995"/>
    <mergeCell ref="N2993:N2995"/>
    <mergeCell ref="O2993:O2995"/>
    <mergeCell ref="P2993:P2995"/>
    <mergeCell ref="Q2993:Q2995"/>
    <mergeCell ref="S2993:S2995"/>
    <mergeCell ref="T2993:T2995"/>
    <mergeCell ref="U2993:U2995"/>
    <mergeCell ref="V2993:V2995"/>
    <mergeCell ref="A2444:A2452"/>
    <mergeCell ref="B2444:B2452"/>
    <mergeCell ref="C2444:C2452"/>
    <mergeCell ref="D2444:D2452"/>
    <mergeCell ref="E2444:E2452"/>
    <mergeCell ref="F2444:F2452"/>
    <mergeCell ref="G2444:G2452"/>
    <mergeCell ref="H2444:H2452"/>
    <mergeCell ref="I2444:I2452"/>
    <mergeCell ref="J2444:J2452"/>
    <mergeCell ref="K2444:K2452"/>
    <mergeCell ref="L2444:L2452"/>
    <mergeCell ref="M2444:M2452"/>
    <mergeCell ref="N2444:N2452"/>
    <mergeCell ref="O2444:O2452"/>
    <mergeCell ref="P2444:P2452"/>
    <mergeCell ref="Q2444:Q2452"/>
    <mergeCell ref="S2444:S2452"/>
    <mergeCell ref="T2444:T2452"/>
    <mergeCell ref="U2444:U2452"/>
    <mergeCell ref="A2453:B2453"/>
    <mergeCell ref="A2454:V2454"/>
    <mergeCell ref="A2455:A2457"/>
    <mergeCell ref="B2455:B2457"/>
    <mergeCell ref="C2455:C2457"/>
    <mergeCell ref="D2455:D2457"/>
    <mergeCell ref="E2455:E2457"/>
    <mergeCell ref="F2455:F2457"/>
    <mergeCell ref="G2455:G2457"/>
    <mergeCell ref="H2455:H2457"/>
    <mergeCell ref="I2455:I2457"/>
    <mergeCell ref="J2455:J2457"/>
    <mergeCell ref="K2455:K2457"/>
    <mergeCell ref="L2455:L2457"/>
    <mergeCell ref="M2455:M2457"/>
    <mergeCell ref="N2455:N2457"/>
    <mergeCell ref="O2455:O2457"/>
    <mergeCell ref="P2455:P2457"/>
    <mergeCell ref="Q2455:Q2457"/>
    <mergeCell ref="S2455:S2457"/>
    <mergeCell ref="T2455:T2457"/>
    <mergeCell ref="U2455:U2457"/>
    <mergeCell ref="V2455:V2457"/>
    <mergeCell ref="A2990:A2992"/>
    <mergeCell ref="B2990:B2992"/>
    <mergeCell ref="C2990:C2992"/>
    <mergeCell ref="D2990:D2992"/>
    <mergeCell ref="E2990:E2992"/>
    <mergeCell ref="F2990:F2992"/>
    <mergeCell ref="G2990:G2992"/>
    <mergeCell ref="H2990:H2992"/>
    <mergeCell ref="I2990:I2992"/>
    <mergeCell ref="J2990:J2992"/>
    <mergeCell ref="K2990:K2992"/>
    <mergeCell ref="L2990:L2992"/>
    <mergeCell ref="M2990:M2992"/>
    <mergeCell ref="N2990:N2992"/>
    <mergeCell ref="O2990:O2992"/>
    <mergeCell ref="P2990:P2992"/>
    <mergeCell ref="Q2990:Q2992"/>
    <mergeCell ref="S2990:S2992"/>
    <mergeCell ref="T2990:T2992"/>
    <mergeCell ref="U2990:U2992"/>
    <mergeCell ref="V2990:V2992"/>
    <mergeCell ref="S2414:S2419"/>
    <mergeCell ref="T2414:T2419"/>
    <mergeCell ref="U2414:U2419"/>
    <mergeCell ref="V2414:V2419"/>
    <mergeCell ref="A2408:A2410"/>
    <mergeCell ref="B2408:B2410"/>
    <mergeCell ref="C2408:C2410"/>
    <mergeCell ref="D2408:D2410"/>
    <mergeCell ref="E2408:E2410"/>
    <mergeCell ref="F2408:F2410"/>
    <mergeCell ref="G2408:G2410"/>
    <mergeCell ref="H2408:H2410"/>
    <mergeCell ref="I2408:I2410"/>
    <mergeCell ref="J2408:J2410"/>
    <mergeCell ref="K2408:K2410"/>
    <mergeCell ref="L2408:L2410"/>
    <mergeCell ref="M2408:M2410"/>
    <mergeCell ref="N2408:N2410"/>
    <mergeCell ref="O2408:O2410"/>
    <mergeCell ref="P2408:P2410"/>
    <mergeCell ref="Q2408:Q2410"/>
    <mergeCell ref="S2408:S2410"/>
    <mergeCell ref="T2408:T2410"/>
    <mergeCell ref="A2420:A2425"/>
    <mergeCell ref="B2420:B2425"/>
    <mergeCell ref="C2420:C2425"/>
    <mergeCell ref="D2420:D2425"/>
    <mergeCell ref="E2420:E2425"/>
    <mergeCell ref="F2420:F2425"/>
    <mergeCell ref="G2420:G2425"/>
    <mergeCell ref="H2420:H2425"/>
    <mergeCell ref="I2420:I2425"/>
    <mergeCell ref="J2420:J2425"/>
    <mergeCell ref="K2420:K2425"/>
    <mergeCell ref="L2420:L2425"/>
    <mergeCell ref="M2420:M2425"/>
    <mergeCell ref="N2420:N2425"/>
    <mergeCell ref="O2420:O2425"/>
    <mergeCell ref="P2420:P2425"/>
    <mergeCell ref="Q2420:Q2425"/>
    <mergeCell ref="S2420:S2425"/>
    <mergeCell ref="T2420:T2425"/>
    <mergeCell ref="U2420:U2425"/>
    <mergeCell ref="M15:M17"/>
    <mergeCell ref="N15:N17"/>
    <mergeCell ref="O15:O17"/>
    <mergeCell ref="P15:P17"/>
    <mergeCell ref="Q15:Q17"/>
    <mergeCell ref="S15:S17"/>
    <mergeCell ref="T15:T17"/>
    <mergeCell ref="U15:U17"/>
    <mergeCell ref="V15:V17"/>
    <mergeCell ref="P18:P20"/>
    <mergeCell ref="Q18:Q20"/>
    <mergeCell ref="S18:S20"/>
    <mergeCell ref="T18:T20"/>
    <mergeCell ref="U18:U20"/>
    <mergeCell ref="V18:V20"/>
    <mergeCell ref="A21:A35"/>
    <mergeCell ref="B21:B35"/>
    <mergeCell ref="C21:C35"/>
    <mergeCell ref="D21:D35"/>
    <mergeCell ref="E21:E35"/>
    <mergeCell ref="F21:F35"/>
    <mergeCell ref="G21:G35"/>
    <mergeCell ref="H21:H35"/>
    <mergeCell ref="I21:I35"/>
    <mergeCell ref="V2444:V2452"/>
    <mergeCell ref="A2595:A2609"/>
    <mergeCell ref="B2595:B2609"/>
    <mergeCell ref="C2595:C2609"/>
    <mergeCell ref="D2595:D2609"/>
    <mergeCell ref="E2595:E2609"/>
    <mergeCell ref="F2595:F2609"/>
    <mergeCell ref="G2595:G2609"/>
    <mergeCell ref="H2595:H2609"/>
    <mergeCell ref="I2595:I2609"/>
    <mergeCell ref="J2595:J2609"/>
    <mergeCell ref="K2595:K2609"/>
    <mergeCell ref="L2595:L2609"/>
    <mergeCell ref="M2595:M2609"/>
    <mergeCell ref="N2595:N2609"/>
    <mergeCell ref="O2595:O2609"/>
    <mergeCell ref="P2595:P2609"/>
    <mergeCell ref="Q2595:Q2609"/>
    <mergeCell ref="S2595:S2609"/>
    <mergeCell ref="T2595:T2609"/>
    <mergeCell ref="U2595:U2609"/>
    <mergeCell ref="V2595:V2609"/>
    <mergeCell ref="V2329:V2332"/>
    <mergeCell ref="A2401:V2401"/>
    <mergeCell ref="A2392:A2394"/>
    <mergeCell ref="B2392:B2394"/>
    <mergeCell ref="C2392:C2394"/>
    <mergeCell ref="D2392:D2394"/>
    <mergeCell ref="E2392:E2394"/>
    <mergeCell ref="F2392:F2394"/>
    <mergeCell ref="G2392:G2394"/>
    <mergeCell ref="H2392:H2394"/>
    <mergeCell ref="I2392:I2394"/>
    <mergeCell ref="J2392:J2394"/>
    <mergeCell ref="K2392:K2394"/>
    <mergeCell ref="L2392:L2394"/>
    <mergeCell ref="M2392:M2394"/>
    <mergeCell ref="N2392:N2394"/>
    <mergeCell ref="O2392:O2394"/>
    <mergeCell ref="P2392:P2394"/>
    <mergeCell ref="T21:T35"/>
    <mergeCell ref="U21:U35"/>
    <mergeCell ref="V21:V35"/>
    <mergeCell ref="A36:A38"/>
    <mergeCell ref="B36:B38"/>
    <mergeCell ref="C36:C38"/>
    <mergeCell ref="D36:D38"/>
    <mergeCell ref="E36:E38"/>
    <mergeCell ref="F36:F38"/>
    <mergeCell ref="G36:G38"/>
    <mergeCell ref="H36:H38"/>
    <mergeCell ref="I36:I38"/>
    <mergeCell ref="J36:J38"/>
    <mergeCell ref="K36:K38"/>
    <mergeCell ref="L36:L38"/>
    <mergeCell ref="M36:M38"/>
    <mergeCell ref="N36:N38"/>
    <mergeCell ref="O36:O38"/>
    <mergeCell ref="P36:P38"/>
    <mergeCell ref="Q36:Q38"/>
    <mergeCell ref="S36:S38"/>
    <mergeCell ref="T36:T38"/>
    <mergeCell ref="U36:U38"/>
    <mergeCell ref="V36:V38"/>
    <mergeCell ref="S2397:S2399"/>
    <mergeCell ref="T2397:T2399"/>
    <mergeCell ref="Q2:V2"/>
    <mergeCell ref="A3:V3"/>
    <mergeCell ref="A4:V4"/>
    <mergeCell ref="A5:V5"/>
    <mergeCell ref="Q6:V6"/>
    <mergeCell ref="A7:A9"/>
    <mergeCell ref="B7:B9"/>
    <mergeCell ref="C7:D7"/>
    <mergeCell ref="E7:E9"/>
    <mergeCell ref="F7:F9"/>
    <mergeCell ref="G7:G9"/>
    <mergeCell ref="H7:H8"/>
    <mergeCell ref="I7:J7"/>
    <mergeCell ref="K7:K8"/>
    <mergeCell ref="L7:Q7"/>
    <mergeCell ref="R7:R9"/>
    <mergeCell ref="S7:S8"/>
    <mergeCell ref="T7:T8"/>
    <mergeCell ref="U7:U8"/>
    <mergeCell ref="V7:V9"/>
    <mergeCell ref="C8:C9"/>
    <mergeCell ref="D8:D9"/>
    <mergeCell ref="A11:V11"/>
    <mergeCell ref="A12:V12"/>
    <mergeCell ref="A13:V13"/>
    <mergeCell ref="A14:V14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K15:K17"/>
    <mergeCell ref="L15:L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A39:A41"/>
    <mergeCell ref="B39:B41"/>
    <mergeCell ref="C39:C41"/>
    <mergeCell ref="D39:D41"/>
    <mergeCell ref="E39:E41"/>
    <mergeCell ref="F39:F41"/>
    <mergeCell ref="G39:G41"/>
    <mergeCell ref="H39:H41"/>
    <mergeCell ref="I39:I41"/>
    <mergeCell ref="J39:J41"/>
    <mergeCell ref="K39:K41"/>
    <mergeCell ref="L39:L41"/>
    <mergeCell ref="M39:M41"/>
    <mergeCell ref="N39:N41"/>
    <mergeCell ref="O39:O41"/>
    <mergeCell ref="P39:P41"/>
    <mergeCell ref="Q39:Q41"/>
    <mergeCell ref="S39:S41"/>
    <mergeCell ref="J21:J35"/>
    <mergeCell ref="K21:K35"/>
    <mergeCell ref="L21:L35"/>
    <mergeCell ref="M21:M35"/>
    <mergeCell ref="N21:N35"/>
    <mergeCell ref="O21:O35"/>
    <mergeCell ref="P21:P35"/>
    <mergeCell ref="Q21:Q35"/>
    <mergeCell ref="S21:S35"/>
    <mergeCell ref="T39:T41"/>
    <mergeCell ref="U39:U41"/>
    <mergeCell ref="V39:V41"/>
    <mergeCell ref="A42:B42"/>
    <mergeCell ref="A43:V43"/>
    <mergeCell ref="A44:A46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K46"/>
    <mergeCell ref="L44:L46"/>
    <mergeCell ref="M44:M46"/>
    <mergeCell ref="N44:N46"/>
    <mergeCell ref="O44:O46"/>
    <mergeCell ref="P44:P46"/>
    <mergeCell ref="Q44:Q46"/>
    <mergeCell ref="S44:S46"/>
    <mergeCell ref="T44:T46"/>
    <mergeCell ref="U44:U46"/>
    <mergeCell ref="V44:V46"/>
    <mergeCell ref="A47:A58"/>
    <mergeCell ref="B47:B58"/>
    <mergeCell ref="C47:C58"/>
    <mergeCell ref="D47:D58"/>
    <mergeCell ref="E47:E58"/>
    <mergeCell ref="F47:F58"/>
    <mergeCell ref="G47:G58"/>
    <mergeCell ref="H47:H58"/>
    <mergeCell ref="I47:I58"/>
    <mergeCell ref="J47:J58"/>
    <mergeCell ref="K47:K58"/>
    <mergeCell ref="L47:L58"/>
    <mergeCell ref="M47:M58"/>
    <mergeCell ref="N47:N58"/>
    <mergeCell ref="O47:O58"/>
    <mergeCell ref="P47:P58"/>
    <mergeCell ref="Q47:Q58"/>
    <mergeCell ref="S47:S58"/>
    <mergeCell ref="T47:T58"/>
    <mergeCell ref="U47:U58"/>
    <mergeCell ref="V47:V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L61"/>
    <mergeCell ref="M59:M61"/>
    <mergeCell ref="N59:N61"/>
    <mergeCell ref="O59:O61"/>
    <mergeCell ref="P59:P61"/>
    <mergeCell ref="Q59:Q61"/>
    <mergeCell ref="S59:S61"/>
    <mergeCell ref="T59:T61"/>
    <mergeCell ref="U59:U61"/>
    <mergeCell ref="V59:V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S62:S64"/>
    <mergeCell ref="T62:T64"/>
    <mergeCell ref="U62:U64"/>
    <mergeCell ref="V62:V64"/>
    <mergeCell ref="S74:S76"/>
    <mergeCell ref="T74:T76"/>
    <mergeCell ref="U74:U76"/>
    <mergeCell ref="V74:V76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5:J67"/>
    <mergeCell ref="K65:K67"/>
    <mergeCell ref="L65:L67"/>
    <mergeCell ref="M65:M67"/>
    <mergeCell ref="N65:N67"/>
    <mergeCell ref="O65:O67"/>
    <mergeCell ref="P65:P67"/>
    <mergeCell ref="Q65:Q67"/>
    <mergeCell ref="S65:S67"/>
    <mergeCell ref="T65:T67"/>
    <mergeCell ref="U65:U67"/>
    <mergeCell ref="V65:V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J68:J70"/>
    <mergeCell ref="K68:K70"/>
    <mergeCell ref="L68:L70"/>
    <mergeCell ref="M68:M70"/>
    <mergeCell ref="N68:N70"/>
    <mergeCell ref="O68:O70"/>
    <mergeCell ref="P68:P70"/>
    <mergeCell ref="Q68:Q70"/>
    <mergeCell ref="S68:S70"/>
    <mergeCell ref="T68:T70"/>
    <mergeCell ref="U68:U70"/>
    <mergeCell ref="V68:V70"/>
    <mergeCell ref="Q84:Q86"/>
    <mergeCell ref="S84:S86"/>
    <mergeCell ref="T84:T86"/>
    <mergeCell ref="U84:U86"/>
    <mergeCell ref="V84:V86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S77:S78"/>
    <mergeCell ref="T77:T78"/>
    <mergeCell ref="U77:U78"/>
    <mergeCell ref="V77:V78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71:J73"/>
    <mergeCell ref="K71:K73"/>
    <mergeCell ref="L71:L73"/>
    <mergeCell ref="M71:M73"/>
    <mergeCell ref="N71:N73"/>
    <mergeCell ref="O71:O73"/>
    <mergeCell ref="P71:P73"/>
    <mergeCell ref="Q71:Q73"/>
    <mergeCell ref="S71:S73"/>
    <mergeCell ref="T71:T73"/>
    <mergeCell ref="U71:U73"/>
    <mergeCell ref="V71:V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M74:M76"/>
    <mergeCell ref="N74:N76"/>
    <mergeCell ref="O74:O76"/>
    <mergeCell ref="P74:P76"/>
    <mergeCell ref="Q74:Q76"/>
    <mergeCell ref="V116:V120"/>
    <mergeCell ref="A96:A98"/>
    <mergeCell ref="A95:V95"/>
    <mergeCell ref="A90:A93"/>
    <mergeCell ref="B90:B93"/>
    <mergeCell ref="C90:C93"/>
    <mergeCell ref="D90:D93"/>
    <mergeCell ref="E90:E93"/>
    <mergeCell ref="F90:F93"/>
    <mergeCell ref="G90:G93"/>
    <mergeCell ref="H90:H93"/>
    <mergeCell ref="I90:I93"/>
    <mergeCell ref="J90:J93"/>
    <mergeCell ref="K90:K93"/>
    <mergeCell ref="L90:L93"/>
    <mergeCell ref="M90:M93"/>
    <mergeCell ref="N90:N93"/>
    <mergeCell ref="O90:O93"/>
    <mergeCell ref="P90:P93"/>
    <mergeCell ref="Q90:Q93"/>
    <mergeCell ref="S90:S93"/>
    <mergeCell ref="T90:T93"/>
    <mergeCell ref="U90:U93"/>
    <mergeCell ref="V90:V93"/>
    <mergeCell ref="A94:B94"/>
    <mergeCell ref="A79:A81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L81"/>
    <mergeCell ref="M79:M81"/>
    <mergeCell ref="N79:N81"/>
    <mergeCell ref="O79:O81"/>
    <mergeCell ref="P79:P81"/>
    <mergeCell ref="Q79:Q81"/>
    <mergeCell ref="S79:S81"/>
    <mergeCell ref="T79:T81"/>
    <mergeCell ref="U79:U81"/>
    <mergeCell ref="V79:V81"/>
    <mergeCell ref="A82:B82"/>
    <mergeCell ref="A83:V83"/>
    <mergeCell ref="A84:A86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K86"/>
    <mergeCell ref="L84:L86"/>
    <mergeCell ref="M84:M86"/>
    <mergeCell ref="N84:N86"/>
    <mergeCell ref="O84:O86"/>
    <mergeCell ref="P84:P86"/>
    <mergeCell ref="A121:A123"/>
    <mergeCell ref="B121:B123"/>
    <mergeCell ref="C121:C123"/>
    <mergeCell ref="D121:D123"/>
    <mergeCell ref="E121:E123"/>
    <mergeCell ref="F121:F123"/>
    <mergeCell ref="G121:G123"/>
    <mergeCell ref="H121:H123"/>
    <mergeCell ref="I121:I123"/>
    <mergeCell ref="J121:J123"/>
    <mergeCell ref="K121:K123"/>
    <mergeCell ref="L121:L123"/>
    <mergeCell ref="M121:M123"/>
    <mergeCell ref="N121:N123"/>
    <mergeCell ref="O121:O123"/>
    <mergeCell ref="P121:P123"/>
    <mergeCell ref="Q121:Q123"/>
    <mergeCell ref="S121:S123"/>
    <mergeCell ref="T121:T123"/>
    <mergeCell ref="U121:U123"/>
    <mergeCell ref="V121:V123"/>
    <mergeCell ref="A99:B99"/>
    <mergeCell ref="A100:V100"/>
    <mergeCell ref="A101:A115"/>
    <mergeCell ref="B101:B115"/>
    <mergeCell ref="C101:C115"/>
    <mergeCell ref="D101:D115"/>
    <mergeCell ref="E101:E115"/>
    <mergeCell ref="F101:F115"/>
    <mergeCell ref="G101:G115"/>
    <mergeCell ref="H101:H115"/>
    <mergeCell ref="I101:I115"/>
    <mergeCell ref="J101:J115"/>
    <mergeCell ref="K101:K115"/>
    <mergeCell ref="L101:L115"/>
    <mergeCell ref="M101:M115"/>
    <mergeCell ref="N101:N115"/>
    <mergeCell ref="O101:O115"/>
    <mergeCell ref="P101:P115"/>
    <mergeCell ref="Q101:Q115"/>
    <mergeCell ref="S101:S115"/>
    <mergeCell ref="T101:T115"/>
    <mergeCell ref="U101:U115"/>
    <mergeCell ref="V101:V115"/>
    <mergeCell ref="A116:A120"/>
    <mergeCell ref="B116:B120"/>
    <mergeCell ref="C116:C120"/>
    <mergeCell ref="D116:D120"/>
    <mergeCell ref="E116:E120"/>
    <mergeCell ref="F116:F120"/>
    <mergeCell ref="G116:G120"/>
    <mergeCell ref="H116:H120"/>
    <mergeCell ref="I116:I120"/>
    <mergeCell ref="J116:J120"/>
    <mergeCell ref="K116:K120"/>
    <mergeCell ref="L116:L120"/>
    <mergeCell ref="M116:M120"/>
    <mergeCell ref="N116:N120"/>
    <mergeCell ref="O116:O120"/>
    <mergeCell ref="P116:P120"/>
    <mergeCell ref="Q116:Q120"/>
    <mergeCell ref="S116:S120"/>
    <mergeCell ref="T116:T120"/>
    <mergeCell ref="U116:U120"/>
    <mergeCell ref="A127:B127"/>
    <mergeCell ref="A128:V128"/>
    <mergeCell ref="A129:A131"/>
    <mergeCell ref="B129:B131"/>
    <mergeCell ref="C129:C131"/>
    <mergeCell ref="D129:D131"/>
    <mergeCell ref="E129:E131"/>
    <mergeCell ref="F129:F131"/>
    <mergeCell ref="G129:G131"/>
    <mergeCell ref="H129:H131"/>
    <mergeCell ref="I129:I131"/>
    <mergeCell ref="J129:J131"/>
    <mergeCell ref="K129:K131"/>
    <mergeCell ref="L129:L131"/>
    <mergeCell ref="M129:M131"/>
    <mergeCell ref="N129:N131"/>
    <mergeCell ref="O129:O131"/>
    <mergeCell ref="P129:P131"/>
    <mergeCell ref="Q129:Q131"/>
    <mergeCell ref="S129:S131"/>
    <mergeCell ref="T129:T131"/>
    <mergeCell ref="U129:U131"/>
    <mergeCell ref="V129:V131"/>
    <mergeCell ref="A124:A126"/>
    <mergeCell ref="B124:B126"/>
    <mergeCell ref="C124:C126"/>
    <mergeCell ref="D124:D126"/>
    <mergeCell ref="E124:E126"/>
    <mergeCell ref="F124:F126"/>
    <mergeCell ref="G124:G126"/>
    <mergeCell ref="H124:H126"/>
    <mergeCell ref="I124:I126"/>
    <mergeCell ref="J124:J126"/>
    <mergeCell ref="K124:K126"/>
    <mergeCell ref="L124:L126"/>
    <mergeCell ref="M124:M126"/>
    <mergeCell ref="N124:N126"/>
    <mergeCell ref="O124:O126"/>
    <mergeCell ref="P124:P126"/>
    <mergeCell ref="Q124:Q126"/>
    <mergeCell ref="S124:S126"/>
    <mergeCell ref="T124:T126"/>
    <mergeCell ref="U124:U126"/>
    <mergeCell ref="V124:V126"/>
    <mergeCell ref="A132:B132"/>
    <mergeCell ref="A133:V133"/>
    <mergeCell ref="A143:A145"/>
    <mergeCell ref="B143:B145"/>
    <mergeCell ref="C143:C145"/>
    <mergeCell ref="D143:D145"/>
    <mergeCell ref="E143:E145"/>
    <mergeCell ref="F143:F145"/>
    <mergeCell ref="G143:G145"/>
    <mergeCell ref="H143:H145"/>
    <mergeCell ref="I143:I145"/>
    <mergeCell ref="J143:J145"/>
    <mergeCell ref="K143:K145"/>
    <mergeCell ref="L143:L145"/>
    <mergeCell ref="M143:M145"/>
    <mergeCell ref="N143:N145"/>
    <mergeCell ref="O143:O145"/>
    <mergeCell ref="P143:P145"/>
    <mergeCell ref="Q143:Q145"/>
    <mergeCell ref="S143:S145"/>
    <mergeCell ref="T143:T145"/>
    <mergeCell ref="U143:U145"/>
    <mergeCell ref="V143:V145"/>
    <mergeCell ref="A134:A142"/>
    <mergeCell ref="B134:B142"/>
    <mergeCell ref="C134:C142"/>
    <mergeCell ref="D134:D142"/>
    <mergeCell ref="E134:E142"/>
    <mergeCell ref="F134:F142"/>
    <mergeCell ref="G134:G142"/>
    <mergeCell ref="H134:H142"/>
    <mergeCell ref="I134:I142"/>
    <mergeCell ref="J134:J142"/>
    <mergeCell ref="K134:K142"/>
    <mergeCell ref="L134:L142"/>
    <mergeCell ref="M134:M142"/>
    <mergeCell ref="N134:N142"/>
    <mergeCell ref="O134:O142"/>
    <mergeCell ref="P134:P142"/>
    <mergeCell ref="Q134:Q142"/>
    <mergeCell ref="S134:S142"/>
    <mergeCell ref="T134:T142"/>
    <mergeCell ref="U134:U142"/>
    <mergeCell ref="V134:V142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I146:I148"/>
    <mergeCell ref="J146:J148"/>
    <mergeCell ref="K146:K148"/>
    <mergeCell ref="L146:L148"/>
    <mergeCell ref="M146:M148"/>
    <mergeCell ref="N146:N148"/>
    <mergeCell ref="O146:O148"/>
    <mergeCell ref="P146:P148"/>
    <mergeCell ref="Q146:Q148"/>
    <mergeCell ref="S146:S148"/>
    <mergeCell ref="T146:T148"/>
    <mergeCell ref="U146:U148"/>
    <mergeCell ref="V146:V148"/>
    <mergeCell ref="A149:A151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K151"/>
    <mergeCell ref="L149:L151"/>
    <mergeCell ref="M149:M151"/>
    <mergeCell ref="N149:N151"/>
    <mergeCell ref="O149:O151"/>
    <mergeCell ref="P149:P151"/>
    <mergeCell ref="Q149:Q151"/>
    <mergeCell ref="S149:S151"/>
    <mergeCell ref="T149:T151"/>
    <mergeCell ref="U149:U151"/>
    <mergeCell ref="V149:V151"/>
    <mergeCell ref="A158:B158"/>
    <mergeCell ref="A152:A154"/>
    <mergeCell ref="B152:B154"/>
    <mergeCell ref="C152:C154"/>
    <mergeCell ref="D152:D154"/>
    <mergeCell ref="E152:E154"/>
    <mergeCell ref="F152:F154"/>
    <mergeCell ref="G152:G154"/>
    <mergeCell ref="H152:H154"/>
    <mergeCell ref="I152:I154"/>
    <mergeCell ref="J152:J154"/>
    <mergeCell ref="K152:K154"/>
    <mergeCell ref="L152:L154"/>
    <mergeCell ref="M152:M154"/>
    <mergeCell ref="N152:N154"/>
    <mergeCell ref="O152:O154"/>
    <mergeCell ref="P152:P154"/>
    <mergeCell ref="Q152:Q154"/>
    <mergeCell ref="S152:S154"/>
    <mergeCell ref="T152:T154"/>
    <mergeCell ref="U152:U154"/>
    <mergeCell ref="V152:V154"/>
    <mergeCell ref="A155:A157"/>
    <mergeCell ref="B155:B157"/>
    <mergeCell ref="C155:C157"/>
    <mergeCell ref="D155:D157"/>
    <mergeCell ref="E155:E157"/>
    <mergeCell ref="F155:F157"/>
    <mergeCell ref="G155:G157"/>
    <mergeCell ref="H155:H157"/>
    <mergeCell ref="I155:I157"/>
    <mergeCell ref="J155:J157"/>
    <mergeCell ref="K155:K157"/>
    <mergeCell ref="L155:L157"/>
    <mergeCell ref="M155:M157"/>
    <mergeCell ref="N155:N157"/>
    <mergeCell ref="O155:O157"/>
    <mergeCell ref="P155:P157"/>
    <mergeCell ref="Q155:Q157"/>
    <mergeCell ref="S155:S157"/>
    <mergeCell ref="T155:T157"/>
    <mergeCell ref="U155:U157"/>
    <mergeCell ref="V155:V157"/>
    <mergeCell ref="A159:B159"/>
    <mergeCell ref="A160:V160"/>
    <mergeCell ref="A163:A174"/>
    <mergeCell ref="B163:B174"/>
    <mergeCell ref="C163:C174"/>
    <mergeCell ref="D163:D174"/>
    <mergeCell ref="E163:E174"/>
    <mergeCell ref="F163:F174"/>
    <mergeCell ref="G163:G174"/>
    <mergeCell ref="H163:H174"/>
    <mergeCell ref="I163:I174"/>
    <mergeCell ref="J163:J174"/>
    <mergeCell ref="K163:K174"/>
    <mergeCell ref="L163:L174"/>
    <mergeCell ref="M163:M174"/>
    <mergeCell ref="N163:N174"/>
    <mergeCell ref="O163:O174"/>
    <mergeCell ref="P163:P174"/>
    <mergeCell ref="Q163:Q174"/>
    <mergeCell ref="S163:S174"/>
    <mergeCell ref="T163:T174"/>
    <mergeCell ref="U163:U174"/>
    <mergeCell ref="V163:V174"/>
    <mergeCell ref="A175:A176"/>
    <mergeCell ref="B175:B176"/>
    <mergeCell ref="C175:C176"/>
    <mergeCell ref="D175:D176"/>
    <mergeCell ref="E175:E176"/>
    <mergeCell ref="F175:F176"/>
    <mergeCell ref="G175:G176"/>
    <mergeCell ref="H175:H176"/>
    <mergeCell ref="I175:I176"/>
    <mergeCell ref="J175:J176"/>
    <mergeCell ref="K175:K176"/>
    <mergeCell ref="L175:L176"/>
    <mergeCell ref="M175:M176"/>
    <mergeCell ref="N175:N176"/>
    <mergeCell ref="O175:O176"/>
    <mergeCell ref="P175:P176"/>
    <mergeCell ref="Q175:Q176"/>
    <mergeCell ref="S175:S176"/>
    <mergeCell ref="T175:T176"/>
    <mergeCell ref="U175:U176"/>
    <mergeCell ref="V175:V176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N161:N162"/>
    <mergeCell ref="O161:O162"/>
    <mergeCell ref="P161:P162"/>
    <mergeCell ref="Q161:Q162"/>
    <mergeCell ref="S161:S162"/>
    <mergeCell ref="T161:T162"/>
    <mergeCell ref="U161:U162"/>
    <mergeCell ref="D195:D199"/>
    <mergeCell ref="E195:E199"/>
    <mergeCell ref="F195:F199"/>
    <mergeCell ref="G195:G199"/>
    <mergeCell ref="H195:H199"/>
    <mergeCell ref="I195:I199"/>
    <mergeCell ref="J195:J199"/>
    <mergeCell ref="K195:K199"/>
    <mergeCell ref="L195:L199"/>
    <mergeCell ref="M195:M199"/>
    <mergeCell ref="N195:N199"/>
    <mergeCell ref="O195:O199"/>
    <mergeCell ref="P195:P199"/>
    <mergeCell ref="Q195:Q199"/>
    <mergeCell ref="S195:S199"/>
    <mergeCell ref="T195:T199"/>
    <mergeCell ref="U195:U199"/>
    <mergeCell ref="V195:V199"/>
    <mergeCell ref="A200:A201"/>
    <mergeCell ref="B200:B201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S200:S201"/>
    <mergeCell ref="T200:T201"/>
    <mergeCell ref="U200:U201"/>
    <mergeCell ref="V200:V201"/>
    <mergeCell ref="A206:A211"/>
    <mergeCell ref="B206:B211"/>
    <mergeCell ref="C206:C211"/>
    <mergeCell ref="D206:D211"/>
    <mergeCell ref="E206:E211"/>
    <mergeCell ref="F206:F211"/>
    <mergeCell ref="G206:G211"/>
    <mergeCell ref="H206:H211"/>
    <mergeCell ref="I206:I211"/>
    <mergeCell ref="J206:J211"/>
    <mergeCell ref="K206:K211"/>
    <mergeCell ref="L206:L211"/>
    <mergeCell ref="M206:M211"/>
    <mergeCell ref="N206:N211"/>
    <mergeCell ref="O206:O211"/>
    <mergeCell ref="P206:P211"/>
    <mergeCell ref="Q206:Q211"/>
    <mergeCell ref="S206:S211"/>
    <mergeCell ref="T206:T211"/>
    <mergeCell ref="U206:U211"/>
    <mergeCell ref="V206:V211"/>
    <mergeCell ref="A202:A203"/>
    <mergeCell ref="B202:B203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K202:K203"/>
    <mergeCell ref="L202:L203"/>
    <mergeCell ref="M202:M203"/>
    <mergeCell ref="N202:N203"/>
    <mergeCell ref="O202:O203"/>
    <mergeCell ref="P202:P203"/>
    <mergeCell ref="Q202:Q203"/>
    <mergeCell ref="S202:S203"/>
    <mergeCell ref="T202:T203"/>
    <mergeCell ref="U202:U203"/>
    <mergeCell ref="V202:V203"/>
    <mergeCell ref="A204:A205"/>
    <mergeCell ref="B204:B205"/>
    <mergeCell ref="C204:C205"/>
    <mergeCell ref="D204:D205"/>
    <mergeCell ref="E204:E205"/>
    <mergeCell ref="F204:F205"/>
    <mergeCell ref="G204:G205"/>
    <mergeCell ref="H204:H205"/>
    <mergeCell ref="I204:I205"/>
    <mergeCell ref="J204:J205"/>
    <mergeCell ref="K204:K205"/>
    <mergeCell ref="L204:L205"/>
    <mergeCell ref="M204:M205"/>
    <mergeCell ref="N204:N205"/>
    <mergeCell ref="O204:O205"/>
    <mergeCell ref="P204:P205"/>
    <mergeCell ref="Q204:Q205"/>
    <mergeCell ref="S204:S205"/>
    <mergeCell ref="T204:T205"/>
    <mergeCell ref="U204:U205"/>
    <mergeCell ref="V204:V205"/>
    <mergeCell ref="A212:A215"/>
    <mergeCell ref="B212:B215"/>
    <mergeCell ref="C212:C215"/>
    <mergeCell ref="D212:D215"/>
    <mergeCell ref="E212:E215"/>
    <mergeCell ref="F212:F215"/>
    <mergeCell ref="G212:G215"/>
    <mergeCell ref="H212:H215"/>
    <mergeCell ref="I212:I215"/>
    <mergeCell ref="J212:J215"/>
    <mergeCell ref="K212:K215"/>
    <mergeCell ref="L212:L215"/>
    <mergeCell ref="M212:M215"/>
    <mergeCell ref="N212:N215"/>
    <mergeCell ref="O212:O215"/>
    <mergeCell ref="P212:P215"/>
    <mergeCell ref="Q212:Q215"/>
    <mergeCell ref="S212:S215"/>
    <mergeCell ref="T212:T215"/>
    <mergeCell ref="U212:U215"/>
    <mergeCell ref="V212:V215"/>
    <mergeCell ref="A216:A218"/>
    <mergeCell ref="B216:B218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L218"/>
    <mergeCell ref="M216:M218"/>
    <mergeCell ref="N216:N218"/>
    <mergeCell ref="O216:O218"/>
    <mergeCell ref="P216:P218"/>
    <mergeCell ref="Q216:Q218"/>
    <mergeCell ref="S216:S218"/>
    <mergeCell ref="T216:T218"/>
    <mergeCell ref="U216:U218"/>
    <mergeCell ref="V216:V218"/>
    <mergeCell ref="A219:A224"/>
    <mergeCell ref="B219:B224"/>
    <mergeCell ref="C219:C224"/>
    <mergeCell ref="D219:D224"/>
    <mergeCell ref="E219:E224"/>
    <mergeCell ref="F219:F224"/>
    <mergeCell ref="G219:G224"/>
    <mergeCell ref="H219:H224"/>
    <mergeCell ref="I219:I224"/>
    <mergeCell ref="J219:J224"/>
    <mergeCell ref="K219:K224"/>
    <mergeCell ref="L219:L224"/>
    <mergeCell ref="M219:M224"/>
    <mergeCell ref="N219:N224"/>
    <mergeCell ref="O219:O224"/>
    <mergeCell ref="P219:P224"/>
    <mergeCell ref="Q219:Q224"/>
    <mergeCell ref="S219:S224"/>
    <mergeCell ref="T219:T224"/>
    <mergeCell ref="U219:U224"/>
    <mergeCell ref="V219:V224"/>
    <mergeCell ref="A225:A226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S225:S226"/>
    <mergeCell ref="T225:T226"/>
    <mergeCell ref="U225:U226"/>
    <mergeCell ref="V225:V226"/>
    <mergeCell ref="A232:A239"/>
    <mergeCell ref="B232:B239"/>
    <mergeCell ref="C232:C239"/>
    <mergeCell ref="D232:D239"/>
    <mergeCell ref="E232:E239"/>
    <mergeCell ref="F232:F239"/>
    <mergeCell ref="G232:G239"/>
    <mergeCell ref="H232:H239"/>
    <mergeCell ref="I232:I239"/>
    <mergeCell ref="J232:J239"/>
    <mergeCell ref="K232:K239"/>
    <mergeCell ref="L232:L239"/>
    <mergeCell ref="M232:M239"/>
    <mergeCell ref="N232:N239"/>
    <mergeCell ref="O232:O239"/>
    <mergeCell ref="P232:P239"/>
    <mergeCell ref="Q232:Q239"/>
    <mergeCell ref="S232:S239"/>
    <mergeCell ref="T232:T239"/>
    <mergeCell ref="U232:U239"/>
    <mergeCell ref="V232:V239"/>
    <mergeCell ref="A227:A228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K227:K228"/>
    <mergeCell ref="L227:L228"/>
    <mergeCell ref="M227:M228"/>
    <mergeCell ref="N227:N228"/>
    <mergeCell ref="O227:O228"/>
    <mergeCell ref="P227:P228"/>
    <mergeCell ref="Q227:Q228"/>
    <mergeCell ref="S227:S228"/>
    <mergeCell ref="T227:T228"/>
    <mergeCell ref="U227:U228"/>
    <mergeCell ref="V227:V228"/>
    <mergeCell ref="A229:A231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L231"/>
    <mergeCell ref="M229:M231"/>
    <mergeCell ref="N229:N231"/>
    <mergeCell ref="O229:O231"/>
    <mergeCell ref="P229:P231"/>
    <mergeCell ref="Q229:Q231"/>
    <mergeCell ref="S229:S231"/>
    <mergeCell ref="T229:T231"/>
    <mergeCell ref="U229:U231"/>
    <mergeCell ref="V229:V231"/>
    <mergeCell ref="A240:B240"/>
    <mergeCell ref="A241:V241"/>
    <mergeCell ref="A242:A246"/>
    <mergeCell ref="B242:B246"/>
    <mergeCell ref="C242:C246"/>
    <mergeCell ref="D242:D246"/>
    <mergeCell ref="E242:E246"/>
    <mergeCell ref="F242:F246"/>
    <mergeCell ref="G242:G246"/>
    <mergeCell ref="H242:H246"/>
    <mergeCell ref="I242:I246"/>
    <mergeCell ref="J242:J246"/>
    <mergeCell ref="K242:K246"/>
    <mergeCell ref="L242:L246"/>
    <mergeCell ref="M242:M246"/>
    <mergeCell ref="N242:N246"/>
    <mergeCell ref="O242:O246"/>
    <mergeCell ref="P242:P246"/>
    <mergeCell ref="Q242:Q246"/>
    <mergeCell ref="S242:S246"/>
    <mergeCell ref="T242:T246"/>
    <mergeCell ref="U242:U246"/>
    <mergeCell ref="V242:V246"/>
    <mergeCell ref="A280:A283"/>
    <mergeCell ref="B280:B283"/>
    <mergeCell ref="C280:C283"/>
    <mergeCell ref="D280:D283"/>
    <mergeCell ref="E280:E283"/>
    <mergeCell ref="F280:F283"/>
    <mergeCell ref="G280:G283"/>
    <mergeCell ref="H280:H283"/>
    <mergeCell ref="I280:I283"/>
    <mergeCell ref="J280:J283"/>
    <mergeCell ref="K280:K283"/>
    <mergeCell ref="L280:L283"/>
    <mergeCell ref="M280:M283"/>
    <mergeCell ref="N280:N283"/>
    <mergeCell ref="O280:O283"/>
    <mergeCell ref="P280:P283"/>
    <mergeCell ref="Q280:Q283"/>
    <mergeCell ref="S280:S283"/>
    <mergeCell ref="T280:T283"/>
    <mergeCell ref="U280:U283"/>
    <mergeCell ref="V280:V283"/>
    <mergeCell ref="A261:A262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J261:J262"/>
    <mergeCell ref="K261:K262"/>
    <mergeCell ref="L261:L262"/>
    <mergeCell ref="M261:M262"/>
    <mergeCell ref="N261:N262"/>
    <mergeCell ref="O261:O262"/>
    <mergeCell ref="P261:P262"/>
    <mergeCell ref="Q261:Q262"/>
    <mergeCell ref="S261:S262"/>
    <mergeCell ref="T261:T262"/>
    <mergeCell ref="U261:U262"/>
    <mergeCell ref="V261:V262"/>
    <mergeCell ref="A263:A265"/>
    <mergeCell ref="A287:A290"/>
    <mergeCell ref="B287:B290"/>
    <mergeCell ref="C287:C290"/>
    <mergeCell ref="D287:D290"/>
    <mergeCell ref="E287:E290"/>
    <mergeCell ref="F287:F290"/>
    <mergeCell ref="G287:G290"/>
    <mergeCell ref="H287:H290"/>
    <mergeCell ref="I287:I290"/>
    <mergeCell ref="J287:J290"/>
    <mergeCell ref="K287:K290"/>
    <mergeCell ref="L287:L290"/>
    <mergeCell ref="M287:M290"/>
    <mergeCell ref="N287:N290"/>
    <mergeCell ref="O287:O290"/>
    <mergeCell ref="P287:P290"/>
    <mergeCell ref="Q287:Q290"/>
    <mergeCell ref="S287:S290"/>
    <mergeCell ref="T287:T290"/>
    <mergeCell ref="U287:U290"/>
    <mergeCell ref="V287:V290"/>
    <mergeCell ref="A291:A294"/>
    <mergeCell ref="B291:B294"/>
    <mergeCell ref="C291:C294"/>
    <mergeCell ref="D291:D294"/>
    <mergeCell ref="E291:E294"/>
    <mergeCell ref="F291:F294"/>
    <mergeCell ref="G291:G294"/>
    <mergeCell ref="H291:H294"/>
    <mergeCell ref="I291:I294"/>
    <mergeCell ref="J291:J294"/>
    <mergeCell ref="K291:K294"/>
    <mergeCell ref="L291:L294"/>
    <mergeCell ref="M291:M294"/>
    <mergeCell ref="N291:N294"/>
    <mergeCell ref="O291:O294"/>
    <mergeCell ref="P291:P294"/>
    <mergeCell ref="Q291:Q294"/>
    <mergeCell ref="S291:S294"/>
    <mergeCell ref="T291:T294"/>
    <mergeCell ref="U291:U294"/>
    <mergeCell ref="V291:V294"/>
    <mergeCell ref="B263:B265"/>
    <mergeCell ref="C263:C265"/>
    <mergeCell ref="D263:D265"/>
    <mergeCell ref="E263:E265"/>
    <mergeCell ref="F263:F265"/>
    <mergeCell ref="G263:G265"/>
    <mergeCell ref="H263:H265"/>
    <mergeCell ref="I263:I265"/>
    <mergeCell ref="J263:J265"/>
    <mergeCell ref="K263:K265"/>
    <mergeCell ref="L263:L265"/>
    <mergeCell ref="M263:M265"/>
    <mergeCell ref="N263:N265"/>
    <mergeCell ref="O263:O265"/>
    <mergeCell ref="P263:P265"/>
    <mergeCell ref="Q263:Q265"/>
    <mergeCell ref="S263:S265"/>
    <mergeCell ref="T263:T265"/>
    <mergeCell ref="U263:U265"/>
    <mergeCell ref="V263:V265"/>
    <mergeCell ref="A295:B295"/>
    <mergeCell ref="A296:V296"/>
    <mergeCell ref="A297:A299"/>
    <mergeCell ref="B297:B299"/>
    <mergeCell ref="C297:C299"/>
    <mergeCell ref="D297:D299"/>
    <mergeCell ref="E297:E299"/>
    <mergeCell ref="F297:F299"/>
    <mergeCell ref="G297:G299"/>
    <mergeCell ref="H297:H299"/>
    <mergeCell ref="I297:I299"/>
    <mergeCell ref="J297:J299"/>
    <mergeCell ref="K297:K299"/>
    <mergeCell ref="L297:L299"/>
    <mergeCell ref="M297:M299"/>
    <mergeCell ref="N297:N299"/>
    <mergeCell ref="O297:O299"/>
    <mergeCell ref="P297:P299"/>
    <mergeCell ref="Q297:Q299"/>
    <mergeCell ref="S297:S299"/>
    <mergeCell ref="T297:T299"/>
    <mergeCell ref="U297:U299"/>
    <mergeCell ref="V297:V299"/>
    <mergeCell ref="A300:A301"/>
    <mergeCell ref="B300:B301"/>
    <mergeCell ref="C300:C301"/>
    <mergeCell ref="D300:D301"/>
    <mergeCell ref="E300:E301"/>
    <mergeCell ref="F300:F301"/>
    <mergeCell ref="G300:G301"/>
    <mergeCell ref="H300:H301"/>
    <mergeCell ref="I300:I301"/>
    <mergeCell ref="J300:J301"/>
    <mergeCell ref="K300:K301"/>
    <mergeCell ref="L300:L301"/>
    <mergeCell ref="M300:M301"/>
    <mergeCell ref="N300:N301"/>
    <mergeCell ref="O300:O301"/>
    <mergeCell ref="P300:P301"/>
    <mergeCell ref="Q300:Q301"/>
    <mergeCell ref="S300:S301"/>
    <mergeCell ref="T300:T301"/>
    <mergeCell ref="U300:U301"/>
    <mergeCell ref="V300:V301"/>
    <mergeCell ref="A302:A303"/>
    <mergeCell ref="B302:B303"/>
    <mergeCell ref="C302:C30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302:L303"/>
    <mergeCell ref="M302:M303"/>
    <mergeCell ref="N302:N303"/>
    <mergeCell ref="O302:O303"/>
    <mergeCell ref="P302:P303"/>
    <mergeCell ref="Q302:Q303"/>
    <mergeCell ref="S302:S303"/>
    <mergeCell ref="T302:T303"/>
    <mergeCell ref="U302:U303"/>
    <mergeCell ref="V302:V303"/>
    <mergeCell ref="A358:A360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K360"/>
    <mergeCell ref="L358:L360"/>
    <mergeCell ref="M358:M360"/>
    <mergeCell ref="N358:N360"/>
    <mergeCell ref="O358:O360"/>
    <mergeCell ref="P358:P360"/>
    <mergeCell ref="Q358:Q360"/>
    <mergeCell ref="S358:S360"/>
    <mergeCell ref="T358:T360"/>
    <mergeCell ref="U358:U360"/>
    <mergeCell ref="V358:V360"/>
    <mergeCell ref="B304:B317"/>
    <mergeCell ref="C304:C317"/>
    <mergeCell ref="D304:D317"/>
    <mergeCell ref="E304:E317"/>
    <mergeCell ref="F304:F317"/>
    <mergeCell ref="G304:G317"/>
    <mergeCell ref="H304:H317"/>
    <mergeCell ref="I304:I317"/>
    <mergeCell ref="J304:J317"/>
    <mergeCell ref="K304:K317"/>
    <mergeCell ref="L304:L317"/>
    <mergeCell ref="M304:M317"/>
    <mergeCell ref="N304:N317"/>
    <mergeCell ref="O304:O317"/>
    <mergeCell ref="P304:P317"/>
    <mergeCell ref="Q304:Q317"/>
    <mergeCell ref="S304:S317"/>
    <mergeCell ref="T304:T317"/>
    <mergeCell ref="U304:U317"/>
    <mergeCell ref="V304:V317"/>
    <mergeCell ref="A349:A357"/>
    <mergeCell ref="B349:B357"/>
    <mergeCell ref="C349:C357"/>
    <mergeCell ref="D349:D357"/>
    <mergeCell ref="E349:E357"/>
    <mergeCell ref="F349:F357"/>
    <mergeCell ref="G349:G357"/>
    <mergeCell ref="H349:H357"/>
    <mergeCell ref="I349:I357"/>
    <mergeCell ref="J349:J357"/>
    <mergeCell ref="K349:K357"/>
    <mergeCell ref="L349:L357"/>
    <mergeCell ref="M349:M357"/>
    <mergeCell ref="N349:N357"/>
    <mergeCell ref="O349:O357"/>
    <mergeCell ref="P349:P357"/>
    <mergeCell ref="Q349:Q357"/>
    <mergeCell ref="S349:S357"/>
    <mergeCell ref="T349:T357"/>
    <mergeCell ref="U349:U357"/>
    <mergeCell ref="V349:V357"/>
    <mergeCell ref="A335:A348"/>
    <mergeCell ref="B335:B348"/>
    <mergeCell ref="C335:C348"/>
    <mergeCell ref="D335:D348"/>
    <mergeCell ref="E335:E348"/>
    <mergeCell ref="F335:F348"/>
    <mergeCell ref="G335:G348"/>
    <mergeCell ref="H335:H348"/>
    <mergeCell ref="I335:I348"/>
    <mergeCell ref="J335:J348"/>
    <mergeCell ref="K335:K348"/>
    <mergeCell ref="L335:L348"/>
    <mergeCell ref="M335:M348"/>
    <mergeCell ref="N335:N348"/>
    <mergeCell ref="O335:O348"/>
    <mergeCell ref="P335:P348"/>
    <mergeCell ref="Q335:Q348"/>
    <mergeCell ref="S335:S348"/>
    <mergeCell ref="T335:T348"/>
    <mergeCell ref="U335:U348"/>
    <mergeCell ref="V335:V348"/>
    <mergeCell ref="A361:A363"/>
    <mergeCell ref="B361:B363"/>
    <mergeCell ref="C361:C363"/>
    <mergeCell ref="D361:D363"/>
    <mergeCell ref="E361:E363"/>
    <mergeCell ref="F361:F363"/>
    <mergeCell ref="G361:G363"/>
    <mergeCell ref="H361:H363"/>
    <mergeCell ref="I361:I363"/>
    <mergeCell ref="J361:J363"/>
    <mergeCell ref="K361:K363"/>
    <mergeCell ref="L361:L363"/>
    <mergeCell ref="M361:M363"/>
    <mergeCell ref="N361:N363"/>
    <mergeCell ref="O361:O363"/>
    <mergeCell ref="P361:P363"/>
    <mergeCell ref="Q361:Q363"/>
    <mergeCell ref="S361:S363"/>
    <mergeCell ref="T361:T363"/>
    <mergeCell ref="U361:U363"/>
    <mergeCell ref="V361:V363"/>
    <mergeCell ref="A370:A372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K372"/>
    <mergeCell ref="L370:L372"/>
    <mergeCell ref="M370:M372"/>
    <mergeCell ref="N370:N372"/>
    <mergeCell ref="O370:O372"/>
    <mergeCell ref="P370:P372"/>
    <mergeCell ref="Q370:Q372"/>
    <mergeCell ref="S370:S372"/>
    <mergeCell ref="T370:T372"/>
    <mergeCell ref="U370:U372"/>
    <mergeCell ref="V370:V372"/>
    <mergeCell ref="A364:A369"/>
    <mergeCell ref="B364:B369"/>
    <mergeCell ref="C364:C369"/>
    <mergeCell ref="D364:D369"/>
    <mergeCell ref="E364:E369"/>
    <mergeCell ref="F364:F369"/>
    <mergeCell ref="G364:G369"/>
    <mergeCell ref="H364:H369"/>
    <mergeCell ref="I364:I369"/>
    <mergeCell ref="J364:J369"/>
    <mergeCell ref="K364:K369"/>
    <mergeCell ref="L364:L369"/>
    <mergeCell ref="M364:M369"/>
    <mergeCell ref="N364:N369"/>
    <mergeCell ref="O364:O369"/>
    <mergeCell ref="P364:P369"/>
    <mergeCell ref="Q364:Q369"/>
    <mergeCell ref="S364:S369"/>
    <mergeCell ref="T364:T369"/>
    <mergeCell ref="U364:U369"/>
    <mergeCell ref="V364:V369"/>
    <mergeCell ref="A381:A382"/>
    <mergeCell ref="B381:B382"/>
    <mergeCell ref="C381:C382"/>
    <mergeCell ref="D381:D382"/>
    <mergeCell ref="E381:E382"/>
    <mergeCell ref="F381:F382"/>
    <mergeCell ref="G381:G382"/>
    <mergeCell ref="H381:H382"/>
    <mergeCell ref="I381:I382"/>
    <mergeCell ref="J381:J382"/>
    <mergeCell ref="K381:K382"/>
    <mergeCell ref="L381:L382"/>
    <mergeCell ref="M381:M382"/>
    <mergeCell ref="N381:N382"/>
    <mergeCell ref="O381:O382"/>
    <mergeCell ref="P381:P382"/>
    <mergeCell ref="Q381:Q382"/>
    <mergeCell ref="S381:S382"/>
    <mergeCell ref="T381:T382"/>
    <mergeCell ref="U381:U382"/>
    <mergeCell ref="V381:V382"/>
    <mergeCell ref="A383:A384"/>
    <mergeCell ref="B383:B384"/>
    <mergeCell ref="C383:C384"/>
    <mergeCell ref="D383:D384"/>
    <mergeCell ref="E383:E384"/>
    <mergeCell ref="F383:F384"/>
    <mergeCell ref="G383:G384"/>
    <mergeCell ref="H383:H384"/>
    <mergeCell ref="I383:I384"/>
    <mergeCell ref="J383:J384"/>
    <mergeCell ref="K383:K384"/>
    <mergeCell ref="L383:L384"/>
    <mergeCell ref="M383:M384"/>
    <mergeCell ref="N383:N384"/>
    <mergeCell ref="O383:O384"/>
    <mergeCell ref="P383:P384"/>
    <mergeCell ref="Q383:Q384"/>
    <mergeCell ref="S383:S384"/>
    <mergeCell ref="T383:T384"/>
    <mergeCell ref="U383:U384"/>
    <mergeCell ref="V383:V384"/>
    <mergeCell ref="A385:B385"/>
    <mergeCell ref="A386:V386"/>
    <mergeCell ref="A389:A403"/>
    <mergeCell ref="B389:B403"/>
    <mergeCell ref="C389:C403"/>
    <mergeCell ref="D389:D403"/>
    <mergeCell ref="E389:E403"/>
    <mergeCell ref="F389:F403"/>
    <mergeCell ref="G389:G403"/>
    <mergeCell ref="H389:H403"/>
    <mergeCell ref="I389:I403"/>
    <mergeCell ref="J389:J403"/>
    <mergeCell ref="K389:K403"/>
    <mergeCell ref="L389:L403"/>
    <mergeCell ref="M389:M403"/>
    <mergeCell ref="N389:N403"/>
    <mergeCell ref="O389:O403"/>
    <mergeCell ref="P389:P403"/>
    <mergeCell ref="Q389:Q403"/>
    <mergeCell ref="S389:S403"/>
    <mergeCell ref="T389:T403"/>
    <mergeCell ref="U389:U403"/>
    <mergeCell ref="V389:V403"/>
    <mergeCell ref="A404:A409"/>
    <mergeCell ref="B404:B409"/>
    <mergeCell ref="C404:C409"/>
    <mergeCell ref="D404:D409"/>
    <mergeCell ref="E404:E409"/>
    <mergeCell ref="F404:F409"/>
    <mergeCell ref="G404:G409"/>
    <mergeCell ref="H404:H409"/>
    <mergeCell ref="I404:I409"/>
    <mergeCell ref="J404:J409"/>
    <mergeCell ref="K404:K409"/>
    <mergeCell ref="L404:L409"/>
    <mergeCell ref="M404:M409"/>
    <mergeCell ref="N404:N409"/>
    <mergeCell ref="O404:O409"/>
    <mergeCell ref="P404:P409"/>
    <mergeCell ref="Q404:Q409"/>
    <mergeCell ref="S404:S409"/>
    <mergeCell ref="T404:T409"/>
    <mergeCell ref="U404:U409"/>
    <mergeCell ref="V404:V409"/>
    <mergeCell ref="A387:A388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K387:K388"/>
    <mergeCell ref="L387:L388"/>
    <mergeCell ref="M387:M388"/>
    <mergeCell ref="N387:N388"/>
    <mergeCell ref="O387:O388"/>
    <mergeCell ref="P387:P388"/>
    <mergeCell ref="Q387:Q388"/>
    <mergeCell ref="S387:S388"/>
    <mergeCell ref="T387:T388"/>
    <mergeCell ref="U387:U388"/>
    <mergeCell ref="A440:A442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L442"/>
    <mergeCell ref="M440:M442"/>
    <mergeCell ref="N440:N442"/>
    <mergeCell ref="O440:O442"/>
    <mergeCell ref="P440:P442"/>
    <mergeCell ref="Q440:Q442"/>
    <mergeCell ref="S440:S442"/>
    <mergeCell ref="T440:T442"/>
    <mergeCell ref="U440:U442"/>
    <mergeCell ref="V440:V442"/>
    <mergeCell ref="A410:A424"/>
    <mergeCell ref="B410:B424"/>
    <mergeCell ref="C410:C424"/>
    <mergeCell ref="D410:D424"/>
    <mergeCell ref="E410:E424"/>
    <mergeCell ref="F410:F424"/>
    <mergeCell ref="G410:G424"/>
    <mergeCell ref="H410:H424"/>
    <mergeCell ref="I410:I424"/>
    <mergeCell ref="J410:J424"/>
    <mergeCell ref="K410:K424"/>
    <mergeCell ref="L410:L424"/>
    <mergeCell ref="M410:M424"/>
    <mergeCell ref="N410:N424"/>
    <mergeCell ref="O410:O424"/>
    <mergeCell ref="P410:P424"/>
    <mergeCell ref="Q410:Q424"/>
    <mergeCell ref="S410:S424"/>
    <mergeCell ref="T410:T424"/>
    <mergeCell ref="U410:U424"/>
    <mergeCell ref="V410:V424"/>
    <mergeCell ref="A449:A450"/>
    <mergeCell ref="B449:B450"/>
    <mergeCell ref="C449:C450"/>
    <mergeCell ref="D449:D450"/>
    <mergeCell ref="E449:E450"/>
    <mergeCell ref="F449:F450"/>
    <mergeCell ref="G449:G450"/>
    <mergeCell ref="H449:H450"/>
    <mergeCell ref="I449:I450"/>
    <mergeCell ref="J449:J450"/>
    <mergeCell ref="K449:K450"/>
    <mergeCell ref="L449:L450"/>
    <mergeCell ref="M449:M450"/>
    <mergeCell ref="N449:N450"/>
    <mergeCell ref="O449:O450"/>
    <mergeCell ref="P449:P450"/>
    <mergeCell ref="Q449:Q450"/>
    <mergeCell ref="S449:S450"/>
    <mergeCell ref="T449:T450"/>
    <mergeCell ref="U449:U450"/>
    <mergeCell ref="V449:V450"/>
    <mergeCell ref="A451:B451"/>
    <mergeCell ref="A452:V452"/>
    <mergeCell ref="B458:B459"/>
    <mergeCell ref="C458:C459"/>
    <mergeCell ref="D458:D459"/>
    <mergeCell ref="E458:E459"/>
    <mergeCell ref="F458:F459"/>
    <mergeCell ref="G458:G459"/>
    <mergeCell ref="H458:H459"/>
    <mergeCell ref="I458:I459"/>
    <mergeCell ref="J458:J459"/>
    <mergeCell ref="K458:K459"/>
    <mergeCell ref="L458:L459"/>
    <mergeCell ref="M458:M459"/>
    <mergeCell ref="N458:N459"/>
    <mergeCell ref="O458:O459"/>
    <mergeCell ref="P458:P459"/>
    <mergeCell ref="Q458:Q459"/>
    <mergeCell ref="S458:S459"/>
    <mergeCell ref="T458:T459"/>
    <mergeCell ref="U458:U459"/>
    <mergeCell ref="V458:V459"/>
    <mergeCell ref="A489:A500"/>
    <mergeCell ref="B489:B500"/>
    <mergeCell ref="C489:C500"/>
    <mergeCell ref="D489:D500"/>
    <mergeCell ref="E489:E500"/>
    <mergeCell ref="F489:F500"/>
    <mergeCell ref="G489:G500"/>
    <mergeCell ref="H489:H500"/>
    <mergeCell ref="I489:I500"/>
    <mergeCell ref="J489:J500"/>
    <mergeCell ref="K489:K500"/>
    <mergeCell ref="L489:L500"/>
    <mergeCell ref="M489:M500"/>
    <mergeCell ref="N489:N500"/>
    <mergeCell ref="O489:O500"/>
    <mergeCell ref="P489:P500"/>
    <mergeCell ref="Q489:Q500"/>
    <mergeCell ref="S489:S500"/>
    <mergeCell ref="T489:T500"/>
    <mergeCell ref="U489:U500"/>
    <mergeCell ref="V489:V500"/>
    <mergeCell ref="A501:A503"/>
    <mergeCell ref="B501:B503"/>
    <mergeCell ref="C501:C503"/>
    <mergeCell ref="D501:D503"/>
    <mergeCell ref="E501:E503"/>
    <mergeCell ref="F501:F503"/>
    <mergeCell ref="G501:G503"/>
    <mergeCell ref="H501:H503"/>
    <mergeCell ref="I501:I503"/>
    <mergeCell ref="J501:J503"/>
    <mergeCell ref="K501:K503"/>
    <mergeCell ref="L501:L503"/>
    <mergeCell ref="M501:M503"/>
    <mergeCell ref="N501:N503"/>
    <mergeCell ref="O501:O503"/>
    <mergeCell ref="P501:P503"/>
    <mergeCell ref="Q501:Q503"/>
    <mergeCell ref="S501:S503"/>
    <mergeCell ref="T501:T503"/>
    <mergeCell ref="U501:U503"/>
    <mergeCell ref="V501:V503"/>
    <mergeCell ref="A539:A550"/>
    <mergeCell ref="B539:B550"/>
    <mergeCell ref="C539:C550"/>
    <mergeCell ref="D539:D550"/>
    <mergeCell ref="E539:E550"/>
    <mergeCell ref="F539:F550"/>
    <mergeCell ref="G539:G550"/>
    <mergeCell ref="H539:H550"/>
    <mergeCell ref="I539:I550"/>
    <mergeCell ref="J539:J550"/>
    <mergeCell ref="K539:K550"/>
    <mergeCell ref="L539:L550"/>
    <mergeCell ref="M539:M550"/>
    <mergeCell ref="N539:N550"/>
    <mergeCell ref="O539:O550"/>
    <mergeCell ref="P539:P550"/>
    <mergeCell ref="Q539:Q550"/>
    <mergeCell ref="S539:S550"/>
    <mergeCell ref="T539:T550"/>
    <mergeCell ref="U539:U550"/>
    <mergeCell ref="V539:V550"/>
    <mergeCell ref="A504:A506"/>
    <mergeCell ref="B504:B506"/>
    <mergeCell ref="C504:C506"/>
    <mergeCell ref="D504:D506"/>
    <mergeCell ref="E504:E506"/>
    <mergeCell ref="F504:F506"/>
    <mergeCell ref="G504:G506"/>
    <mergeCell ref="H504:H506"/>
    <mergeCell ref="I504:I506"/>
    <mergeCell ref="J504:J506"/>
    <mergeCell ref="K504:K506"/>
    <mergeCell ref="L504:L506"/>
    <mergeCell ref="M504:M506"/>
    <mergeCell ref="N504:N506"/>
    <mergeCell ref="O504:O506"/>
    <mergeCell ref="P504:P506"/>
    <mergeCell ref="Q504:Q506"/>
    <mergeCell ref="S504:S506"/>
    <mergeCell ref="T504:T506"/>
    <mergeCell ref="U504:U506"/>
    <mergeCell ref="V504:V506"/>
    <mergeCell ref="A507:A509"/>
    <mergeCell ref="B507:B509"/>
    <mergeCell ref="C507:C509"/>
    <mergeCell ref="D507:D509"/>
    <mergeCell ref="E507:E509"/>
    <mergeCell ref="F507:F509"/>
    <mergeCell ref="G507:G509"/>
    <mergeCell ref="H507:H509"/>
    <mergeCell ref="I507:I509"/>
    <mergeCell ref="J507:J509"/>
    <mergeCell ref="K507:K509"/>
    <mergeCell ref="L507:L509"/>
    <mergeCell ref="M507:M509"/>
    <mergeCell ref="N507:N509"/>
    <mergeCell ref="O507:O509"/>
    <mergeCell ref="P507:P509"/>
    <mergeCell ref="Q507:Q509"/>
    <mergeCell ref="S507:S509"/>
    <mergeCell ref="T507:T509"/>
    <mergeCell ref="U507:U509"/>
    <mergeCell ref="V507:V509"/>
    <mergeCell ref="A510:A512"/>
    <mergeCell ref="A551:A553"/>
    <mergeCell ref="B551:B553"/>
    <mergeCell ref="C551:C553"/>
    <mergeCell ref="D551:D553"/>
    <mergeCell ref="E551:E553"/>
    <mergeCell ref="F551:F553"/>
    <mergeCell ref="G551:G553"/>
    <mergeCell ref="H551:H553"/>
    <mergeCell ref="I551:I553"/>
    <mergeCell ref="J551:J553"/>
    <mergeCell ref="K551:K553"/>
    <mergeCell ref="L551:L553"/>
    <mergeCell ref="M551:M553"/>
    <mergeCell ref="N551:N553"/>
    <mergeCell ref="O551:O553"/>
    <mergeCell ref="P551:P553"/>
    <mergeCell ref="Q551:Q553"/>
    <mergeCell ref="S551:S553"/>
    <mergeCell ref="T551:T553"/>
    <mergeCell ref="U551:U553"/>
    <mergeCell ref="V551:V553"/>
    <mergeCell ref="A557:A559"/>
    <mergeCell ref="B557:B559"/>
    <mergeCell ref="C557:C559"/>
    <mergeCell ref="D557:D559"/>
    <mergeCell ref="E557:E559"/>
    <mergeCell ref="F557:F559"/>
    <mergeCell ref="G557:G559"/>
    <mergeCell ref="H557:H559"/>
    <mergeCell ref="I557:I559"/>
    <mergeCell ref="J557:J559"/>
    <mergeCell ref="K557:K559"/>
    <mergeCell ref="L557:L559"/>
    <mergeCell ref="M557:M559"/>
    <mergeCell ref="N557:N559"/>
    <mergeCell ref="O557:O559"/>
    <mergeCell ref="P557:P559"/>
    <mergeCell ref="Q557:Q559"/>
    <mergeCell ref="S557:S559"/>
    <mergeCell ref="T557:T559"/>
    <mergeCell ref="U557:U559"/>
    <mergeCell ref="V557:V559"/>
    <mergeCell ref="A554:A556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K556"/>
    <mergeCell ref="L554:L556"/>
    <mergeCell ref="M554:M556"/>
    <mergeCell ref="N554:N556"/>
    <mergeCell ref="O554:O556"/>
    <mergeCell ref="P554:P556"/>
    <mergeCell ref="Q554:Q556"/>
    <mergeCell ref="S554:S556"/>
    <mergeCell ref="T554:T556"/>
    <mergeCell ref="U554:U556"/>
    <mergeCell ref="V554:V556"/>
    <mergeCell ref="A560:A562"/>
    <mergeCell ref="B560:B562"/>
    <mergeCell ref="C560:C562"/>
    <mergeCell ref="D560:D562"/>
    <mergeCell ref="E560:E562"/>
    <mergeCell ref="F560:F562"/>
    <mergeCell ref="G560:G562"/>
    <mergeCell ref="H560:H562"/>
    <mergeCell ref="I560:I562"/>
    <mergeCell ref="J560:J562"/>
    <mergeCell ref="K560:K562"/>
    <mergeCell ref="L560:L562"/>
    <mergeCell ref="M560:M562"/>
    <mergeCell ref="N560:N562"/>
    <mergeCell ref="O560:O562"/>
    <mergeCell ref="P560:P562"/>
    <mergeCell ref="Q560:Q562"/>
    <mergeCell ref="S560:S562"/>
    <mergeCell ref="T560:T562"/>
    <mergeCell ref="U560:U562"/>
    <mergeCell ref="V560:V562"/>
    <mergeCell ref="A563:A565"/>
    <mergeCell ref="B563:B565"/>
    <mergeCell ref="C563:C565"/>
    <mergeCell ref="D563:D565"/>
    <mergeCell ref="E563:E565"/>
    <mergeCell ref="F563:F565"/>
    <mergeCell ref="G563:G565"/>
    <mergeCell ref="H563:H565"/>
    <mergeCell ref="I563:I565"/>
    <mergeCell ref="J563:J565"/>
    <mergeCell ref="K563:K565"/>
    <mergeCell ref="L563:L565"/>
    <mergeCell ref="M563:M565"/>
    <mergeCell ref="N563:N565"/>
    <mergeCell ref="O563:O565"/>
    <mergeCell ref="P563:P565"/>
    <mergeCell ref="Q563:Q565"/>
    <mergeCell ref="S563:S565"/>
    <mergeCell ref="T563:T565"/>
    <mergeCell ref="U563:U565"/>
    <mergeCell ref="V563:V565"/>
    <mergeCell ref="A580:A582"/>
    <mergeCell ref="B580:B582"/>
    <mergeCell ref="C580:C582"/>
    <mergeCell ref="D580:D582"/>
    <mergeCell ref="E580:E582"/>
    <mergeCell ref="F580:F582"/>
    <mergeCell ref="G580:G582"/>
    <mergeCell ref="H580:H582"/>
    <mergeCell ref="I580:I582"/>
    <mergeCell ref="J580:J582"/>
    <mergeCell ref="K580:K582"/>
    <mergeCell ref="L580:L582"/>
    <mergeCell ref="M580:M582"/>
    <mergeCell ref="N580:N582"/>
    <mergeCell ref="O580:O582"/>
    <mergeCell ref="P580:P582"/>
    <mergeCell ref="Q580:Q582"/>
    <mergeCell ref="S580:S582"/>
    <mergeCell ref="T580:T582"/>
    <mergeCell ref="U580:U582"/>
    <mergeCell ref="V580:V582"/>
    <mergeCell ref="A583:A585"/>
    <mergeCell ref="B583:B585"/>
    <mergeCell ref="C583:C585"/>
    <mergeCell ref="D583:D585"/>
    <mergeCell ref="E583:E585"/>
    <mergeCell ref="F583:F585"/>
    <mergeCell ref="G583:G585"/>
    <mergeCell ref="H583:H585"/>
    <mergeCell ref="I583:I585"/>
    <mergeCell ref="J583:J585"/>
    <mergeCell ref="K583:K585"/>
    <mergeCell ref="L583:L585"/>
    <mergeCell ref="M583:M585"/>
    <mergeCell ref="N583:N585"/>
    <mergeCell ref="O583:O585"/>
    <mergeCell ref="P583:P585"/>
    <mergeCell ref="Q583:Q585"/>
    <mergeCell ref="S583:S585"/>
    <mergeCell ref="T583:T585"/>
    <mergeCell ref="U583:U585"/>
    <mergeCell ref="V583:V585"/>
    <mergeCell ref="A601:A603"/>
    <mergeCell ref="B601:B603"/>
    <mergeCell ref="C601:C603"/>
    <mergeCell ref="D601:D603"/>
    <mergeCell ref="E601:E603"/>
    <mergeCell ref="F601:F603"/>
    <mergeCell ref="G601:G603"/>
    <mergeCell ref="H601:H603"/>
    <mergeCell ref="I601:I603"/>
    <mergeCell ref="J601:J603"/>
    <mergeCell ref="K601:K603"/>
    <mergeCell ref="L601:L603"/>
    <mergeCell ref="M601:M603"/>
    <mergeCell ref="N601:N603"/>
    <mergeCell ref="O601:O603"/>
    <mergeCell ref="P601:P603"/>
    <mergeCell ref="Q601:Q603"/>
    <mergeCell ref="S601:S603"/>
    <mergeCell ref="T601:T603"/>
    <mergeCell ref="U601:U603"/>
    <mergeCell ref="V601:V603"/>
    <mergeCell ref="A604:A618"/>
    <mergeCell ref="B604:B618"/>
    <mergeCell ref="C604:C618"/>
    <mergeCell ref="D604:D618"/>
    <mergeCell ref="E604:E618"/>
    <mergeCell ref="F604:F618"/>
    <mergeCell ref="G604:G618"/>
    <mergeCell ref="H604:H618"/>
    <mergeCell ref="I604:I618"/>
    <mergeCell ref="J604:J618"/>
    <mergeCell ref="K604:K618"/>
    <mergeCell ref="L604:L618"/>
    <mergeCell ref="M604:M618"/>
    <mergeCell ref="N604:N618"/>
    <mergeCell ref="O604:O618"/>
    <mergeCell ref="P604:P618"/>
    <mergeCell ref="Q604:Q618"/>
    <mergeCell ref="S604:S618"/>
    <mergeCell ref="T604:T618"/>
    <mergeCell ref="U604:U618"/>
    <mergeCell ref="V604:V618"/>
    <mergeCell ref="A619:A633"/>
    <mergeCell ref="B619:B633"/>
    <mergeCell ref="C619:C633"/>
    <mergeCell ref="D619:D633"/>
    <mergeCell ref="E619:E633"/>
    <mergeCell ref="F619:F633"/>
    <mergeCell ref="G619:G633"/>
    <mergeCell ref="H619:H633"/>
    <mergeCell ref="I619:I633"/>
    <mergeCell ref="J619:J633"/>
    <mergeCell ref="K619:K633"/>
    <mergeCell ref="L619:L633"/>
    <mergeCell ref="M619:M633"/>
    <mergeCell ref="N619:N633"/>
    <mergeCell ref="O619:O633"/>
    <mergeCell ref="P619:P633"/>
    <mergeCell ref="Q619:Q633"/>
    <mergeCell ref="S619:S633"/>
    <mergeCell ref="T619:T633"/>
    <mergeCell ref="U619:U633"/>
    <mergeCell ref="V619:V633"/>
    <mergeCell ref="A634:A648"/>
    <mergeCell ref="B634:B648"/>
    <mergeCell ref="C634:C648"/>
    <mergeCell ref="D634:D648"/>
    <mergeCell ref="E634:E648"/>
    <mergeCell ref="F634:F648"/>
    <mergeCell ref="G634:G648"/>
    <mergeCell ref="H634:H648"/>
    <mergeCell ref="I634:I648"/>
    <mergeCell ref="J634:J648"/>
    <mergeCell ref="K634:K648"/>
    <mergeCell ref="L634:L648"/>
    <mergeCell ref="M634:M648"/>
    <mergeCell ref="N634:N648"/>
    <mergeCell ref="O634:O648"/>
    <mergeCell ref="P634:P648"/>
    <mergeCell ref="Q634:Q648"/>
    <mergeCell ref="S634:S648"/>
    <mergeCell ref="T634:T648"/>
    <mergeCell ref="U634:U648"/>
    <mergeCell ref="V634:V648"/>
    <mergeCell ref="A669:A683"/>
    <mergeCell ref="B669:B683"/>
    <mergeCell ref="C669:C683"/>
    <mergeCell ref="D669:D683"/>
    <mergeCell ref="E669:E683"/>
    <mergeCell ref="F669:F683"/>
    <mergeCell ref="G669:G683"/>
    <mergeCell ref="H669:H683"/>
    <mergeCell ref="I669:I683"/>
    <mergeCell ref="J669:J683"/>
    <mergeCell ref="K669:K683"/>
    <mergeCell ref="L669:L683"/>
    <mergeCell ref="M669:M683"/>
    <mergeCell ref="N669:N683"/>
    <mergeCell ref="O669:O683"/>
    <mergeCell ref="P669:P683"/>
    <mergeCell ref="Q669:Q683"/>
    <mergeCell ref="S669:S683"/>
    <mergeCell ref="T669:T683"/>
    <mergeCell ref="U669:U683"/>
    <mergeCell ref="V669:V683"/>
    <mergeCell ref="A703:A717"/>
    <mergeCell ref="B703:B717"/>
    <mergeCell ref="C703:C717"/>
    <mergeCell ref="D703:D717"/>
    <mergeCell ref="E703:E717"/>
    <mergeCell ref="F703:F717"/>
    <mergeCell ref="G703:G717"/>
    <mergeCell ref="H703:H717"/>
    <mergeCell ref="I703:I717"/>
    <mergeCell ref="J703:J717"/>
    <mergeCell ref="K703:K717"/>
    <mergeCell ref="L703:L717"/>
    <mergeCell ref="M703:M717"/>
    <mergeCell ref="N703:N717"/>
    <mergeCell ref="O703:O717"/>
    <mergeCell ref="P703:P717"/>
    <mergeCell ref="Q703:Q717"/>
    <mergeCell ref="S703:S717"/>
    <mergeCell ref="T703:T717"/>
    <mergeCell ref="U703:U717"/>
    <mergeCell ref="V703:V717"/>
    <mergeCell ref="A684:A686"/>
    <mergeCell ref="B684:B686"/>
    <mergeCell ref="C684:C686"/>
    <mergeCell ref="D684:D686"/>
    <mergeCell ref="E684:E686"/>
    <mergeCell ref="F684:F686"/>
    <mergeCell ref="G684:G686"/>
    <mergeCell ref="H684:H686"/>
    <mergeCell ref="I684:I686"/>
    <mergeCell ref="J684:J686"/>
    <mergeCell ref="K684:K686"/>
    <mergeCell ref="L684:L686"/>
    <mergeCell ref="M684:M686"/>
    <mergeCell ref="N684:N686"/>
    <mergeCell ref="O684:O686"/>
    <mergeCell ref="P684:P686"/>
    <mergeCell ref="Q684:Q686"/>
    <mergeCell ref="S684:S686"/>
    <mergeCell ref="T684:T686"/>
    <mergeCell ref="U684:U686"/>
    <mergeCell ref="V684:V686"/>
    <mergeCell ref="A687:A689"/>
    <mergeCell ref="A724:A738"/>
    <mergeCell ref="B724:B738"/>
    <mergeCell ref="C724:C738"/>
    <mergeCell ref="D724:D738"/>
    <mergeCell ref="E724:E738"/>
    <mergeCell ref="F724:F738"/>
    <mergeCell ref="G724:G738"/>
    <mergeCell ref="H724:H738"/>
    <mergeCell ref="I724:I738"/>
    <mergeCell ref="J724:J738"/>
    <mergeCell ref="K724:K738"/>
    <mergeCell ref="L724:L738"/>
    <mergeCell ref="M724:M738"/>
    <mergeCell ref="N724:N738"/>
    <mergeCell ref="O724:O738"/>
    <mergeCell ref="P724:P738"/>
    <mergeCell ref="Q724:Q738"/>
    <mergeCell ref="S724:S738"/>
    <mergeCell ref="T724:T738"/>
    <mergeCell ref="U724:U738"/>
    <mergeCell ref="V724:V738"/>
    <mergeCell ref="A742:A756"/>
    <mergeCell ref="B742:B756"/>
    <mergeCell ref="C742:C756"/>
    <mergeCell ref="D742:D756"/>
    <mergeCell ref="E742:E756"/>
    <mergeCell ref="F742:F756"/>
    <mergeCell ref="G742:G756"/>
    <mergeCell ref="H742:H756"/>
    <mergeCell ref="I742:I756"/>
    <mergeCell ref="J742:J756"/>
    <mergeCell ref="K742:K756"/>
    <mergeCell ref="L742:L756"/>
    <mergeCell ref="M742:M756"/>
    <mergeCell ref="N742:N756"/>
    <mergeCell ref="O742:O756"/>
    <mergeCell ref="P742:P756"/>
    <mergeCell ref="Q742:Q756"/>
    <mergeCell ref="S742:S756"/>
    <mergeCell ref="T742:T756"/>
    <mergeCell ref="U742:U756"/>
    <mergeCell ref="V742:V756"/>
    <mergeCell ref="A739:A741"/>
    <mergeCell ref="B739:B741"/>
    <mergeCell ref="C739:C741"/>
    <mergeCell ref="D739:D741"/>
    <mergeCell ref="E739:E741"/>
    <mergeCell ref="F739:F741"/>
    <mergeCell ref="G739:G741"/>
    <mergeCell ref="H739:H741"/>
    <mergeCell ref="I739:I741"/>
    <mergeCell ref="J739:J741"/>
    <mergeCell ref="K739:K741"/>
    <mergeCell ref="L739:L741"/>
    <mergeCell ref="M739:M741"/>
    <mergeCell ref="N739:N741"/>
    <mergeCell ref="O739:O741"/>
    <mergeCell ref="P739:P741"/>
    <mergeCell ref="Q739:Q741"/>
    <mergeCell ref="S739:S741"/>
    <mergeCell ref="T739:T741"/>
    <mergeCell ref="U739:U741"/>
    <mergeCell ref="V739:V741"/>
    <mergeCell ref="A794:A808"/>
    <mergeCell ref="B794:B808"/>
    <mergeCell ref="C794:C808"/>
    <mergeCell ref="D794:D808"/>
    <mergeCell ref="E794:E808"/>
    <mergeCell ref="F794:F808"/>
    <mergeCell ref="G794:G808"/>
    <mergeCell ref="H794:H808"/>
    <mergeCell ref="I794:I808"/>
    <mergeCell ref="J794:J808"/>
    <mergeCell ref="K794:K808"/>
    <mergeCell ref="L794:L808"/>
    <mergeCell ref="M794:M808"/>
    <mergeCell ref="N794:N808"/>
    <mergeCell ref="O794:O808"/>
    <mergeCell ref="P794:P808"/>
    <mergeCell ref="Q794:Q808"/>
    <mergeCell ref="S794:S808"/>
    <mergeCell ref="T794:T808"/>
    <mergeCell ref="U794:U808"/>
    <mergeCell ref="V794:V808"/>
    <mergeCell ref="A760:A774"/>
    <mergeCell ref="B760:B774"/>
    <mergeCell ref="C760:C774"/>
    <mergeCell ref="D760:D774"/>
    <mergeCell ref="E760:E774"/>
    <mergeCell ref="F760:F774"/>
    <mergeCell ref="G760:G774"/>
    <mergeCell ref="H760:H774"/>
    <mergeCell ref="I760:I774"/>
    <mergeCell ref="J760:J774"/>
    <mergeCell ref="K760:K774"/>
    <mergeCell ref="L760:L774"/>
    <mergeCell ref="M760:M774"/>
    <mergeCell ref="N760:N774"/>
    <mergeCell ref="O760:O774"/>
    <mergeCell ref="P760:P774"/>
    <mergeCell ref="Q760:Q774"/>
    <mergeCell ref="S760:S774"/>
    <mergeCell ref="T760:T774"/>
    <mergeCell ref="U760:U774"/>
    <mergeCell ref="V760:V774"/>
    <mergeCell ref="A776:A787"/>
    <mergeCell ref="B776:B787"/>
    <mergeCell ref="C776:C787"/>
    <mergeCell ref="D776:D787"/>
    <mergeCell ref="E776:E787"/>
    <mergeCell ref="F776:F787"/>
    <mergeCell ref="G776:G787"/>
    <mergeCell ref="H776:H787"/>
    <mergeCell ref="I776:I787"/>
    <mergeCell ref="J776:J787"/>
    <mergeCell ref="K776:K787"/>
    <mergeCell ref="L776:L787"/>
    <mergeCell ref="M776:M787"/>
    <mergeCell ref="N776:N787"/>
    <mergeCell ref="O776:O787"/>
    <mergeCell ref="P776:P787"/>
    <mergeCell ref="Q776:Q787"/>
    <mergeCell ref="S776:S787"/>
    <mergeCell ref="T776:T787"/>
    <mergeCell ref="U776:U787"/>
    <mergeCell ref="V776:V787"/>
    <mergeCell ref="A788:A791"/>
    <mergeCell ref="A809:A823"/>
    <mergeCell ref="B809:B823"/>
    <mergeCell ref="C809:C823"/>
    <mergeCell ref="D809:D823"/>
    <mergeCell ref="E809:E823"/>
    <mergeCell ref="F809:F823"/>
    <mergeCell ref="G809:G823"/>
    <mergeCell ref="H809:H823"/>
    <mergeCell ref="I809:I823"/>
    <mergeCell ref="J809:J823"/>
    <mergeCell ref="K809:K823"/>
    <mergeCell ref="L809:L823"/>
    <mergeCell ref="M809:M823"/>
    <mergeCell ref="N809:N823"/>
    <mergeCell ref="O809:O823"/>
    <mergeCell ref="P809:P823"/>
    <mergeCell ref="Q809:Q823"/>
    <mergeCell ref="S809:S823"/>
    <mergeCell ref="T809:T823"/>
    <mergeCell ref="U809:U823"/>
    <mergeCell ref="V809:V823"/>
    <mergeCell ref="A824:A838"/>
    <mergeCell ref="B824:B838"/>
    <mergeCell ref="C824:C838"/>
    <mergeCell ref="D824:D838"/>
    <mergeCell ref="E824:E838"/>
    <mergeCell ref="F824:F838"/>
    <mergeCell ref="G824:G838"/>
    <mergeCell ref="H824:H838"/>
    <mergeCell ref="I824:I838"/>
    <mergeCell ref="J824:J838"/>
    <mergeCell ref="K824:K838"/>
    <mergeCell ref="L824:L838"/>
    <mergeCell ref="M824:M838"/>
    <mergeCell ref="N824:N838"/>
    <mergeCell ref="O824:O838"/>
    <mergeCell ref="P824:P838"/>
    <mergeCell ref="Q824:Q838"/>
    <mergeCell ref="S824:S838"/>
    <mergeCell ref="T824:T838"/>
    <mergeCell ref="U824:U838"/>
    <mergeCell ref="V824:V838"/>
    <mergeCell ref="A839:A853"/>
    <mergeCell ref="B839:B853"/>
    <mergeCell ref="C839:C853"/>
    <mergeCell ref="D839:D853"/>
    <mergeCell ref="E839:E853"/>
    <mergeCell ref="F839:F853"/>
    <mergeCell ref="G839:G853"/>
    <mergeCell ref="H839:H853"/>
    <mergeCell ref="I839:I853"/>
    <mergeCell ref="J839:J853"/>
    <mergeCell ref="K839:K853"/>
    <mergeCell ref="L839:L853"/>
    <mergeCell ref="M839:M853"/>
    <mergeCell ref="N839:N853"/>
    <mergeCell ref="O839:O853"/>
    <mergeCell ref="P839:P853"/>
    <mergeCell ref="Q839:Q853"/>
    <mergeCell ref="S839:S853"/>
    <mergeCell ref="T839:T853"/>
    <mergeCell ref="U839:U853"/>
    <mergeCell ref="V839:V853"/>
    <mergeCell ref="A854:A868"/>
    <mergeCell ref="B854:B868"/>
    <mergeCell ref="C854:C868"/>
    <mergeCell ref="D854:D868"/>
    <mergeCell ref="E854:E868"/>
    <mergeCell ref="F854:F868"/>
    <mergeCell ref="G854:G868"/>
    <mergeCell ref="H854:H868"/>
    <mergeCell ref="I854:I868"/>
    <mergeCell ref="J854:J868"/>
    <mergeCell ref="K854:K868"/>
    <mergeCell ref="L854:L868"/>
    <mergeCell ref="M854:M868"/>
    <mergeCell ref="N854:N868"/>
    <mergeCell ref="O854:O868"/>
    <mergeCell ref="P854:P868"/>
    <mergeCell ref="Q854:Q868"/>
    <mergeCell ref="S854:S868"/>
    <mergeCell ref="T854:T868"/>
    <mergeCell ref="U854:U868"/>
    <mergeCell ref="V854:V868"/>
    <mergeCell ref="A870:V870"/>
    <mergeCell ref="A871:A873"/>
    <mergeCell ref="B871:B873"/>
    <mergeCell ref="C871:C873"/>
    <mergeCell ref="D871:D873"/>
    <mergeCell ref="E871:E873"/>
    <mergeCell ref="F871:F873"/>
    <mergeCell ref="G871:G873"/>
    <mergeCell ref="H871:H873"/>
    <mergeCell ref="I871:I873"/>
    <mergeCell ref="J871:J873"/>
    <mergeCell ref="K871:K873"/>
    <mergeCell ref="L871:L873"/>
    <mergeCell ref="M871:M873"/>
    <mergeCell ref="N871:N873"/>
    <mergeCell ref="O871:O873"/>
    <mergeCell ref="P871:P873"/>
    <mergeCell ref="Q871:Q873"/>
    <mergeCell ref="S871:S873"/>
    <mergeCell ref="T871:T873"/>
    <mergeCell ref="U871:U873"/>
    <mergeCell ref="V871:V873"/>
    <mergeCell ref="A874:A876"/>
    <mergeCell ref="B874:B876"/>
    <mergeCell ref="C874:C876"/>
    <mergeCell ref="D874:D876"/>
    <mergeCell ref="E874:E876"/>
    <mergeCell ref="F874:F876"/>
    <mergeCell ref="G874:G876"/>
    <mergeCell ref="H874:H876"/>
    <mergeCell ref="I874:I876"/>
    <mergeCell ref="J874:J876"/>
    <mergeCell ref="K874:K876"/>
    <mergeCell ref="L874:L876"/>
    <mergeCell ref="M874:M876"/>
    <mergeCell ref="N874:N876"/>
    <mergeCell ref="O874:O876"/>
    <mergeCell ref="P874:P876"/>
    <mergeCell ref="Q874:Q876"/>
    <mergeCell ref="S874:S876"/>
    <mergeCell ref="T874:T876"/>
    <mergeCell ref="U874:U876"/>
    <mergeCell ref="V874:V876"/>
    <mergeCell ref="B900:B901"/>
    <mergeCell ref="C900:C901"/>
    <mergeCell ref="D900:D901"/>
    <mergeCell ref="E900:E901"/>
    <mergeCell ref="F900:F901"/>
    <mergeCell ref="G900:G901"/>
    <mergeCell ref="H900:H901"/>
    <mergeCell ref="I900:I901"/>
    <mergeCell ref="J900:J901"/>
    <mergeCell ref="K900:K901"/>
    <mergeCell ref="L900:L901"/>
    <mergeCell ref="M900:M901"/>
    <mergeCell ref="N900:N901"/>
    <mergeCell ref="O900:O901"/>
    <mergeCell ref="P900:P901"/>
    <mergeCell ref="Q900:Q901"/>
    <mergeCell ref="S900:S901"/>
    <mergeCell ref="T900:T901"/>
    <mergeCell ref="U900:U901"/>
    <mergeCell ref="V900:V901"/>
    <mergeCell ref="A902:A904"/>
    <mergeCell ref="B902:B904"/>
    <mergeCell ref="C902:C904"/>
    <mergeCell ref="D902:D904"/>
    <mergeCell ref="E902:E904"/>
    <mergeCell ref="F902:F904"/>
    <mergeCell ref="G902:G904"/>
    <mergeCell ref="H902:H904"/>
    <mergeCell ref="I902:I904"/>
    <mergeCell ref="J902:J904"/>
    <mergeCell ref="K902:K904"/>
    <mergeCell ref="L902:L904"/>
    <mergeCell ref="M902:M904"/>
    <mergeCell ref="N902:N904"/>
    <mergeCell ref="O902:O904"/>
    <mergeCell ref="P902:P904"/>
    <mergeCell ref="Q902:Q904"/>
    <mergeCell ref="S902:S904"/>
    <mergeCell ref="T902:T904"/>
    <mergeCell ref="U902:U904"/>
    <mergeCell ref="V902:V904"/>
    <mergeCell ref="A905:A910"/>
    <mergeCell ref="B905:B910"/>
    <mergeCell ref="C905:C910"/>
    <mergeCell ref="D905:D910"/>
    <mergeCell ref="E905:E910"/>
    <mergeCell ref="F905:F910"/>
    <mergeCell ref="G905:G910"/>
    <mergeCell ref="H905:H910"/>
    <mergeCell ref="I905:I910"/>
    <mergeCell ref="J905:J910"/>
    <mergeCell ref="K905:K910"/>
    <mergeCell ref="L905:L910"/>
    <mergeCell ref="M905:M910"/>
    <mergeCell ref="N905:N910"/>
    <mergeCell ref="O905:O910"/>
    <mergeCell ref="P905:P910"/>
    <mergeCell ref="Q905:Q910"/>
    <mergeCell ref="S905:S910"/>
    <mergeCell ref="T905:T910"/>
    <mergeCell ref="U905:U910"/>
    <mergeCell ref="V905:V910"/>
    <mergeCell ref="A922:B922"/>
    <mergeCell ref="A923:V923"/>
    <mergeCell ref="A924:A926"/>
    <mergeCell ref="B924:B926"/>
    <mergeCell ref="C924:C926"/>
    <mergeCell ref="D924:D926"/>
    <mergeCell ref="E924:E926"/>
    <mergeCell ref="F924:F926"/>
    <mergeCell ref="G924:G926"/>
    <mergeCell ref="H924:H926"/>
    <mergeCell ref="I924:I926"/>
    <mergeCell ref="J924:J926"/>
    <mergeCell ref="K924:K926"/>
    <mergeCell ref="L924:L926"/>
    <mergeCell ref="M924:M926"/>
    <mergeCell ref="N924:N926"/>
    <mergeCell ref="O924:O926"/>
    <mergeCell ref="P924:P926"/>
    <mergeCell ref="Q924:Q926"/>
    <mergeCell ref="S924:S926"/>
    <mergeCell ref="T924:T926"/>
    <mergeCell ref="U924:U926"/>
    <mergeCell ref="V924:V926"/>
    <mergeCell ref="A911:A912"/>
    <mergeCell ref="B911:B912"/>
    <mergeCell ref="C911:C912"/>
    <mergeCell ref="D911:D912"/>
    <mergeCell ref="E911:E912"/>
    <mergeCell ref="F911:F912"/>
    <mergeCell ref="G911:G912"/>
    <mergeCell ref="H911:H912"/>
    <mergeCell ref="I911:I912"/>
    <mergeCell ref="J911:J912"/>
    <mergeCell ref="K911:K912"/>
    <mergeCell ref="L911:L912"/>
    <mergeCell ref="M911:M912"/>
    <mergeCell ref="N911:N912"/>
    <mergeCell ref="O911:O912"/>
    <mergeCell ref="P911:P912"/>
    <mergeCell ref="Q911:Q912"/>
    <mergeCell ref="S911:S912"/>
    <mergeCell ref="T911:T912"/>
    <mergeCell ref="U911:U912"/>
    <mergeCell ref="V911:V912"/>
    <mergeCell ref="A913:A914"/>
    <mergeCell ref="B913:B914"/>
    <mergeCell ref="C913:C914"/>
    <mergeCell ref="D913:D914"/>
    <mergeCell ref="E913:E914"/>
    <mergeCell ref="F913:F914"/>
    <mergeCell ref="G913:G914"/>
    <mergeCell ref="H913:H914"/>
    <mergeCell ref="I913:I914"/>
    <mergeCell ref="J913:J914"/>
    <mergeCell ref="K913:K914"/>
    <mergeCell ref="L913:L914"/>
    <mergeCell ref="M913:M914"/>
    <mergeCell ref="N913:N914"/>
    <mergeCell ref="O913:O914"/>
    <mergeCell ref="P913:P914"/>
    <mergeCell ref="Q913:Q914"/>
    <mergeCell ref="S913:S914"/>
    <mergeCell ref="T913:T914"/>
    <mergeCell ref="U913:U914"/>
    <mergeCell ref="A930:A931"/>
    <mergeCell ref="B930:B931"/>
    <mergeCell ref="C930:C931"/>
    <mergeCell ref="D930:D931"/>
    <mergeCell ref="E930:E931"/>
    <mergeCell ref="F930:F931"/>
    <mergeCell ref="G930:G931"/>
    <mergeCell ref="H930:H931"/>
    <mergeCell ref="I930:I931"/>
    <mergeCell ref="J930:J931"/>
    <mergeCell ref="K930:K931"/>
    <mergeCell ref="L930:L931"/>
    <mergeCell ref="M930:M931"/>
    <mergeCell ref="N930:N931"/>
    <mergeCell ref="O930:O931"/>
    <mergeCell ref="P930:P931"/>
    <mergeCell ref="Q930:Q931"/>
    <mergeCell ref="S930:S931"/>
    <mergeCell ref="T930:T931"/>
    <mergeCell ref="U930:U931"/>
    <mergeCell ref="V930:V931"/>
    <mergeCell ref="A920:A921"/>
    <mergeCell ref="B920:B921"/>
    <mergeCell ref="C920:C921"/>
    <mergeCell ref="D920:D921"/>
    <mergeCell ref="E920:E921"/>
    <mergeCell ref="F920:F921"/>
    <mergeCell ref="G920:G921"/>
    <mergeCell ref="H920:H921"/>
    <mergeCell ref="I920:I921"/>
    <mergeCell ref="J920:J921"/>
    <mergeCell ref="K920:K921"/>
    <mergeCell ref="L920:L921"/>
    <mergeCell ref="M920:M921"/>
    <mergeCell ref="N920:N921"/>
    <mergeCell ref="O920:O921"/>
    <mergeCell ref="P920:P921"/>
    <mergeCell ref="Q920:Q921"/>
    <mergeCell ref="S920:S921"/>
    <mergeCell ref="T920:T921"/>
    <mergeCell ref="U920:U921"/>
    <mergeCell ref="V920:V921"/>
    <mergeCell ref="A915:A919"/>
    <mergeCell ref="A932:B932"/>
    <mergeCell ref="A933:V933"/>
    <mergeCell ref="A934:A936"/>
    <mergeCell ref="B934:B936"/>
    <mergeCell ref="C934:C936"/>
    <mergeCell ref="D934:D936"/>
    <mergeCell ref="E934:E936"/>
    <mergeCell ref="F934:F936"/>
    <mergeCell ref="G934:G936"/>
    <mergeCell ref="H934:H936"/>
    <mergeCell ref="I934:I936"/>
    <mergeCell ref="J934:J936"/>
    <mergeCell ref="K934:K936"/>
    <mergeCell ref="L934:L936"/>
    <mergeCell ref="M934:M936"/>
    <mergeCell ref="N934:N936"/>
    <mergeCell ref="O934:O936"/>
    <mergeCell ref="P934:P936"/>
    <mergeCell ref="Q934:Q936"/>
    <mergeCell ref="S934:S936"/>
    <mergeCell ref="T934:T936"/>
    <mergeCell ref="U934:U936"/>
    <mergeCell ref="V934:V936"/>
    <mergeCell ref="A967:B967"/>
    <mergeCell ref="A968:V968"/>
    <mergeCell ref="A969:A971"/>
    <mergeCell ref="B969:B971"/>
    <mergeCell ref="C969:C971"/>
    <mergeCell ref="D969:D971"/>
    <mergeCell ref="E969:E971"/>
    <mergeCell ref="F969:F971"/>
    <mergeCell ref="G969:G971"/>
    <mergeCell ref="H969:H971"/>
    <mergeCell ref="I969:I971"/>
    <mergeCell ref="J969:J971"/>
    <mergeCell ref="K969:K971"/>
    <mergeCell ref="L969:L971"/>
    <mergeCell ref="M969:M971"/>
    <mergeCell ref="N969:N971"/>
    <mergeCell ref="O969:O971"/>
    <mergeCell ref="P969:P971"/>
    <mergeCell ref="Q969:Q971"/>
    <mergeCell ref="S969:S971"/>
    <mergeCell ref="T969:T971"/>
    <mergeCell ref="A937:A948"/>
    <mergeCell ref="B937:B948"/>
    <mergeCell ref="C937:C948"/>
    <mergeCell ref="D937:D948"/>
    <mergeCell ref="E937:E948"/>
    <mergeCell ref="F937:F948"/>
    <mergeCell ref="G937:G948"/>
    <mergeCell ref="H937:H948"/>
    <mergeCell ref="I937:I948"/>
    <mergeCell ref="J937:J948"/>
    <mergeCell ref="K937:K948"/>
    <mergeCell ref="L937:L948"/>
    <mergeCell ref="M937:M948"/>
    <mergeCell ref="N937:N948"/>
    <mergeCell ref="O937:O948"/>
    <mergeCell ref="P937:P948"/>
    <mergeCell ref="Q937:Q948"/>
    <mergeCell ref="S937:S948"/>
    <mergeCell ref="T937:T948"/>
    <mergeCell ref="U937:U948"/>
    <mergeCell ref="V937:V948"/>
    <mergeCell ref="A949:A952"/>
    <mergeCell ref="B949:B952"/>
    <mergeCell ref="C949:C952"/>
    <mergeCell ref="D949:D952"/>
    <mergeCell ref="E949:E952"/>
    <mergeCell ref="F949:F952"/>
    <mergeCell ref="G949:G952"/>
    <mergeCell ref="H949:H952"/>
    <mergeCell ref="I949:I952"/>
    <mergeCell ref="J949:J952"/>
    <mergeCell ref="K949:K952"/>
    <mergeCell ref="L949:L952"/>
    <mergeCell ref="M949:M952"/>
    <mergeCell ref="N949:N952"/>
    <mergeCell ref="O949:O952"/>
    <mergeCell ref="P949:P952"/>
    <mergeCell ref="Q949:Q952"/>
    <mergeCell ref="S949:S952"/>
    <mergeCell ref="T949:T952"/>
    <mergeCell ref="U949:U952"/>
    <mergeCell ref="V949:V952"/>
    <mergeCell ref="A953:A955"/>
    <mergeCell ref="B953:B955"/>
    <mergeCell ref="C953:C955"/>
    <mergeCell ref="D953:D955"/>
    <mergeCell ref="E953:E955"/>
    <mergeCell ref="F953:F955"/>
    <mergeCell ref="G953:G955"/>
    <mergeCell ref="H953:H955"/>
    <mergeCell ref="I953:I955"/>
    <mergeCell ref="J953:J955"/>
    <mergeCell ref="K953:K955"/>
    <mergeCell ref="L953:L955"/>
    <mergeCell ref="M953:M955"/>
    <mergeCell ref="N953:N955"/>
    <mergeCell ref="O953:O955"/>
    <mergeCell ref="P953:P955"/>
    <mergeCell ref="Q953:Q955"/>
    <mergeCell ref="S953:S955"/>
    <mergeCell ref="T953:T955"/>
    <mergeCell ref="U953:U955"/>
    <mergeCell ref="V953:V955"/>
    <mergeCell ref="A956:A966"/>
    <mergeCell ref="B956:B966"/>
    <mergeCell ref="C956:C966"/>
    <mergeCell ref="D956:D966"/>
    <mergeCell ref="E956:E966"/>
    <mergeCell ref="F956:F966"/>
    <mergeCell ref="G956:G966"/>
    <mergeCell ref="H956:H966"/>
    <mergeCell ref="I956:I966"/>
    <mergeCell ref="J956:J966"/>
    <mergeCell ref="K956:K966"/>
    <mergeCell ref="L956:L966"/>
    <mergeCell ref="M956:M966"/>
    <mergeCell ref="N956:N966"/>
    <mergeCell ref="O956:O966"/>
    <mergeCell ref="P956:P966"/>
    <mergeCell ref="Q956:Q966"/>
    <mergeCell ref="S956:S966"/>
    <mergeCell ref="T956:T966"/>
    <mergeCell ref="U956:U966"/>
    <mergeCell ref="V956:V966"/>
    <mergeCell ref="U969:U971"/>
    <mergeCell ref="V969:V971"/>
    <mergeCell ref="A972:A974"/>
    <mergeCell ref="B972:B974"/>
    <mergeCell ref="C972:C974"/>
    <mergeCell ref="D972:D974"/>
    <mergeCell ref="E972:E974"/>
    <mergeCell ref="F972:F974"/>
    <mergeCell ref="G972:G974"/>
    <mergeCell ref="H972:H974"/>
    <mergeCell ref="I972:I974"/>
    <mergeCell ref="J972:J974"/>
    <mergeCell ref="K972:K974"/>
    <mergeCell ref="L972:L974"/>
    <mergeCell ref="M972:M974"/>
    <mergeCell ref="N972:N974"/>
    <mergeCell ref="O972:O974"/>
    <mergeCell ref="P972:P974"/>
    <mergeCell ref="Q972:Q974"/>
    <mergeCell ref="S972:S974"/>
    <mergeCell ref="T972:T974"/>
    <mergeCell ref="U972:U974"/>
    <mergeCell ref="V981:V983"/>
    <mergeCell ref="V972:V974"/>
    <mergeCell ref="B984:B986"/>
    <mergeCell ref="C984:C986"/>
    <mergeCell ref="D984:D986"/>
    <mergeCell ref="E984:E986"/>
    <mergeCell ref="F984:F986"/>
    <mergeCell ref="G984:G986"/>
    <mergeCell ref="H984:H986"/>
    <mergeCell ref="I984:I986"/>
    <mergeCell ref="J984:J986"/>
    <mergeCell ref="K984:K986"/>
    <mergeCell ref="L984:L986"/>
    <mergeCell ref="M984:M986"/>
    <mergeCell ref="N984:N986"/>
    <mergeCell ref="O984:O986"/>
    <mergeCell ref="P984:P986"/>
    <mergeCell ref="Q984:Q986"/>
    <mergeCell ref="S984:S986"/>
    <mergeCell ref="T984:T986"/>
    <mergeCell ref="U984:U986"/>
    <mergeCell ref="V984:V986"/>
    <mergeCell ref="A987:B987"/>
    <mergeCell ref="A988:V988"/>
    <mergeCell ref="A989:A992"/>
    <mergeCell ref="B989:B992"/>
    <mergeCell ref="C989:C992"/>
    <mergeCell ref="D989:D992"/>
    <mergeCell ref="E989:E992"/>
    <mergeCell ref="F989:F992"/>
    <mergeCell ref="G989:G992"/>
    <mergeCell ref="H989:H992"/>
    <mergeCell ref="I989:I992"/>
    <mergeCell ref="J989:J992"/>
    <mergeCell ref="K989:K992"/>
    <mergeCell ref="L989:L992"/>
    <mergeCell ref="M989:M992"/>
    <mergeCell ref="N989:N992"/>
    <mergeCell ref="O989:O992"/>
    <mergeCell ref="P989:P992"/>
    <mergeCell ref="Q989:Q992"/>
    <mergeCell ref="S989:S992"/>
    <mergeCell ref="T989:T992"/>
    <mergeCell ref="U989:U992"/>
    <mergeCell ref="V989:V992"/>
    <mergeCell ref="M975:M977"/>
    <mergeCell ref="N975:N977"/>
    <mergeCell ref="O975:O977"/>
    <mergeCell ref="P975:P977"/>
    <mergeCell ref="Q975:Q977"/>
    <mergeCell ref="S975:S977"/>
    <mergeCell ref="T975:T977"/>
    <mergeCell ref="U975:U977"/>
    <mergeCell ref="V975:V977"/>
    <mergeCell ref="A993:A995"/>
    <mergeCell ref="B993:B995"/>
    <mergeCell ref="C993:C995"/>
    <mergeCell ref="D993:D995"/>
    <mergeCell ref="E993:E995"/>
    <mergeCell ref="F993:F995"/>
    <mergeCell ref="G993:G995"/>
    <mergeCell ref="H993:H995"/>
    <mergeCell ref="I993:I995"/>
    <mergeCell ref="J993:J995"/>
    <mergeCell ref="K993:K995"/>
    <mergeCell ref="L993:L995"/>
    <mergeCell ref="M993:M995"/>
    <mergeCell ref="N993:N995"/>
    <mergeCell ref="O993:O995"/>
    <mergeCell ref="P993:P995"/>
    <mergeCell ref="Q993:Q995"/>
    <mergeCell ref="S993:S995"/>
    <mergeCell ref="T993:T995"/>
    <mergeCell ref="U993:U995"/>
    <mergeCell ref="V993:V995"/>
    <mergeCell ref="A996:A998"/>
    <mergeCell ref="B996:B998"/>
    <mergeCell ref="C996:C998"/>
    <mergeCell ref="D996:D998"/>
    <mergeCell ref="E996:E998"/>
    <mergeCell ref="F996:F998"/>
    <mergeCell ref="G996:G998"/>
    <mergeCell ref="H996:H998"/>
    <mergeCell ref="I996:I998"/>
    <mergeCell ref="J996:J998"/>
    <mergeCell ref="K996:K998"/>
    <mergeCell ref="L996:L998"/>
    <mergeCell ref="M996:M998"/>
    <mergeCell ref="N996:N998"/>
    <mergeCell ref="O996:O998"/>
    <mergeCell ref="P996:P998"/>
    <mergeCell ref="Q996:Q998"/>
    <mergeCell ref="S996:S998"/>
    <mergeCell ref="T996:T998"/>
    <mergeCell ref="U996:U998"/>
    <mergeCell ref="V996:V998"/>
    <mergeCell ref="A999:A1001"/>
    <mergeCell ref="B999:B1001"/>
    <mergeCell ref="C999:C1001"/>
    <mergeCell ref="D999:D1001"/>
    <mergeCell ref="E999:E1001"/>
    <mergeCell ref="F999:F1001"/>
    <mergeCell ref="G999:G1001"/>
    <mergeCell ref="H999:H1001"/>
    <mergeCell ref="I999:I1001"/>
    <mergeCell ref="J999:J1001"/>
    <mergeCell ref="K999:K1001"/>
    <mergeCell ref="L999:L1001"/>
    <mergeCell ref="M999:M1001"/>
    <mergeCell ref="N999:N1001"/>
    <mergeCell ref="O999:O1001"/>
    <mergeCell ref="P999:P1001"/>
    <mergeCell ref="Q999:Q1001"/>
    <mergeCell ref="S999:S1001"/>
    <mergeCell ref="T999:T1001"/>
    <mergeCell ref="U999:U1001"/>
    <mergeCell ref="V999:V1001"/>
    <mergeCell ref="A1002:A1003"/>
    <mergeCell ref="B1002:B1003"/>
    <mergeCell ref="C1002:C1003"/>
    <mergeCell ref="D1002:D1003"/>
    <mergeCell ref="E1002:E1003"/>
    <mergeCell ref="F1002:F1003"/>
    <mergeCell ref="G1002:G1003"/>
    <mergeCell ref="H1002:H1003"/>
    <mergeCell ref="I1002:I1003"/>
    <mergeCell ref="J1002:J1003"/>
    <mergeCell ref="K1002:K1003"/>
    <mergeCell ref="L1002:L1003"/>
    <mergeCell ref="M1002:M1003"/>
    <mergeCell ref="N1002:N1003"/>
    <mergeCell ref="O1002:O1003"/>
    <mergeCell ref="P1002:P1003"/>
    <mergeCell ref="Q1002:Q1003"/>
    <mergeCell ref="S1002:S1003"/>
    <mergeCell ref="T1002:T1003"/>
    <mergeCell ref="U1002:U1003"/>
    <mergeCell ref="V1002:V1003"/>
    <mergeCell ref="A1004:B1004"/>
    <mergeCell ref="A1005:V1005"/>
    <mergeCell ref="A1006:A1020"/>
    <mergeCell ref="B1006:B1020"/>
    <mergeCell ref="C1006:C1020"/>
    <mergeCell ref="D1006:D1020"/>
    <mergeCell ref="E1006:E1020"/>
    <mergeCell ref="F1006:F1020"/>
    <mergeCell ref="G1006:G1020"/>
    <mergeCell ref="H1006:H1020"/>
    <mergeCell ref="I1006:I1020"/>
    <mergeCell ref="J1006:J1020"/>
    <mergeCell ref="K1006:K1020"/>
    <mergeCell ref="L1006:L1020"/>
    <mergeCell ref="M1006:M1020"/>
    <mergeCell ref="N1006:N1020"/>
    <mergeCell ref="O1006:O1020"/>
    <mergeCell ref="P1006:P1020"/>
    <mergeCell ref="Q1006:Q1020"/>
    <mergeCell ref="S1006:S1020"/>
    <mergeCell ref="T1006:T1020"/>
    <mergeCell ref="U1006:U1020"/>
    <mergeCell ref="V1006:V1020"/>
    <mergeCell ref="A1024:A1038"/>
    <mergeCell ref="B1024:B1038"/>
    <mergeCell ref="C1024:C1038"/>
    <mergeCell ref="D1024:D1038"/>
    <mergeCell ref="E1024:E1038"/>
    <mergeCell ref="F1024:F1038"/>
    <mergeCell ref="G1024:G1038"/>
    <mergeCell ref="H1024:H1038"/>
    <mergeCell ref="I1024:I1038"/>
    <mergeCell ref="J1024:J1038"/>
    <mergeCell ref="K1024:K1038"/>
    <mergeCell ref="L1024:L1038"/>
    <mergeCell ref="M1024:M1038"/>
    <mergeCell ref="N1024:N1038"/>
    <mergeCell ref="O1024:O1038"/>
    <mergeCell ref="P1024:P1038"/>
    <mergeCell ref="Q1024:Q1038"/>
    <mergeCell ref="S1024:S1038"/>
    <mergeCell ref="T1024:T1038"/>
    <mergeCell ref="U1024:U1038"/>
    <mergeCell ref="V1024:V1038"/>
    <mergeCell ref="A1021:A1023"/>
    <mergeCell ref="B1021:B1023"/>
    <mergeCell ref="C1021:C1023"/>
    <mergeCell ref="D1021:D1023"/>
    <mergeCell ref="E1021:E1023"/>
    <mergeCell ref="F1021:F1023"/>
    <mergeCell ref="G1021:G1023"/>
    <mergeCell ref="H1021:H1023"/>
    <mergeCell ref="I1021:I1023"/>
    <mergeCell ref="J1021:J1023"/>
    <mergeCell ref="K1021:K1023"/>
    <mergeCell ref="L1021:L1023"/>
    <mergeCell ref="M1021:M1023"/>
    <mergeCell ref="N1021:N1023"/>
    <mergeCell ref="O1021:O1023"/>
    <mergeCell ref="P1021:P1023"/>
    <mergeCell ref="Q1021:Q1023"/>
    <mergeCell ref="S1021:S1023"/>
    <mergeCell ref="T1021:T1023"/>
    <mergeCell ref="U1021:U1023"/>
    <mergeCell ref="U1057:U1059"/>
    <mergeCell ref="V1057:V1059"/>
    <mergeCell ref="A1060:A1062"/>
    <mergeCell ref="B1060:B1062"/>
    <mergeCell ref="C1060:C1062"/>
    <mergeCell ref="D1060:D1062"/>
    <mergeCell ref="E1060:E1062"/>
    <mergeCell ref="F1060:F1062"/>
    <mergeCell ref="G1060:G1062"/>
    <mergeCell ref="H1060:H1062"/>
    <mergeCell ref="I1060:I1062"/>
    <mergeCell ref="J1060:J1062"/>
    <mergeCell ref="K1060:K1062"/>
    <mergeCell ref="L1060:L1062"/>
    <mergeCell ref="M1060:M1062"/>
    <mergeCell ref="N1060:N1062"/>
    <mergeCell ref="O1060:O1062"/>
    <mergeCell ref="P1060:P1062"/>
    <mergeCell ref="Q1060:Q1062"/>
    <mergeCell ref="S1060:S1062"/>
    <mergeCell ref="T1060:T1062"/>
    <mergeCell ref="U1060:U1062"/>
    <mergeCell ref="V1060:V1062"/>
    <mergeCell ref="A1063:A1068"/>
    <mergeCell ref="B1063:B1068"/>
    <mergeCell ref="C1063:C1068"/>
    <mergeCell ref="D1063:D1068"/>
    <mergeCell ref="E1063:E1068"/>
    <mergeCell ref="F1063:F1068"/>
    <mergeCell ref="G1063:G1068"/>
    <mergeCell ref="H1063:H1068"/>
    <mergeCell ref="I1063:I1068"/>
    <mergeCell ref="J1063:J1068"/>
    <mergeCell ref="K1063:K1068"/>
    <mergeCell ref="L1063:L1068"/>
    <mergeCell ref="M1063:M1068"/>
    <mergeCell ref="N1063:N1068"/>
    <mergeCell ref="O1063:O1068"/>
    <mergeCell ref="P1063:P1068"/>
    <mergeCell ref="Q1063:Q1068"/>
    <mergeCell ref="S1063:S1068"/>
    <mergeCell ref="T1063:T1068"/>
    <mergeCell ref="U1063:U1068"/>
    <mergeCell ref="V1063:V1068"/>
    <mergeCell ref="A1069:B1069"/>
    <mergeCell ref="A1070:V1070"/>
    <mergeCell ref="A1071:A1073"/>
    <mergeCell ref="B1071:B1073"/>
    <mergeCell ref="C1071:C1073"/>
    <mergeCell ref="D1071:D1073"/>
    <mergeCell ref="E1071:E1073"/>
    <mergeCell ref="F1071:F1073"/>
    <mergeCell ref="G1071:G1073"/>
    <mergeCell ref="H1071:H1073"/>
    <mergeCell ref="I1071:I1073"/>
    <mergeCell ref="J1071:J1073"/>
    <mergeCell ref="K1071:K1073"/>
    <mergeCell ref="L1071:L1073"/>
    <mergeCell ref="M1071:M1073"/>
    <mergeCell ref="N1071:N1073"/>
    <mergeCell ref="O1071:O1073"/>
    <mergeCell ref="P1071:P1073"/>
    <mergeCell ref="Q1071:Q1073"/>
    <mergeCell ref="S1071:S1073"/>
    <mergeCell ref="T1071:T1073"/>
    <mergeCell ref="U1071:U1073"/>
    <mergeCell ref="V1071:V1073"/>
    <mergeCell ref="S1083:S1087"/>
    <mergeCell ref="T1083:T1087"/>
    <mergeCell ref="U1083:U1087"/>
    <mergeCell ref="V1083:V1087"/>
    <mergeCell ref="A1074:A1076"/>
    <mergeCell ref="B1074:B1076"/>
    <mergeCell ref="C1074:C1076"/>
    <mergeCell ref="D1074:D1076"/>
    <mergeCell ref="E1074:E1076"/>
    <mergeCell ref="F1074:F1076"/>
    <mergeCell ref="G1074:G1076"/>
    <mergeCell ref="H1074:H1076"/>
    <mergeCell ref="I1074:I1076"/>
    <mergeCell ref="J1074:J1076"/>
    <mergeCell ref="K1074:K1076"/>
    <mergeCell ref="L1074:L1076"/>
    <mergeCell ref="M1074:M1076"/>
    <mergeCell ref="N1074:N1076"/>
    <mergeCell ref="O1074:O1076"/>
    <mergeCell ref="P1074:P1076"/>
    <mergeCell ref="Q1074:Q1076"/>
    <mergeCell ref="S1074:S1076"/>
    <mergeCell ref="T1074:T1076"/>
    <mergeCell ref="U1074:U1076"/>
    <mergeCell ref="V1074:V1076"/>
    <mergeCell ref="A1077:A1079"/>
    <mergeCell ref="B1077:B1079"/>
    <mergeCell ref="C1077:C1079"/>
    <mergeCell ref="D1077:D1079"/>
    <mergeCell ref="E1077:E1079"/>
    <mergeCell ref="F1077:F1079"/>
    <mergeCell ref="G1077:G1079"/>
    <mergeCell ref="H1077:H1079"/>
    <mergeCell ref="I1077:I1079"/>
    <mergeCell ref="J1077:J1079"/>
    <mergeCell ref="K1077:K1079"/>
    <mergeCell ref="L1077:L1079"/>
    <mergeCell ref="M1077:M1079"/>
    <mergeCell ref="N1077:N1079"/>
    <mergeCell ref="O1077:O1079"/>
    <mergeCell ref="P1077:P1079"/>
    <mergeCell ref="Q1077:Q1079"/>
    <mergeCell ref="S1077:S1079"/>
    <mergeCell ref="T1077:T1079"/>
    <mergeCell ref="U1077:U1079"/>
    <mergeCell ref="V1077:V1079"/>
    <mergeCell ref="N1104:N1107"/>
    <mergeCell ref="O1104:O1107"/>
    <mergeCell ref="P1104:P1107"/>
    <mergeCell ref="Q1104:Q1107"/>
    <mergeCell ref="S1104:S1107"/>
    <mergeCell ref="A1080:A1082"/>
    <mergeCell ref="B1080:B1082"/>
    <mergeCell ref="C1080:C1082"/>
    <mergeCell ref="D1080:D1082"/>
    <mergeCell ref="E1080:E1082"/>
    <mergeCell ref="F1080:F1082"/>
    <mergeCell ref="G1080:G1082"/>
    <mergeCell ref="H1080:H1082"/>
    <mergeCell ref="I1080:I1082"/>
    <mergeCell ref="J1080:J1082"/>
    <mergeCell ref="K1080:K1082"/>
    <mergeCell ref="L1080:L1082"/>
    <mergeCell ref="M1080:M1082"/>
    <mergeCell ref="N1080:N1082"/>
    <mergeCell ref="O1080:O1082"/>
    <mergeCell ref="P1080:P1082"/>
    <mergeCell ref="Q1080:Q1082"/>
    <mergeCell ref="S1080:S1082"/>
    <mergeCell ref="T1080:T1082"/>
    <mergeCell ref="U1080:U1082"/>
    <mergeCell ref="V1080:V1082"/>
    <mergeCell ref="A1088:A1092"/>
    <mergeCell ref="B1088:B1092"/>
    <mergeCell ref="C1088:C1092"/>
    <mergeCell ref="D1088:D1092"/>
    <mergeCell ref="E1088:E1092"/>
    <mergeCell ref="F1088:F1092"/>
    <mergeCell ref="G1088:G1092"/>
    <mergeCell ref="H1088:H1092"/>
    <mergeCell ref="I1088:I1092"/>
    <mergeCell ref="J1088:J1092"/>
    <mergeCell ref="K1088:K1092"/>
    <mergeCell ref="L1088:L1092"/>
    <mergeCell ref="M1088:M1092"/>
    <mergeCell ref="N1088:N1092"/>
    <mergeCell ref="O1088:O1092"/>
    <mergeCell ref="P1088:P1092"/>
    <mergeCell ref="Q1088:Q1092"/>
    <mergeCell ref="S1088:S1092"/>
    <mergeCell ref="T1088:T1092"/>
    <mergeCell ref="U1088:U1092"/>
    <mergeCell ref="V1088:V1092"/>
    <mergeCell ref="A1083:A1087"/>
    <mergeCell ref="B1083:B1087"/>
    <mergeCell ref="C1083:C1087"/>
    <mergeCell ref="D1083:D1087"/>
    <mergeCell ref="E1083:E1087"/>
    <mergeCell ref="F1083:F1087"/>
    <mergeCell ref="G1083:G1087"/>
    <mergeCell ref="H1083:H1087"/>
    <mergeCell ref="I1083:I1087"/>
    <mergeCell ref="J1083:J1087"/>
    <mergeCell ref="K1083:K1087"/>
    <mergeCell ref="L1083:L1087"/>
    <mergeCell ref="M1083:M1087"/>
    <mergeCell ref="N1083:N1087"/>
    <mergeCell ref="O1083:O1087"/>
    <mergeCell ref="P1083:P1087"/>
    <mergeCell ref="Q1083:Q1087"/>
    <mergeCell ref="A1116:A1118"/>
    <mergeCell ref="B1116:B1118"/>
    <mergeCell ref="C1116:C1118"/>
    <mergeCell ref="D1116:D1118"/>
    <mergeCell ref="E1116:E1118"/>
    <mergeCell ref="F1116:F1118"/>
    <mergeCell ref="G1116:G1118"/>
    <mergeCell ref="H1116:H1118"/>
    <mergeCell ref="I1116:I1118"/>
    <mergeCell ref="J1116:J1118"/>
    <mergeCell ref="K1116:K1118"/>
    <mergeCell ref="L1116:L1118"/>
    <mergeCell ref="M1116:M1118"/>
    <mergeCell ref="N1116:N1118"/>
    <mergeCell ref="O1116:O1118"/>
    <mergeCell ref="P1116:P1118"/>
    <mergeCell ref="Q1116:Q1118"/>
    <mergeCell ref="S1116:S1118"/>
    <mergeCell ref="T1116:T1118"/>
    <mergeCell ref="U1116:U1118"/>
    <mergeCell ref="V1116:V1118"/>
    <mergeCell ref="A1119:B1119"/>
    <mergeCell ref="A1120:V1120"/>
    <mergeCell ref="U1121:U1130"/>
    <mergeCell ref="V1121:V1130"/>
    <mergeCell ref="A1102:B1102"/>
    <mergeCell ref="A1103:V1103"/>
    <mergeCell ref="A1108:B1108"/>
    <mergeCell ref="A1109:V1109"/>
    <mergeCell ref="A1110:A1112"/>
    <mergeCell ref="B1110:B1112"/>
    <mergeCell ref="C1110:C1112"/>
    <mergeCell ref="D1110:D1112"/>
    <mergeCell ref="E1110:E1112"/>
    <mergeCell ref="F1110:F1112"/>
    <mergeCell ref="G1110:G1112"/>
    <mergeCell ref="H1110:H1112"/>
    <mergeCell ref="I1110:I1112"/>
    <mergeCell ref="J1110:J1112"/>
    <mergeCell ref="K1110:K1112"/>
    <mergeCell ref="L1110:L1112"/>
    <mergeCell ref="M1110:M1112"/>
    <mergeCell ref="N1110:N1112"/>
    <mergeCell ref="T1121:T1130"/>
    <mergeCell ref="O1110:O1112"/>
    <mergeCell ref="P1110:P1112"/>
    <mergeCell ref="Q1110:Q1112"/>
    <mergeCell ref="S1110:S1112"/>
    <mergeCell ref="T1110:T1112"/>
    <mergeCell ref="U1110:U1112"/>
    <mergeCell ref="V1110:V1112"/>
    <mergeCell ref="A1104:A1107"/>
    <mergeCell ref="B1104:B1107"/>
    <mergeCell ref="C1104:C1107"/>
    <mergeCell ref="D1104:D1107"/>
    <mergeCell ref="E1104:E1107"/>
    <mergeCell ref="F1104:F1107"/>
    <mergeCell ref="G1104:G1107"/>
    <mergeCell ref="H1104:H1107"/>
    <mergeCell ref="K1104:K1107"/>
    <mergeCell ref="L1104:L1107"/>
    <mergeCell ref="M1104:M1107"/>
    <mergeCell ref="A1143:A1145"/>
    <mergeCell ref="B1143:B1145"/>
    <mergeCell ref="C1143:C1145"/>
    <mergeCell ref="D1143:D1145"/>
    <mergeCell ref="E1143:E1145"/>
    <mergeCell ref="F1143:F1145"/>
    <mergeCell ref="G1143:G1145"/>
    <mergeCell ref="H1143:H1145"/>
    <mergeCell ref="I1143:I1145"/>
    <mergeCell ref="J1143:J1145"/>
    <mergeCell ref="K1143:K1145"/>
    <mergeCell ref="L1143:L1145"/>
    <mergeCell ref="M1143:M1145"/>
    <mergeCell ref="N1143:N1145"/>
    <mergeCell ref="O1143:O1145"/>
    <mergeCell ref="P1143:P1145"/>
    <mergeCell ref="Q1143:Q1145"/>
    <mergeCell ref="S1143:S1145"/>
    <mergeCell ref="T1143:T1145"/>
    <mergeCell ref="U1143:U1145"/>
    <mergeCell ref="V1143:V1145"/>
    <mergeCell ref="A1146:B1146"/>
    <mergeCell ref="A1147:V1147"/>
    <mergeCell ref="A1148:A1150"/>
    <mergeCell ref="B1148:B1150"/>
    <mergeCell ref="C1148:C1150"/>
    <mergeCell ref="D1148:D1150"/>
    <mergeCell ref="E1148:E1150"/>
    <mergeCell ref="F1148:F1150"/>
    <mergeCell ref="G1148:G1150"/>
    <mergeCell ref="H1148:H1150"/>
    <mergeCell ref="I1148:I1150"/>
    <mergeCell ref="J1148:J1150"/>
    <mergeCell ref="K1148:K1150"/>
    <mergeCell ref="L1148:L1150"/>
    <mergeCell ref="M1148:M1150"/>
    <mergeCell ref="N1148:N1150"/>
    <mergeCell ref="O1148:O1150"/>
    <mergeCell ref="P1148:P1150"/>
    <mergeCell ref="Q1148:Q1150"/>
    <mergeCell ref="S1148:S1150"/>
    <mergeCell ref="T1148:T1150"/>
    <mergeCell ref="U1148:U1150"/>
    <mergeCell ref="V1148:V1150"/>
    <mergeCell ref="A1137:A1139"/>
    <mergeCell ref="B1137:B1139"/>
    <mergeCell ref="C1137:C1139"/>
    <mergeCell ref="D1137:D1139"/>
    <mergeCell ref="E1137:E1139"/>
    <mergeCell ref="F1137:F1139"/>
    <mergeCell ref="G1137:G1139"/>
    <mergeCell ref="H1137:H1139"/>
    <mergeCell ref="I1137:I1139"/>
    <mergeCell ref="J1137:J1139"/>
    <mergeCell ref="K1137:K1139"/>
    <mergeCell ref="L1137:L1139"/>
    <mergeCell ref="M1137:M1139"/>
    <mergeCell ref="N1137:N1139"/>
    <mergeCell ref="O1137:O1139"/>
    <mergeCell ref="P1137:P1139"/>
    <mergeCell ref="Q1137:Q1139"/>
    <mergeCell ref="A1151:A1153"/>
    <mergeCell ref="B1151:B1153"/>
    <mergeCell ref="C1151:C1153"/>
    <mergeCell ref="D1151:D1153"/>
    <mergeCell ref="E1151:E1153"/>
    <mergeCell ref="F1151:F1153"/>
    <mergeCell ref="G1151:G1153"/>
    <mergeCell ref="H1151:H1153"/>
    <mergeCell ref="I1151:I1153"/>
    <mergeCell ref="J1151:J1153"/>
    <mergeCell ref="K1151:K1153"/>
    <mergeCell ref="L1151:L1153"/>
    <mergeCell ref="M1151:M1153"/>
    <mergeCell ref="N1151:N1153"/>
    <mergeCell ref="O1151:O1153"/>
    <mergeCell ref="P1151:P1153"/>
    <mergeCell ref="Q1151:Q1153"/>
    <mergeCell ref="S1151:S1153"/>
    <mergeCell ref="T1151:T1153"/>
    <mergeCell ref="U1151:U1153"/>
    <mergeCell ref="V1151:V1153"/>
    <mergeCell ref="A1154:A1156"/>
    <mergeCell ref="B1154:B1156"/>
    <mergeCell ref="C1154:C1156"/>
    <mergeCell ref="D1154:D1156"/>
    <mergeCell ref="E1154:E1156"/>
    <mergeCell ref="F1154:F1156"/>
    <mergeCell ref="G1154:G1156"/>
    <mergeCell ref="H1154:H1156"/>
    <mergeCell ref="I1154:I1156"/>
    <mergeCell ref="J1154:J1156"/>
    <mergeCell ref="K1154:K1156"/>
    <mergeCell ref="L1154:L1156"/>
    <mergeCell ref="M1154:M1156"/>
    <mergeCell ref="N1154:N1156"/>
    <mergeCell ref="O1154:O1156"/>
    <mergeCell ref="P1154:P1156"/>
    <mergeCell ref="Q1154:Q1156"/>
    <mergeCell ref="S1154:S1156"/>
    <mergeCell ref="T1154:T1156"/>
    <mergeCell ref="U1154:U1156"/>
    <mergeCell ref="V1154:V1156"/>
    <mergeCell ref="A1157:A1159"/>
    <mergeCell ref="B1157:B1159"/>
    <mergeCell ref="C1157:C1159"/>
    <mergeCell ref="D1157:D1159"/>
    <mergeCell ref="E1157:E1159"/>
    <mergeCell ref="F1157:F1159"/>
    <mergeCell ref="G1157:G1159"/>
    <mergeCell ref="H1157:H1159"/>
    <mergeCell ref="I1157:I1159"/>
    <mergeCell ref="J1157:J1159"/>
    <mergeCell ref="K1157:K1159"/>
    <mergeCell ref="L1157:L1159"/>
    <mergeCell ref="M1157:M1159"/>
    <mergeCell ref="N1157:N1159"/>
    <mergeCell ref="O1157:O1159"/>
    <mergeCell ref="P1157:P1159"/>
    <mergeCell ref="Q1157:Q1159"/>
    <mergeCell ref="S1157:S1159"/>
    <mergeCell ref="T1157:T1159"/>
    <mergeCell ref="U1157:U1159"/>
    <mergeCell ref="V1157:V1159"/>
    <mergeCell ref="A1163:A1164"/>
    <mergeCell ref="B1163:B1164"/>
    <mergeCell ref="C1163:C1164"/>
    <mergeCell ref="D1163:D1164"/>
    <mergeCell ref="E1163:E1164"/>
    <mergeCell ref="F1163:F1164"/>
    <mergeCell ref="G1163:G1164"/>
    <mergeCell ref="H1163:H1164"/>
    <mergeCell ref="I1163:I1164"/>
    <mergeCell ref="J1163:J1164"/>
    <mergeCell ref="K1163:K1164"/>
    <mergeCell ref="L1163:L1164"/>
    <mergeCell ref="M1163:M1164"/>
    <mergeCell ref="N1163:N1164"/>
    <mergeCell ref="O1163:O1164"/>
    <mergeCell ref="P1163:P1164"/>
    <mergeCell ref="Q1163:Q1164"/>
    <mergeCell ref="S1163:S1164"/>
    <mergeCell ref="T1163:T1164"/>
    <mergeCell ref="U1163:U1164"/>
    <mergeCell ref="V1163:V1164"/>
    <mergeCell ref="A1160:A1162"/>
    <mergeCell ref="B1160:B1162"/>
    <mergeCell ref="C1160:C1162"/>
    <mergeCell ref="D1160:D1162"/>
    <mergeCell ref="E1160:E1162"/>
    <mergeCell ref="F1160:F1162"/>
    <mergeCell ref="G1160:G1162"/>
    <mergeCell ref="H1160:H1162"/>
    <mergeCell ref="I1160:I1162"/>
    <mergeCell ref="J1160:J1162"/>
    <mergeCell ref="K1160:K1162"/>
    <mergeCell ref="L1160:L1162"/>
    <mergeCell ref="M1160:M1162"/>
    <mergeCell ref="N1160:N1162"/>
    <mergeCell ref="O1160:O1162"/>
    <mergeCell ref="P1160:P1162"/>
    <mergeCell ref="Q1160:Q1162"/>
    <mergeCell ref="S1160:S1162"/>
    <mergeCell ref="T1160:T1162"/>
    <mergeCell ref="U1160:U1162"/>
    <mergeCell ref="V1160:V1162"/>
    <mergeCell ref="A1165:B1165"/>
    <mergeCell ref="A1166:V1166"/>
    <mergeCell ref="A1167:A1169"/>
    <mergeCell ref="B1167:B1169"/>
    <mergeCell ref="C1167:C1169"/>
    <mergeCell ref="D1167:D1169"/>
    <mergeCell ref="E1167:E1169"/>
    <mergeCell ref="F1167:F1169"/>
    <mergeCell ref="G1167:G1169"/>
    <mergeCell ref="H1167:H1169"/>
    <mergeCell ref="I1167:I1169"/>
    <mergeCell ref="J1167:J1169"/>
    <mergeCell ref="K1167:K1169"/>
    <mergeCell ref="L1167:L1169"/>
    <mergeCell ref="M1167:M1169"/>
    <mergeCell ref="N1167:N1169"/>
    <mergeCell ref="O1167:O1169"/>
    <mergeCell ref="P1167:P1169"/>
    <mergeCell ref="Q1167:Q1169"/>
    <mergeCell ref="S1167:S1169"/>
    <mergeCell ref="T1167:T1169"/>
    <mergeCell ref="U1167:U1169"/>
    <mergeCell ref="V1167:V1169"/>
    <mergeCell ref="A1176:A1178"/>
    <mergeCell ref="B1176:B1178"/>
    <mergeCell ref="C1176:C1178"/>
    <mergeCell ref="D1176:D1178"/>
    <mergeCell ref="E1176:E1178"/>
    <mergeCell ref="F1176:F1178"/>
    <mergeCell ref="G1176:G1178"/>
    <mergeCell ref="H1176:H1178"/>
    <mergeCell ref="I1176:I1178"/>
    <mergeCell ref="J1176:J1178"/>
    <mergeCell ref="K1176:K1178"/>
    <mergeCell ref="L1176:L1178"/>
    <mergeCell ref="M1176:M1178"/>
    <mergeCell ref="N1176:N1178"/>
    <mergeCell ref="O1176:O1178"/>
    <mergeCell ref="P1176:P1178"/>
    <mergeCell ref="Q1176:Q1178"/>
    <mergeCell ref="S1176:S1178"/>
    <mergeCell ref="T1176:T1178"/>
    <mergeCell ref="U1176:U1178"/>
    <mergeCell ref="V1176:V1178"/>
    <mergeCell ref="A1173:A1175"/>
    <mergeCell ref="B1173:B1175"/>
    <mergeCell ref="C1173:C1175"/>
    <mergeCell ref="D1173:D1175"/>
    <mergeCell ref="E1173:E1175"/>
    <mergeCell ref="F1173:F1175"/>
    <mergeCell ref="G1173:G1175"/>
    <mergeCell ref="H1173:H1175"/>
    <mergeCell ref="I1173:I1175"/>
    <mergeCell ref="J1173:J1175"/>
    <mergeCell ref="K1173:K1175"/>
    <mergeCell ref="L1173:L1175"/>
    <mergeCell ref="M1173:M1175"/>
    <mergeCell ref="N1173:N1175"/>
    <mergeCell ref="O1173:O1175"/>
    <mergeCell ref="P1173:P1175"/>
    <mergeCell ref="Q1173:Q1175"/>
    <mergeCell ref="S1173:S1175"/>
    <mergeCell ref="T1173:T1175"/>
    <mergeCell ref="U1173:U1175"/>
    <mergeCell ref="A1182:A1183"/>
    <mergeCell ref="B1182:B1183"/>
    <mergeCell ref="C1182:C1183"/>
    <mergeCell ref="D1182:D1183"/>
    <mergeCell ref="E1182:E1183"/>
    <mergeCell ref="F1182:F1183"/>
    <mergeCell ref="G1182:G1183"/>
    <mergeCell ref="H1182:H1183"/>
    <mergeCell ref="I1182:I1183"/>
    <mergeCell ref="J1182:J1183"/>
    <mergeCell ref="K1182:K1183"/>
    <mergeCell ref="L1182:L1183"/>
    <mergeCell ref="M1182:M1183"/>
    <mergeCell ref="N1182:N1183"/>
    <mergeCell ref="O1182:O1183"/>
    <mergeCell ref="P1182:P1183"/>
    <mergeCell ref="Q1182:Q1183"/>
    <mergeCell ref="S1182:S1183"/>
    <mergeCell ref="T1182:T1183"/>
    <mergeCell ref="U1182:U1183"/>
    <mergeCell ref="V1182:V1183"/>
    <mergeCell ref="A1184:B1184"/>
    <mergeCell ref="A1185:V1185"/>
    <mergeCell ref="A1200:A1202"/>
    <mergeCell ref="B1200:B1202"/>
    <mergeCell ref="C1200:C1202"/>
    <mergeCell ref="D1200:D1202"/>
    <mergeCell ref="E1200:E1202"/>
    <mergeCell ref="F1200:F1202"/>
    <mergeCell ref="G1200:G1202"/>
    <mergeCell ref="H1200:H1202"/>
    <mergeCell ref="I1200:I1202"/>
    <mergeCell ref="J1200:J1202"/>
    <mergeCell ref="K1200:K1202"/>
    <mergeCell ref="L1200:L1202"/>
    <mergeCell ref="M1200:M1202"/>
    <mergeCell ref="N1200:N1202"/>
    <mergeCell ref="O1200:O1202"/>
    <mergeCell ref="P1200:P1202"/>
    <mergeCell ref="Q1200:Q1202"/>
    <mergeCell ref="S1200:S1202"/>
    <mergeCell ref="T1200:T1202"/>
    <mergeCell ref="U1200:U1202"/>
    <mergeCell ref="V1200:V1202"/>
    <mergeCell ref="A1186:A1199"/>
    <mergeCell ref="B1186:B1199"/>
    <mergeCell ref="C1186:C1199"/>
    <mergeCell ref="D1186:D1199"/>
    <mergeCell ref="E1186:E1199"/>
    <mergeCell ref="F1186:F1199"/>
    <mergeCell ref="G1186:G1199"/>
    <mergeCell ref="H1186:H1199"/>
    <mergeCell ref="I1186:I1199"/>
    <mergeCell ref="J1186:J1199"/>
    <mergeCell ref="K1186:K1199"/>
    <mergeCell ref="L1186:L1199"/>
    <mergeCell ref="M1186:M1199"/>
    <mergeCell ref="N1186:N1199"/>
    <mergeCell ref="O1186:O1199"/>
    <mergeCell ref="P1186:P1199"/>
    <mergeCell ref="Q1186:Q1199"/>
    <mergeCell ref="S1186:S1199"/>
    <mergeCell ref="T1186:T1199"/>
    <mergeCell ref="U1186:U1199"/>
    <mergeCell ref="A1207:A1209"/>
    <mergeCell ref="B1207:B1209"/>
    <mergeCell ref="C1207:C1209"/>
    <mergeCell ref="D1207:D1209"/>
    <mergeCell ref="E1207:E1209"/>
    <mergeCell ref="F1207:F1209"/>
    <mergeCell ref="G1207:G1209"/>
    <mergeCell ref="H1207:H1209"/>
    <mergeCell ref="I1207:I1209"/>
    <mergeCell ref="J1207:J1209"/>
    <mergeCell ref="K1207:K1209"/>
    <mergeCell ref="L1207:L1209"/>
    <mergeCell ref="M1207:M1209"/>
    <mergeCell ref="N1207:N1209"/>
    <mergeCell ref="O1207:O1209"/>
    <mergeCell ref="P1207:P1209"/>
    <mergeCell ref="Q1207:Q1209"/>
    <mergeCell ref="S1207:S1209"/>
    <mergeCell ref="T1207:T1209"/>
    <mergeCell ref="U1207:U1209"/>
    <mergeCell ref="V1207:V1209"/>
    <mergeCell ref="A1210:A1213"/>
    <mergeCell ref="B1210:B1213"/>
    <mergeCell ref="C1210:C1213"/>
    <mergeCell ref="D1210:D1213"/>
    <mergeCell ref="E1210:E1213"/>
    <mergeCell ref="F1210:F1213"/>
    <mergeCell ref="G1210:G1213"/>
    <mergeCell ref="H1210:H1213"/>
    <mergeCell ref="I1210:I1213"/>
    <mergeCell ref="J1210:J1213"/>
    <mergeCell ref="K1210:K1213"/>
    <mergeCell ref="L1210:L1213"/>
    <mergeCell ref="M1210:M1213"/>
    <mergeCell ref="N1210:N1213"/>
    <mergeCell ref="O1210:O1213"/>
    <mergeCell ref="P1210:P1213"/>
    <mergeCell ref="Q1210:Q1213"/>
    <mergeCell ref="S1210:S1213"/>
    <mergeCell ref="T1210:T1213"/>
    <mergeCell ref="U1210:U1213"/>
    <mergeCell ref="V1210:V1213"/>
    <mergeCell ref="A1214:A1215"/>
    <mergeCell ref="B1214:B1215"/>
    <mergeCell ref="C1214:C1215"/>
    <mergeCell ref="D1214:D1215"/>
    <mergeCell ref="E1214:E1215"/>
    <mergeCell ref="F1214:F1215"/>
    <mergeCell ref="G1214:G1215"/>
    <mergeCell ref="H1214:H1215"/>
    <mergeCell ref="I1214:I1215"/>
    <mergeCell ref="J1214:J1215"/>
    <mergeCell ref="K1214:K1215"/>
    <mergeCell ref="L1214:L1215"/>
    <mergeCell ref="M1214:M1215"/>
    <mergeCell ref="N1214:N1215"/>
    <mergeCell ref="O1214:O1215"/>
    <mergeCell ref="P1214:P1215"/>
    <mergeCell ref="Q1214:Q1215"/>
    <mergeCell ref="S1214:S1215"/>
    <mergeCell ref="T1214:T1215"/>
    <mergeCell ref="U1214:U1215"/>
    <mergeCell ref="V1214:V1215"/>
    <mergeCell ref="A1218:A1219"/>
    <mergeCell ref="B1218:B1219"/>
    <mergeCell ref="C1218:C1219"/>
    <mergeCell ref="D1218:D1219"/>
    <mergeCell ref="E1218:E1219"/>
    <mergeCell ref="F1218:F1219"/>
    <mergeCell ref="G1218:G1219"/>
    <mergeCell ref="H1218:H1219"/>
    <mergeCell ref="I1218:I1219"/>
    <mergeCell ref="J1218:J1219"/>
    <mergeCell ref="K1218:K1219"/>
    <mergeCell ref="L1218:L1219"/>
    <mergeCell ref="M1218:M1219"/>
    <mergeCell ref="N1218:N1219"/>
    <mergeCell ref="O1218:O1219"/>
    <mergeCell ref="P1218:P1219"/>
    <mergeCell ref="Q1218:Q1219"/>
    <mergeCell ref="S1218:S1219"/>
    <mergeCell ref="T1218:T1219"/>
    <mergeCell ref="U1218:U1219"/>
    <mergeCell ref="V1218:V1219"/>
    <mergeCell ref="A1216:A1217"/>
    <mergeCell ref="B1216:B1217"/>
    <mergeCell ref="C1216:C1217"/>
    <mergeCell ref="D1216:D1217"/>
    <mergeCell ref="E1216:E1217"/>
    <mergeCell ref="F1216:F1217"/>
    <mergeCell ref="G1216:G1217"/>
    <mergeCell ref="H1216:H1217"/>
    <mergeCell ref="I1216:I1217"/>
    <mergeCell ref="J1216:J1217"/>
    <mergeCell ref="K1216:K1217"/>
    <mergeCell ref="L1216:L1217"/>
    <mergeCell ref="M1216:M1217"/>
    <mergeCell ref="N1216:N1217"/>
    <mergeCell ref="O1216:O1217"/>
    <mergeCell ref="P1216:P1217"/>
    <mergeCell ref="Q1216:Q1217"/>
    <mergeCell ref="S1216:S1217"/>
    <mergeCell ref="T1216:T1217"/>
    <mergeCell ref="U1216:U1217"/>
    <mergeCell ref="V1216:V1217"/>
    <mergeCell ref="T1238:T1241"/>
    <mergeCell ref="U1238:U1241"/>
    <mergeCell ref="V1238:V1241"/>
    <mergeCell ref="A1220:A1228"/>
    <mergeCell ref="B1220:B1228"/>
    <mergeCell ref="C1220:C1228"/>
    <mergeCell ref="D1220:D1228"/>
    <mergeCell ref="E1220:E1228"/>
    <mergeCell ref="F1220:F1228"/>
    <mergeCell ref="G1220:G1228"/>
    <mergeCell ref="H1220:H1228"/>
    <mergeCell ref="I1220:I1228"/>
    <mergeCell ref="J1220:J1228"/>
    <mergeCell ref="K1220:K1228"/>
    <mergeCell ref="L1220:L1228"/>
    <mergeCell ref="M1220:M1228"/>
    <mergeCell ref="N1220:N1228"/>
    <mergeCell ref="O1220:O1228"/>
    <mergeCell ref="P1220:P1228"/>
    <mergeCell ref="Q1220:Q1228"/>
    <mergeCell ref="S1220:S1228"/>
    <mergeCell ref="T1220:T1228"/>
    <mergeCell ref="U1220:U1228"/>
    <mergeCell ref="V1220:V1228"/>
    <mergeCell ref="A1229:A1231"/>
    <mergeCell ref="B1229:B1231"/>
    <mergeCell ref="C1229:C1231"/>
    <mergeCell ref="D1229:D1231"/>
    <mergeCell ref="E1229:E1231"/>
    <mergeCell ref="F1229:F1231"/>
    <mergeCell ref="G1229:G1231"/>
    <mergeCell ref="H1229:H1231"/>
    <mergeCell ref="I1229:I1231"/>
    <mergeCell ref="J1229:J1231"/>
    <mergeCell ref="K1229:K1231"/>
    <mergeCell ref="L1229:L1231"/>
    <mergeCell ref="M1229:M1231"/>
    <mergeCell ref="N1229:N1231"/>
    <mergeCell ref="O1229:O1231"/>
    <mergeCell ref="P1229:P1231"/>
    <mergeCell ref="Q1229:Q1231"/>
    <mergeCell ref="S1229:S1231"/>
    <mergeCell ref="T1229:T1231"/>
    <mergeCell ref="U1229:U1231"/>
    <mergeCell ref="V1229:V1231"/>
    <mergeCell ref="A1281:A1295"/>
    <mergeCell ref="B1281:B1295"/>
    <mergeCell ref="C1281:C1295"/>
    <mergeCell ref="D1281:D1295"/>
    <mergeCell ref="E1281:E1295"/>
    <mergeCell ref="F1281:F1295"/>
    <mergeCell ref="G1281:G1295"/>
    <mergeCell ref="H1281:H1295"/>
    <mergeCell ref="I1281:I1295"/>
    <mergeCell ref="J1281:J1295"/>
    <mergeCell ref="K1281:K1295"/>
    <mergeCell ref="L1281:L1295"/>
    <mergeCell ref="M1281:M1295"/>
    <mergeCell ref="N1281:N1295"/>
    <mergeCell ref="O1281:O1295"/>
    <mergeCell ref="P1281:P1295"/>
    <mergeCell ref="Q1281:Q1295"/>
    <mergeCell ref="S1281:S1295"/>
    <mergeCell ref="T1281:T1295"/>
    <mergeCell ref="U1281:U1295"/>
    <mergeCell ref="V1281:V1295"/>
    <mergeCell ref="A1296:B1296"/>
    <mergeCell ref="A1297:V1297"/>
    <mergeCell ref="A1232:B1232"/>
    <mergeCell ref="A1233:V1233"/>
    <mergeCell ref="A1234:A1237"/>
    <mergeCell ref="B1234:B1237"/>
    <mergeCell ref="C1234:C1237"/>
    <mergeCell ref="D1234:D1237"/>
    <mergeCell ref="E1234:E1237"/>
    <mergeCell ref="F1234:F1237"/>
    <mergeCell ref="G1234:G1237"/>
    <mergeCell ref="H1234:H1237"/>
    <mergeCell ref="I1234:I1237"/>
    <mergeCell ref="J1234:J1237"/>
    <mergeCell ref="K1234:K1237"/>
    <mergeCell ref="L1234:L1237"/>
    <mergeCell ref="M1234:M1237"/>
    <mergeCell ref="N1234:N1237"/>
    <mergeCell ref="O1234:O1237"/>
    <mergeCell ref="P1234:P1237"/>
    <mergeCell ref="Q1234:Q1237"/>
    <mergeCell ref="S1234:S1237"/>
    <mergeCell ref="T1234:T1237"/>
    <mergeCell ref="U1234:U1237"/>
    <mergeCell ref="V1234:V1237"/>
    <mergeCell ref="A1238:A1241"/>
    <mergeCell ref="B1238:B1241"/>
    <mergeCell ref="C1238:C1241"/>
    <mergeCell ref="D1238:D1241"/>
    <mergeCell ref="E1238:E1241"/>
    <mergeCell ref="F1238:F1241"/>
    <mergeCell ref="G1238:G1241"/>
    <mergeCell ref="H1238:H1241"/>
    <mergeCell ref="I1238:I1241"/>
    <mergeCell ref="J1238:J1241"/>
    <mergeCell ref="K1238:K1241"/>
    <mergeCell ref="L1238:L1241"/>
    <mergeCell ref="M1238:M1241"/>
    <mergeCell ref="N1238:N1241"/>
    <mergeCell ref="O1238:O1241"/>
    <mergeCell ref="P1238:P1241"/>
    <mergeCell ref="Q1238:Q1241"/>
    <mergeCell ref="S1238:S1241"/>
    <mergeCell ref="A1300:A1301"/>
    <mergeCell ref="B1300:B1301"/>
    <mergeCell ref="C1300:C1301"/>
    <mergeCell ref="D1300:D1301"/>
    <mergeCell ref="E1300:E1301"/>
    <mergeCell ref="F1300:F1301"/>
    <mergeCell ref="G1300:G1301"/>
    <mergeCell ref="H1300:H1301"/>
    <mergeCell ref="I1300:I1301"/>
    <mergeCell ref="J1300:J1301"/>
    <mergeCell ref="K1300:K1301"/>
    <mergeCell ref="L1300:L1301"/>
    <mergeCell ref="M1300:M1301"/>
    <mergeCell ref="N1300:N1301"/>
    <mergeCell ref="O1300:O1301"/>
    <mergeCell ref="P1300:P1301"/>
    <mergeCell ref="Q1300:Q1301"/>
    <mergeCell ref="S1300:S1301"/>
    <mergeCell ref="T1300:T1301"/>
    <mergeCell ref="U1300:U1301"/>
    <mergeCell ref="V1300:V1301"/>
    <mergeCell ref="A1306:A1307"/>
    <mergeCell ref="B1306:B1307"/>
    <mergeCell ref="C1306:C1307"/>
    <mergeCell ref="D1306:D1307"/>
    <mergeCell ref="E1306:E1307"/>
    <mergeCell ref="F1306:F1307"/>
    <mergeCell ref="G1306:G1307"/>
    <mergeCell ref="H1306:H1307"/>
    <mergeCell ref="I1306:I1307"/>
    <mergeCell ref="J1306:J1307"/>
    <mergeCell ref="K1306:K1307"/>
    <mergeCell ref="L1306:L1307"/>
    <mergeCell ref="M1306:M1307"/>
    <mergeCell ref="N1306:N1307"/>
    <mergeCell ref="O1306:O1307"/>
    <mergeCell ref="P1306:P1307"/>
    <mergeCell ref="Q1306:Q1307"/>
    <mergeCell ref="S1306:S1307"/>
    <mergeCell ref="T1306:T1307"/>
    <mergeCell ref="U1306:U1307"/>
    <mergeCell ref="V1306:V1307"/>
    <mergeCell ref="A1304:A1305"/>
    <mergeCell ref="B1304:B1305"/>
    <mergeCell ref="C1304:C1305"/>
    <mergeCell ref="D1304:D1305"/>
    <mergeCell ref="E1304:E1305"/>
    <mergeCell ref="F1304:F1305"/>
    <mergeCell ref="G1304:G1305"/>
    <mergeCell ref="H1304:H1305"/>
    <mergeCell ref="I1304:I1305"/>
    <mergeCell ref="J1304:J1305"/>
    <mergeCell ref="K1304:K1305"/>
    <mergeCell ref="L1304:L1305"/>
    <mergeCell ref="M1304:M1305"/>
    <mergeCell ref="N1304:N1305"/>
    <mergeCell ref="O1304:O1305"/>
    <mergeCell ref="P1304:P1305"/>
    <mergeCell ref="Q1304:Q1305"/>
    <mergeCell ref="S1304:S1305"/>
    <mergeCell ref="T1304:T1305"/>
    <mergeCell ref="U1304:U1305"/>
    <mergeCell ref="V1304:V1305"/>
    <mergeCell ref="A1302:A1303"/>
    <mergeCell ref="A1308:A1309"/>
    <mergeCell ref="B1308:B1309"/>
    <mergeCell ref="C1308:C1309"/>
    <mergeCell ref="D1308:D1309"/>
    <mergeCell ref="E1308:E1309"/>
    <mergeCell ref="F1308:F1309"/>
    <mergeCell ref="G1308:G1309"/>
    <mergeCell ref="H1308:H1309"/>
    <mergeCell ref="I1308:I1309"/>
    <mergeCell ref="J1308:J1309"/>
    <mergeCell ref="K1308:K1309"/>
    <mergeCell ref="L1308:L1309"/>
    <mergeCell ref="M1308:M1309"/>
    <mergeCell ref="N1308:N1309"/>
    <mergeCell ref="O1308:O1309"/>
    <mergeCell ref="P1308:P1309"/>
    <mergeCell ref="Q1308:Q1309"/>
    <mergeCell ref="S1308:S1309"/>
    <mergeCell ref="T1308:T1309"/>
    <mergeCell ref="U1308:U1309"/>
    <mergeCell ref="V1308:V1309"/>
    <mergeCell ref="A1310:B1310"/>
    <mergeCell ref="A1311:V1311"/>
    <mergeCell ref="A1312:A1326"/>
    <mergeCell ref="B1312:B1326"/>
    <mergeCell ref="C1312:C1326"/>
    <mergeCell ref="D1312:D1326"/>
    <mergeCell ref="E1312:E1326"/>
    <mergeCell ref="F1312:F1326"/>
    <mergeCell ref="G1312:G1326"/>
    <mergeCell ref="H1312:H1326"/>
    <mergeCell ref="I1312:I1326"/>
    <mergeCell ref="J1312:J1326"/>
    <mergeCell ref="K1312:K1326"/>
    <mergeCell ref="L1312:L1326"/>
    <mergeCell ref="M1312:M1326"/>
    <mergeCell ref="N1312:N1326"/>
    <mergeCell ref="O1312:O1326"/>
    <mergeCell ref="P1312:P1326"/>
    <mergeCell ref="Q1312:Q1326"/>
    <mergeCell ref="S1312:S1326"/>
    <mergeCell ref="T1312:T1326"/>
    <mergeCell ref="U1312:U1326"/>
    <mergeCell ref="V1312:V1326"/>
    <mergeCell ref="A1327:A1329"/>
    <mergeCell ref="B1327:B1329"/>
    <mergeCell ref="C1327:C1329"/>
    <mergeCell ref="D1327:D1329"/>
    <mergeCell ref="E1327:E1329"/>
    <mergeCell ref="F1327:F1329"/>
    <mergeCell ref="G1327:G1329"/>
    <mergeCell ref="H1327:H1329"/>
    <mergeCell ref="I1327:I1329"/>
    <mergeCell ref="J1327:J1329"/>
    <mergeCell ref="K1327:K1329"/>
    <mergeCell ref="L1327:L1329"/>
    <mergeCell ref="M1327:M1329"/>
    <mergeCell ref="N1327:N1329"/>
    <mergeCell ref="O1327:O1329"/>
    <mergeCell ref="P1327:P1329"/>
    <mergeCell ref="Q1327:Q1329"/>
    <mergeCell ref="S1327:S1329"/>
    <mergeCell ref="T1327:T1329"/>
    <mergeCell ref="U1327:U1329"/>
    <mergeCell ref="V1327:V1329"/>
    <mergeCell ref="A1330:A1332"/>
    <mergeCell ref="B1330:B1332"/>
    <mergeCell ref="C1330:C1332"/>
    <mergeCell ref="D1330:D1332"/>
    <mergeCell ref="E1330:E1332"/>
    <mergeCell ref="F1330:F1332"/>
    <mergeCell ref="G1330:G1332"/>
    <mergeCell ref="H1330:H1332"/>
    <mergeCell ref="I1330:I1332"/>
    <mergeCell ref="J1330:J1332"/>
    <mergeCell ref="K1330:K1332"/>
    <mergeCell ref="L1330:L1332"/>
    <mergeCell ref="M1330:M1332"/>
    <mergeCell ref="N1330:N1332"/>
    <mergeCell ref="O1330:O1332"/>
    <mergeCell ref="P1330:P1332"/>
    <mergeCell ref="Q1330:Q1332"/>
    <mergeCell ref="S1330:S1332"/>
    <mergeCell ref="T1330:T1332"/>
    <mergeCell ref="U1330:U1332"/>
    <mergeCell ref="V1330:V1332"/>
    <mergeCell ref="T1338:T1343"/>
    <mergeCell ref="U1338:U1343"/>
    <mergeCell ref="V1338:V1343"/>
    <mergeCell ref="A1344:A1346"/>
    <mergeCell ref="B1344:B1346"/>
    <mergeCell ref="C1344:C1346"/>
    <mergeCell ref="D1344:D1346"/>
    <mergeCell ref="E1344:E1346"/>
    <mergeCell ref="F1344:F1346"/>
    <mergeCell ref="G1344:G1346"/>
    <mergeCell ref="H1344:H1346"/>
    <mergeCell ref="I1344:I1346"/>
    <mergeCell ref="J1344:J1346"/>
    <mergeCell ref="K1344:K1346"/>
    <mergeCell ref="L1344:L1346"/>
    <mergeCell ref="M1344:M1346"/>
    <mergeCell ref="N1344:N1346"/>
    <mergeCell ref="O1344:O1346"/>
    <mergeCell ref="P1344:P1346"/>
    <mergeCell ref="Q1344:Q1346"/>
    <mergeCell ref="S1344:S1346"/>
    <mergeCell ref="T1344:T1346"/>
    <mergeCell ref="U1344:U1346"/>
    <mergeCell ref="V1344:V1346"/>
    <mergeCell ref="A1333:B1333"/>
    <mergeCell ref="A1334:V1334"/>
    <mergeCell ref="A1335:A1337"/>
    <mergeCell ref="B1335:B1337"/>
    <mergeCell ref="C1335:C1337"/>
    <mergeCell ref="D1335:D1337"/>
    <mergeCell ref="E1335:E1337"/>
    <mergeCell ref="F1335:F1337"/>
    <mergeCell ref="G1335:G1337"/>
    <mergeCell ref="H1335:H1337"/>
    <mergeCell ref="I1335:I1337"/>
    <mergeCell ref="J1335:J1337"/>
    <mergeCell ref="K1335:K1337"/>
    <mergeCell ref="L1335:L1337"/>
    <mergeCell ref="M1335:M1337"/>
    <mergeCell ref="N1335:N1337"/>
    <mergeCell ref="O1335:O1337"/>
    <mergeCell ref="P1335:P1337"/>
    <mergeCell ref="Q1335:Q1337"/>
    <mergeCell ref="S1335:S1337"/>
    <mergeCell ref="T1335:T1337"/>
    <mergeCell ref="U1335:U1337"/>
    <mergeCell ref="V1335:V1337"/>
    <mergeCell ref="A1356:A1357"/>
    <mergeCell ref="B1356:B1357"/>
    <mergeCell ref="C1356:C1357"/>
    <mergeCell ref="D1356:D1357"/>
    <mergeCell ref="E1356:E1357"/>
    <mergeCell ref="F1356:F1357"/>
    <mergeCell ref="G1356:G1357"/>
    <mergeCell ref="H1356:H1357"/>
    <mergeCell ref="I1356:I1357"/>
    <mergeCell ref="J1356:J1357"/>
    <mergeCell ref="K1356:K1357"/>
    <mergeCell ref="L1356:L1357"/>
    <mergeCell ref="M1356:M1357"/>
    <mergeCell ref="N1356:N1357"/>
    <mergeCell ref="O1356:O1357"/>
    <mergeCell ref="P1356:P1357"/>
    <mergeCell ref="Q1356:Q1357"/>
    <mergeCell ref="S1356:S1357"/>
    <mergeCell ref="T1356:T1357"/>
    <mergeCell ref="U1356:U1357"/>
    <mergeCell ref="V1356:V1357"/>
    <mergeCell ref="A1358:B1358"/>
    <mergeCell ref="A1359:B1359"/>
    <mergeCell ref="A1360:V1360"/>
    <mergeCell ref="A1361:V1361"/>
    <mergeCell ref="A1362:V1362"/>
    <mergeCell ref="A1363:A1365"/>
    <mergeCell ref="B1363:B1365"/>
    <mergeCell ref="C1363:C1365"/>
    <mergeCell ref="D1363:D1365"/>
    <mergeCell ref="E1363:E1365"/>
    <mergeCell ref="F1363:F1365"/>
    <mergeCell ref="G1363:G1365"/>
    <mergeCell ref="H1363:H1365"/>
    <mergeCell ref="I1363:I1365"/>
    <mergeCell ref="J1363:J1365"/>
    <mergeCell ref="K1363:K1365"/>
    <mergeCell ref="L1363:L1365"/>
    <mergeCell ref="M1363:M1365"/>
    <mergeCell ref="N1363:N1365"/>
    <mergeCell ref="O1363:O1365"/>
    <mergeCell ref="P1363:P1365"/>
    <mergeCell ref="Q1363:Q1365"/>
    <mergeCell ref="S1363:S1365"/>
    <mergeCell ref="T1363:T1365"/>
    <mergeCell ref="U1363:U1365"/>
    <mergeCell ref="V1363:V1365"/>
    <mergeCell ref="A1366:A1374"/>
    <mergeCell ref="B1366:B1374"/>
    <mergeCell ref="C1366:C1374"/>
    <mergeCell ref="D1366:D1374"/>
    <mergeCell ref="E1366:E1374"/>
    <mergeCell ref="F1366:F1374"/>
    <mergeCell ref="G1366:G1374"/>
    <mergeCell ref="H1366:H1374"/>
    <mergeCell ref="I1366:I1374"/>
    <mergeCell ref="J1366:J1374"/>
    <mergeCell ref="K1366:K1374"/>
    <mergeCell ref="L1366:L1374"/>
    <mergeCell ref="M1366:M1374"/>
    <mergeCell ref="N1366:N1374"/>
    <mergeCell ref="O1366:O1374"/>
    <mergeCell ref="P1366:P1374"/>
    <mergeCell ref="Q1366:Q1374"/>
    <mergeCell ref="S1366:S1374"/>
    <mergeCell ref="T1366:T1374"/>
    <mergeCell ref="U1366:U1374"/>
    <mergeCell ref="V1366:V1374"/>
    <mergeCell ref="A1375:A1377"/>
    <mergeCell ref="B1375:B1377"/>
    <mergeCell ref="C1375:C1377"/>
    <mergeCell ref="D1375:D1377"/>
    <mergeCell ref="E1375:E1377"/>
    <mergeCell ref="F1375:F1377"/>
    <mergeCell ref="G1375:G1377"/>
    <mergeCell ref="H1375:H1377"/>
    <mergeCell ref="I1375:I1377"/>
    <mergeCell ref="J1375:J1377"/>
    <mergeCell ref="K1375:K1377"/>
    <mergeCell ref="L1375:L1377"/>
    <mergeCell ref="M1375:M1377"/>
    <mergeCell ref="N1375:N1377"/>
    <mergeCell ref="O1375:O1377"/>
    <mergeCell ref="P1375:P1377"/>
    <mergeCell ref="Q1375:Q1377"/>
    <mergeCell ref="S1375:S1377"/>
    <mergeCell ref="T1375:T1377"/>
    <mergeCell ref="U1375:U1377"/>
    <mergeCell ref="V1375:V1377"/>
    <mergeCell ref="A1378:A1380"/>
    <mergeCell ref="B1378:B1380"/>
    <mergeCell ref="C1378:C1380"/>
    <mergeCell ref="D1378:D1380"/>
    <mergeCell ref="E1378:E1380"/>
    <mergeCell ref="F1378:F1380"/>
    <mergeCell ref="G1378:G1380"/>
    <mergeCell ref="H1378:H1380"/>
    <mergeCell ref="I1378:I1380"/>
    <mergeCell ref="J1378:J1380"/>
    <mergeCell ref="K1378:K1380"/>
    <mergeCell ref="L1378:L1380"/>
    <mergeCell ref="M1378:M1380"/>
    <mergeCell ref="N1378:N1380"/>
    <mergeCell ref="O1378:O1380"/>
    <mergeCell ref="P1378:P1380"/>
    <mergeCell ref="Q1378:Q1380"/>
    <mergeCell ref="S1378:S1380"/>
    <mergeCell ref="T1378:T1380"/>
    <mergeCell ref="U1378:U1380"/>
    <mergeCell ref="V1378:V1380"/>
    <mergeCell ref="A1381:A1383"/>
    <mergeCell ref="B1381:B1383"/>
    <mergeCell ref="C1381:C1383"/>
    <mergeCell ref="D1381:D1383"/>
    <mergeCell ref="E1381:E1383"/>
    <mergeCell ref="F1381:F1383"/>
    <mergeCell ref="G1381:G1383"/>
    <mergeCell ref="H1381:H1383"/>
    <mergeCell ref="I1381:I1383"/>
    <mergeCell ref="J1381:J1383"/>
    <mergeCell ref="K1381:K1383"/>
    <mergeCell ref="L1381:L1383"/>
    <mergeCell ref="M1381:M1383"/>
    <mergeCell ref="N1381:N1383"/>
    <mergeCell ref="O1381:O1383"/>
    <mergeCell ref="P1381:P1383"/>
    <mergeCell ref="Q1381:Q1383"/>
    <mergeCell ref="S1381:S1383"/>
    <mergeCell ref="T1381:T1383"/>
    <mergeCell ref="U1381:U1383"/>
    <mergeCell ref="V1381:V1383"/>
    <mergeCell ref="A1384:B1384"/>
    <mergeCell ref="A1385:V1385"/>
    <mergeCell ref="A1386:A1391"/>
    <mergeCell ref="B1386:B1391"/>
    <mergeCell ref="C1386:C1391"/>
    <mergeCell ref="D1386:D1391"/>
    <mergeCell ref="E1386:E1391"/>
    <mergeCell ref="F1386:F1391"/>
    <mergeCell ref="G1386:G1391"/>
    <mergeCell ref="H1386:H1391"/>
    <mergeCell ref="I1386:I1391"/>
    <mergeCell ref="J1386:J1391"/>
    <mergeCell ref="K1386:K1391"/>
    <mergeCell ref="L1386:L1391"/>
    <mergeCell ref="M1386:M1391"/>
    <mergeCell ref="N1386:N1391"/>
    <mergeCell ref="O1386:O1391"/>
    <mergeCell ref="P1386:P1391"/>
    <mergeCell ref="Q1386:Q1391"/>
    <mergeCell ref="S1386:S1391"/>
    <mergeCell ref="T1386:T1391"/>
    <mergeCell ref="U1386:U1391"/>
    <mergeCell ref="V1386:V1391"/>
    <mergeCell ref="A1392:A1394"/>
    <mergeCell ref="B1392:B1394"/>
    <mergeCell ref="C1392:C1394"/>
    <mergeCell ref="D1392:D1394"/>
    <mergeCell ref="E1392:E1394"/>
    <mergeCell ref="F1392:F1394"/>
    <mergeCell ref="G1392:G1394"/>
    <mergeCell ref="H1392:H1394"/>
    <mergeCell ref="I1392:I1394"/>
    <mergeCell ref="J1392:J1394"/>
    <mergeCell ref="K1392:K1394"/>
    <mergeCell ref="L1392:L1394"/>
    <mergeCell ref="M1392:M1394"/>
    <mergeCell ref="N1392:N1394"/>
    <mergeCell ref="O1392:O1394"/>
    <mergeCell ref="P1392:P1394"/>
    <mergeCell ref="Q1392:Q1394"/>
    <mergeCell ref="S1392:S1394"/>
    <mergeCell ref="T1392:T1394"/>
    <mergeCell ref="U1392:U1394"/>
    <mergeCell ref="V1392:V1394"/>
    <mergeCell ref="A1395:B1395"/>
    <mergeCell ref="A1396:V1396"/>
    <mergeCell ref="A1397:A1399"/>
    <mergeCell ref="B1397:B1399"/>
    <mergeCell ref="C1397:C1399"/>
    <mergeCell ref="D1397:D1399"/>
    <mergeCell ref="E1397:E1399"/>
    <mergeCell ref="F1397:F1399"/>
    <mergeCell ref="G1397:G1399"/>
    <mergeCell ref="H1397:H1399"/>
    <mergeCell ref="I1397:I1399"/>
    <mergeCell ref="J1397:J1399"/>
    <mergeCell ref="K1397:K1399"/>
    <mergeCell ref="L1397:L1399"/>
    <mergeCell ref="M1397:M1399"/>
    <mergeCell ref="N1397:N1399"/>
    <mergeCell ref="O1397:O1399"/>
    <mergeCell ref="P1397:P1399"/>
    <mergeCell ref="Q1397:Q1399"/>
    <mergeCell ref="S1397:S1399"/>
    <mergeCell ref="T1397:T1399"/>
    <mergeCell ref="U1397:U1399"/>
    <mergeCell ref="V1397:V1399"/>
    <mergeCell ref="A1400:A1411"/>
    <mergeCell ref="B1400:B1411"/>
    <mergeCell ref="C1400:C1411"/>
    <mergeCell ref="D1400:D1411"/>
    <mergeCell ref="E1400:E1411"/>
    <mergeCell ref="F1400:F1411"/>
    <mergeCell ref="G1400:G1411"/>
    <mergeCell ref="H1400:H1411"/>
    <mergeCell ref="I1400:I1411"/>
    <mergeCell ref="J1400:J1411"/>
    <mergeCell ref="K1400:K1411"/>
    <mergeCell ref="L1400:L1411"/>
    <mergeCell ref="M1400:M1411"/>
    <mergeCell ref="N1400:N1411"/>
    <mergeCell ref="O1400:O1411"/>
    <mergeCell ref="P1400:P1411"/>
    <mergeCell ref="Q1400:Q1411"/>
    <mergeCell ref="S1400:S1411"/>
    <mergeCell ref="T1400:T1411"/>
    <mergeCell ref="U1400:U1411"/>
    <mergeCell ref="V1400:V1411"/>
    <mergeCell ref="A1412:A1414"/>
    <mergeCell ref="B1412:B1414"/>
    <mergeCell ref="C1412:C1414"/>
    <mergeCell ref="D1412:D1414"/>
    <mergeCell ref="E1412:E1414"/>
    <mergeCell ref="F1412:F1414"/>
    <mergeCell ref="G1412:G1414"/>
    <mergeCell ref="H1412:H1414"/>
    <mergeCell ref="I1412:I1414"/>
    <mergeCell ref="J1412:J1414"/>
    <mergeCell ref="K1412:K1414"/>
    <mergeCell ref="L1412:L1414"/>
    <mergeCell ref="M1412:M1414"/>
    <mergeCell ref="N1412:N1414"/>
    <mergeCell ref="O1412:O1414"/>
    <mergeCell ref="P1412:P1414"/>
    <mergeCell ref="Q1412:Q1414"/>
    <mergeCell ref="S1412:S1414"/>
    <mergeCell ref="T1412:T1414"/>
    <mergeCell ref="U1412:U1414"/>
    <mergeCell ref="V1412:V1414"/>
    <mergeCell ref="A1415:A1417"/>
    <mergeCell ref="B1415:B1417"/>
    <mergeCell ref="C1415:C1417"/>
    <mergeCell ref="D1415:D1417"/>
    <mergeCell ref="E1415:E1417"/>
    <mergeCell ref="F1415:F1417"/>
    <mergeCell ref="G1415:G1417"/>
    <mergeCell ref="H1415:H1417"/>
    <mergeCell ref="I1415:I1417"/>
    <mergeCell ref="J1415:J1417"/>
    <mergeCell ref="K1415:K1417"/>
    <mergeCell ref="L1415:L1417"/>
    <mergeCell ref="M1415:M1417"/>
    <mergeCell ref="N1415:N1417"/>
    <mergeCell ref="O1415:O1417"/>
    <mergeCell ref="P1415:P1417"/>
    <mergeCell ref="Q1415:Q1417"/>
    <mergeCell ref="S1415:S1417"/>
    <mergeCell ref="T1415:T1417"/>
    <mergeCell ref="U1415:U1417"/>
    <mergeCell ref="V1415:V1417"/>
    <mergeCell ref="A1418:B1418"/>
    <mergeCell ref="A1419:V1419"/>
    <mergeCell ref="A1420:A1422"/>
    <mergeCell ref="B1420:B1422"/>
    <mergeCell ref="C1420:C1422"/>
    <mergeCell ref="D1420:D1422"/>
    <mergeCell ref="E1420:E1422"/>
    <mergeCell ref="F1420:F1422"/>
    <mergeCell ref="G1420:G1422"/>
    <mergeCell ref="H1420:H1422"/>
    <mergeCell ref="I1420:I1422"/>
    <mergeCell ref="J1420:J1422"/>
    <mergeCell ref="K1420:K1422"/>
    <mergeCell ref="L1420:L1422"/>
    <mergeCell ref="M1420:M1422"/>
    <mergeCell ref="N1420:N1422"/>
    <mergeCell ref="O1420:O1422"/>
    <mergeCell ref="P1420:P1422"/>
    <mergeCell ref="Q1420:Q1422"/>
    <mergeCell ref="S1420:S1422"/>
    <mergeCell ref="T1420:T1422"/>
    <mergeCell ref="U1420:U1422"/>
    <mergeCell ref="V1420:V1422"/>
    <mergeCell ref="A1423:B1423"/>
    <mergeCell ref="A1424:V1424"/>
    <mergeCell ref="A1431:A1442"/>
    <mergeCell ref="B1431:B1442"/>
    <mergeCell ref="C1431:C1442"/>
    <mergeCell ref="D1431:D1442"/>
    <mergeCell ref="E1431:E1442"/>
    <mergeCell ref="F1431:F1442"/>
    <mergeCell ref="G1431:G1442"/>
    <mergeCell ref="H1431:H1442"/>
    <mergeCell ref="I1431:I1442"/>
    <mergeCell ref="J1431:J1442"/>
    <mergeCell ref="K1431:K1442"/>
    <mergeCell ref="L1431:L1442"/>
    <mergeCell ref="M1431:M1442"/>
    <mergeCell ref="N1431:N1442"/>
    <mergeCell ref="O1431:O1442"/>
    <mergeCell ref="P1431:P1442"/>
    <mergeCell ref="Q1431:Q1442"/>
    <mergeCell ref="S1431:S1442"/>
    <mergeCell ref="T1431:T1442"/>
    <mergeCell ref="U1431:U1442"/>
    <mergeCell ref="V1431:V1442"/>
    <mergeCell ref="A1425:A1430"/>
    <mergeCell ref="B1425:B1430"/>
    <mergeCell ref="C1425:C1430"/>
    <mergeCell ref="D1425:D1430"/>
    <mergeCell ref="E1425:E1430"/>
    <mergeCell ref="F1425:F1430"/>
    <mergeCell ref="G1425:G1430"/>
    <mergeCell ref="H1425:H1430"/>
    <mergeCell ref="I1425:I1430"/>
    <mergeCell ref="J1425:J1430"/>
    <mergeCell ref="K1425:K1430"/>
    <mergeCell ref="L1425:L1430"/>
    <mergeCell ref="M1425:M1430"/>
    <mergeCell ref="N1425:N1430"/>
    <mergeCell ref="O1425:O1430"/>
    <mergeCell ref="P1425:P1430"/>
    <mergeCell ref="Q1425:Q1430"/>
    <mergeCell ref="S1425:S1430"/>
    <mergeCell ref="A1443:B1443"/>
    <mergeCell ref="A1450:V1450"/>
    <mergeCell ref="A1451:A1453"/>
    <mergeCell ref="B1451:B1453"/>
    <mergeCell ref="C1451:C1453"/>
    <mergeCell ref="D1451:D1453"/>
    <mergeCell ref="E1451:E1453"/>
    <mergeCell ref="F1451:F1453"/>
    <mergeCell ref="G1451:G1453"/>
    <mergeCell ref="H1451:H1453"/>
    <mergeCell ref="I1451:I1453"/>
    <mergeCell ref="J1451:J1453"/>
    <mergeCell ref="K1451:K1453"/>
    <mergeCell ref="L1451:L1453"/>
    <mergeCell ref="M1451:M1453"/>
    <mergeCell ref="N1451:N1453"/>
    <mergeCell ref="O1451:O1453"/>
    <mergeCell ref="P1451:P1453"/>
    <mergeCell ref="Q1451:Q1453"/>
    <mergeCell ref="S1451:S1453"/>
    <mergeCell ref="T1451:T1453"/>
    <mergeCell ref="U1451:U1453"/>
    <mergeCell ref="V1451:V1453"/>
    <mergeCell ref="A1454:B1454"/>
    <mergeCell ref="A1455:B1455"/>
    <mergeCell ref="A1456:V1456"/>
    <mergeCell ref="A1457:A1465"/>
    <mergeCell ref="B1457:B1465"/>
    <mergeCell ref="C1457:C1465"/>
    <mergeCell ref="D1457:D1465"/>
    <mergeCell ref="E1457:E1465"/>
    <mergeCell ref="F1457:F1465"/>
    <mergeCell ref="G1457:G1465"/>
    <mergeCell ref="H1457:H1465"/>
    <mergeCell ref="I1457:I1465"/>
    <mergeCell ref="J1457:J1465"/>
    <mergeCell ref="K1457:K1465"/>
    <mergeCell ref="L1457:L1465"/>
    <mergeCell ref="M1457:M1465"/>
    <mergeCell ref="N1457:N1465"/>
    <mergeCell ref="O1457:O1465"/>
    <mergeCell ref="P1457:P1465"/>
    <mergeCell ref="Q1457:Q1465"/>
    <mergeCell ref="S1457:S1465"/>
    <mergeCell ref="T1457:T1465"/>
    <mergeCell ref="U1457:U1465"/>
    <mergeCell ref="V1457:V1465"/>
    <mergeCell ref="A1466:A1477"/>
    <mergeCell ref="B1466:B1477"/>
    <mergeCell ref="C1466:C1477"/>
    <mergeCell ref="D1466:D1477"/>
    <mergeCell ref="E1466:E1477"/>
    <mergeCell ref="F1466:F1477"/>
    <mergeCell ref="G1466:G1477"/>
    <mergeCell ref="H1466:H1477"/>
    <mergeCell ref="I1466:I1477"/>
    <mergeCell ref="J1466:J1477"/>
    <mergeCell ref="K1466:K1477"/>
    <mergeCell ref="L1466:L1477"/>
    <mergeCell ref="M1466:M1477"/>
    <mergeCell ref="N1466:N1477"/>
    <mergeCell ref="O1466:O1477"/>
    <mergeCell ref="P1466:P1477"/>
    <mergeCell ref="Q1466:Q1477"/>
    <mergeCell ref="S1466:S1477"/>
    <mergeCell ref="T1466:T1477"/>
    <mergeCell ref="U1466:U1477"/>
    <mergeCell ref="V1466:V1477"/>
    <mergeCell ref="A1478:A1489"/>
    <mergeCell ref="B1478:B1489"/>
    <mergeCell ref="C1478:C1489"/>
    <mergeCell ref="D1478:D1489"/>
    <mergeCell ref="E1478:E1489"/>
    <mergeCell ref="F1478:F1489"/>
    <mergeCell ref="G1478:G1489"/>
    <mergeCell ref="H1478:H1489"/>
    <mergeCell ref="I1478:I1489"/>
    <mergeCell ref="J1478:J1489"/>
    <mergeCell ref="K1478:K1489"/>
    <mergeCell ref="L1478:L1489"/>
    <mergeCell ref="M1478:M1489"/>
    <mergeCell ref="N1478:N1489"/>
    <mergeCell ref="O1478:O1489"/>
    <mergeCell ref="P1478:P1489"/>
    <mergeCell ref="Q1478:Q1489"/>
    <mergeCell ref="S1478:S1489"/>
    <mergeCell ref="T1478:T1489"/>
    <mergeCell ref="U1478:U1489"/>
    <mergeCell ref="V1478:V1489"/>
    <mergeCell ref="A1490:A1492"/>
    <mergeCell ref="B1490:B1492"/>
    <mergeCell ref="C1490:C1492"/>
    <mergeCell ref="D1490:D1492"/>
    <mergeCell ref="E1490:E1492"/>
    <mergeCell ref="F1490:F1492"/>
    <mergeCell ref="G1490:G1492"/>
    <mergeCell ref="H1490:H1492"/>
    <mergeCell ref="I1490:I1492"/>
    <mergeCell ref="J1490:J1492"/>
    <mergeCell ref="K1490:K1492"/>
    <mergeCell ref="L1490:L1492"/>
    <mergeCell ref="M1490:M1492"/>
    <mergeCell ref="N1490:N1492"/>
    <mergeCell ref="O1490:O1492"/>
    <mergeCell ref="P1490:P1492"/>
    <mergeCell ref="Q1490:Q1492"/>
    <mergeCell ref="S1490:S1492"/>
    <mergeCell ref="T1490:T1492"/>
    <mergeCell ref="U1490:U1492"/>
    <mergeCell ref="V1490:V1492"/>
    <mergeCell ref="A1493:A1504"/>
    <mergeCell ref="B1493:B1504"/>
    <mergeCell ref="C1493:C1504"/>
    <mergeCell ref="D1493:D1504"/>
    <mergeCell ref="E1493:E1504"/>
    <mergeCell ref="F1493:F1504"/>
    <mergeCell ref="G1493:G1504"/>
    <mergeCell ref="H1493:H1504"/>
    <mergeCell ref="I1493:I1504"/>
    <mergeCell ref="J1493:J1504"/>
    <mergeCell ref="K1493:K1504"/>
    <mergeCell ref="L1493:L1504"/>
    <mergeCell ref="M1493:M1504"/>
    <mergeCell ref="N1493:N1504"/>
    <mergeCell ref="O1493:O1504"/>
    <mergeCell ref="P1493:P1504"/>
    <mergeCell ref="Q1493:Q1504"/>
    <mergeCell ref="S1493:S1504"/>
    <mergeCell ref="T1493:T1504"/>
    <mergeCell ref="U1493:U1504"/>
    <mergeCell ref="V1493:V1504"/>
    <mergeCell ref="A1505:B1505"/>
    <mergeCell ref="A1506:V1506"/>
    <mergeCell ref="A1507:A1509"/>
    <mergeCell ref="B1507:B1509"/>
    <mergeCell ref="C1507:C1509"/>
    <mergeCell ref="D1507:D1509"/>
    <mergeCell ref="E1507:E1509"/>
    <mergeCell ref="F1507:F1509"/>
    <mergeCell ref="G1507:G1509"/>
    <mergeCell ref="H1507:H1509"/>
    <mergeCell ref="I1507:I1509"/>
    <mergeCell ref="J1507:J1509"/>
    <mergeCell ref="K1507:K1509"/>
    <mergeCell ref="L1507:L1509"/>
    <mergeCell ref="M1507:M1509"/>
    <mergeCell ref="N1507:N1509"/>
    <mergeCell ref="O1507:O1509"/>
    <mergeCell ref="P1507:P1509"/>
    <mergeCell ref="Q1507:Q1509"/>
    <mergeCell ref="S1507:S1509"/>
    <mergeCell ref="T1507:T1509"/>
    <mergeCell ref="U1507:U1509"/>
    <mergeCell ref="V1507:V1509"/>
    <mergeCell ref="A1510:A1512"/>
    <mergeCell ref="B1510:B1512"/>
    <mergeCell ref="C1510:C1512"/>
    <mergeCell ref="D1510:D1512"/>
    <mergeCell ref="E1510:E1512"/>
    <mergeCell ref="F1510:F1512"/>
    <mergeCell ref="G1510:G1512"/>
    <mergeCell ref="H1510:H1512"/>
    <mergeCell ref="I1510:I1512"/>
    <mergeCell ref="J1510:J1512"/>
    <mergeCell ref="K1510:K1512"/>
    <mergeCell ref="L1510:L1512"/>
    <mergeCell ref="M1510:M1512"/>
    <mergeCell ref="N1510:N1512"/>
    <mergeCell ref="O1510:O1512"/>
    <mergeCell ref="P1510:P1512"/>
    <mergeCell ref="Q1510:Q1512"/>
    <mergeCell ref="S1510:S1512"/>
    <mergeCell ref="T1510:T1512"/>
    <mergeCell ref="U1510:U1512"/>
    <mergeCell ref="V1510:V1512"/>
    <mergeCell ref="A1513:A1515"/>
    <mergeCell ref="B1513:B1515"/>
    <mergeCell ref="C1513:C1515"/>
    <mergeCell ref="D1513:D1515"/>
    <mergeCell ref="E1513:E1515"/>
    <mergeCell ref="F1513:F1515"/>
    <mergeCell ref="G1513:G1515"/>
    <mergeCell ref="H1513:H1515"/>
    <mergeCell ref="I1513:I1515"/>
    <mergeCell ref="J1513:J1515"/>
    <mergeCell ref="K1513:K1515"/>
    <mergeCell ref="L1513:L1515"/>
    <mergeCell ref="M1513:M1515"/>
    <mergeCell ref="N1513:N1515"/>
    <mergeCell ref="O1513:O1515"/>
    <mergeCell ref="P1513:P1515"/>
    <mergeCell ref="Q1513:Q1515"/>
    <mergeCell ref="S1513:S1515"/>
    <mergeCell ref="T1513:T1515"/>
    <mergeCell ref="U1513:U1515"/>
    <mergeCell ref="V1513:V1515"/>
    <mergeCell ref="A1516:A1518"/>
    <mergeCell ref="B1516:B1518"/>
    <mergeCell ref="C1516:C1518"/>
    <mergeCell ref="D1516:D1518"/>
    <mergeCell ref="E1516:E1518"/>
    <mergeCell ref="F1516:F1518"/>
    <mergeCell ref="G1516:G1518"/>
    <mergeCell ref="H1516:H1518"/>
    <mergeCell ref="I1516:I1518"/>
    <mergeCell ref="J1516:J1518"/>
    <mergeCell ref="K1516:K1518"/>
    <mergeCell ref="L1516:L1518"/>
    <mergeCell ref="M1516:M1518"/>
    <mergeCell ref="N1516:N1518"/>
    <mergeCell ref="O1516:O1518"/>
    <mergeCell ref="P1516:P1518"/>
    <mergeCell ref="Q1516:Q1518"/>
    <mergeCell ref="S1516:S1518"/>
    <mergeCell ref="T1516:T1518"/>
    <mergeCell ref="U1516:U1518"/>
    <mergeCell ref="V1516:V1518"/>
    <mergeCell ref="A1519:A1521"/>
    <mergeCell ref="B1519:B1521"/>
    <mergeCell ref="C1519:C1521"/>
    <mergeCell ref="D1519:D1521"/>
    <mergeCell ref="E1519:E1521"/>
    <mergeCell ref="F1519:F1521"/>
    <mergeCell ref="G1519:G1521"/>
    <mergeCell ref="H1519:H1521"/>
    <mergeCell ref="I1519:I1521"/>
    <mergeCell ref="J1519:J1521"/>
    <mergeCell ref="K1519:K1521"/>
    <mergeCell ref="L1519:L1521"/>
    <mergeCell ref="M1519:M1521"/>
    <mergeCell ref="N1519:N1521"/>
    <mergeCell ref="O1519:O1521"/>
    <mergeCell ref="P1519:P1521"/>
    <mergeCell ref="Q1519:Q1521"/>
    <mergeCell ref="S1519:S1521"/>
    <mergeCell ref="T1519:T1521"/>
    <mergeCell ref="U1519:U1521"/>
    <mergeCell ref="V1519:V1521"/>
    <mergeCell ref="A1522:B1522"/>
    <mergeCell ref="A1523:V1523"/>
    <mergeCell ref="A1524:A1526"/>
    <mergeCell ref="B1524:B1526"/>
    <mergeCell ref="C1524:C1526"/>
    <mergeCell ref="D1524:D1526"/>
    <mergeCell ref="E1524:E1526"/>
    <mergeCell ref="F1524:F1526"/>
    <mergeCell ref="G1524:G1526"/>
    <mergeCell ref="H1524:H1526"/>
    <mergeCell ref="I1524:I1526"/>
    <mergeCell ref="J1524:J1526"/>
    <mergeCell ref="K1524:K1526"/>
    <mergeCell ref="L1524:L1526"/>
    <mergeCell ref="M1524:M1526"/>
    <mergeCell ref="N1524:N1526"/>
    <mergeCell ref="O1524:O1526"/>
    <mergeCell ref="P1524:P1526"/>
    <mergeCell ref="Q1524:Q1526"/>
    <mergeCell ref="S1524:S1526"/>
    <mergeCell ref="T1524:T1526"/>
    <mergeCell ref="U1524:U1526"/>
    <mergeCell ref="V1524:V1526"/>
    <mergeCell ref="A1527:A1538"/>
    <mergeCell ref="B1527:B1538"/>
    <mergeCell ref="C1527:C1538"/>
    <mergeCell ref="D1527:D1538"/>
    <mergeCell ref="E1527:E1538"/>
    <mergeCell ref="F1527:F1538"/>
    <mergeCell ref="G1527:G1538"/>
    <mergeCell ref="H1527:H1538"/>
    <mergeCell ref="I1527:I1538"/>
    <mergeCell ref="J1527:J1538"/>
    <mergeCell ref="K1527:K1538"/>
    <mergeCell ref="L1527:L1538"/>
    <mergeCell ref="M1527:M1538"/>
    <mergeCell ref="N1527:N1538"/>
    <mergeCell ref="O1527:O1538"/>
    <mergeCell ref="P1527:P1538"/>
    <mergeCell ref="Q1527:Q1538"/>
    <mergeCell ref="S1527:S1538"/>
    <mergeCell ref="T1527:T1538"/>
    <mergeCell ref="U1527:U1538"/>
    <mergeCell ref="V1527:V1538"/>
    <mergeCell ref="A1539:A1553"/>
    <mergeCell ref="B1539:B1553"/>
    <mergeCell ref="C1539:C1553"/>
    <mergeCell ref="D1539:D1553"/>
    <mergeCell ref="E1539:E1553"/>
    <mergeCell ref="F1539:F1553"/>
    <mergeCell ref="G1539:G1553"/>
    <mergeCell ref="H1539:H1553"/>
    <mergeCell ref="I1539:I1553"/>
    <mergeCell ref="J1539:J1553"/>
    <mergeCell ref="K1539:K1553"/>
    <mergeCell ref="L1539:L1553"/>
    <mergeCell ref="M1539:M1553"/>
    <mergeCell ref="N1539:N1553"/>
    <mergeCell ref="O1539:O1553"/>
    <mergeCell ref="P1539:P1553"/>
    <mergeCell ref="Q1539:Q1553"/>
    <mergeCell ref="S1539:S1553"/>
    <mergeCell ref="T1539:T1553"/>
    <mergeCell ref="U1539:U1553"/>
    <mergeCell ref="V1539:V1553"/>
    <mergeCell ref="A1554:A1556"/>
    <mergeCell ref="B1554:B1556"/>
    <mergeCell ref="C1554:C1556"/>
    <mergeCell ref="D1554:D1556"/>
    <mergeCell ref="E1554:E1556"/>
    <mergeCell ref="F1554:F1556"/>
    <mergeCell ref="G1554:G1556"/>
    <mergeCell ref="H1554:H1556"/>
    <mergeCell ref="I1554:I1556"/>
    <mergeCell ref="J1554:J1556"/>
    <mergeCell ref="K1554:K1556"/>
    <mergeCell ref="L1554:L1556"/>
    <mergeCell ref="M1554:M1556"/>
    <mergeCell ref="N1554:N1556"/>
    <mergeCell ref="O1554:O1556"/>
    <mergeCell ref="P1554:P1556"/>
    <mergeCell ref="Q1554:Q1556"/>
    <mergeCell ref="S1554:S1556"/>
    <mergeCell ref="T1554:T1556"/>
    <mergeCell ref="U1554:U1556"/>
    <mergeCell ref="V1554:V1556"/>
    <mergeCell ref="A1557:A1570"/>
    <mergeCell ref="B1557:B1570"/>
    <mergeCell ref="C1557:C1570"/>
    <mergeCell ref="D1557:D1570"/>
    <mergeCell ref="E1557:E1570"/>
    <mergeCell ref="F1557:F1570"/>
    <mergeCell ref="G1557:G1570"/>
    <mergeCell ref="H1557:H1570"/>
    <mergeCell ref="I1557:I1570"/>
    <mergeCell ref="J1557:J1570"/>
    <mergeCell ref="K1557:K1570"/>
    <mergeCell ref="L1557:L1570"/>
    <mergeCell ref="M1557:M1570"/>
    <mergeCell ref="N1557:N1570"/>
    <mergeCell ref="O1557:O1570"/>
    <mergeCell ref="P1557:P1570"/>
    <mergeCell ref="Q1557:Q1570"/>
    <mergeCell ref="S1557:S1570"/>
    <mergeCell ref="T1557:T1570"/>
    <mergeCell ref="U1557:U1570"/>
    <mergeCell ref="V1557:V1570"/>
    <mergeCell ref="A1571:A1573"/>
    <mergeCell ref="B1571:B1573"/>
    <mergeCell ref="C1571:C1573"/>
    <mergeCell ref="D1571:D1573"/>
    <mergeCell ref="E1571:E1573"/>
    <mergeCell ref="F1571:F1573"/>
    <mergeCell ref="G1571:G1573"/>
    <mergeCell ref="H1571:H1573"/>
    <mergeCell ref="I1571:I1573"/>
    <mergeCell ref="J1571:J1573"/>
    <mergeCell ref="K1571:K1573"/>
    <mergeCell ref="L1571:L1573"/>
    <mergeCell ref="M1571:M1573"/>
    <mergeCell ref="N1571:N1573"/>
    <mergeCell ref="O1571:O1573"/>
    <mergeCell ref="P1571:P1573"/>
    <mergeCell ref="Q1571:Q1573"/>
    <mergeCell ref="S1571:S1573"/>
    <mergeCell ref="T1571:T1573"/>
    <mergeCell ref="U1571:U1573"/>
    <mergeCell ref="V1571:V1573"/>
    <mergeCell ref="A1574:A1588"/>
    <mergeCell ref="B1574:B1588"/>
    <mergeCell ref="C1574:C1588"/>
    <mergeCell ref="D1574:D1588"/>
    <mergeCell ref="E1574:E1588"/>
    <mergeCell ref="F1574:F1588"/>
    <mergeCell ref="G1574:G1588"/>
    <mergeCell ref="H1574:H1588"/>
    <mergeCell ref="I1574:I1588"/>
    <mergeCell ref="J1574:J1588"/>
    <mergeCell ref="K1574:K1588"/>
    <mergeCell ref="L1574:L1588"/>
    <mergeCell ref="M1574:M1588"/>
    <mergeCell ref="N1574:N1588"/>
    <mergeCell ref="O1574:O1588"/>
    <mergeCell ref="P1574:P1588"/>
    <mergeCell ref="Q1574:Q1588"/>
    <mergeCell ref="S1574:S1588"/>
    <mergeCell ref="T1574:T1588"/>
    <mergeCell ref="U1574:U1588"/>
    <mergeCell ref="V1574:V1588"/>
    <mergeCell ref="A1589:A1600"/>
    <mergeCell ref="B1589:B1600"/>
    <mergeCell ref="C1589:C1600"/>
    <mergeCell ref="D1589:D1600"/>
    <mergeCell ref="E1589:E1600"/>
    <mergeCell ref="F1589:F1600"/>
    <mergeCell ref="G1589:G1600"/>
    <mergeCell ref="H1589:H1600"/>
    <mergeCell ref="I1589:I1600"/>
    <mergeCell ref="J1589:J1600"/>
    <mergeCell ref="K1589:K1600"/>
    <mergeCell ref="L1589:L1600"/>
    <mergeCell ref="M1589:M1600"/>
    <mergeCell ref="N1589:N1600"/>
    <mergeCell ref="O1589:O1600"/>
    <mergeCell ref="P1589:P1600"/>
    <mergeCell ref="Q1589:Q1600"/>
    <mergeCell ref="S1589:S1600"/>
    <mergeCell ref="T1589:T1600"/>
    <mergeCell ref="U1589:U1600"/>
    <mergeCell ref="V1589:V1600"/>
    <mergeCell ref="A1601:A1612"/>
    <mergeCell ref="B1601:B1612"/>
    <mergeCell ref="C1601:C1612"/>
    <mergeCell ref="D1601:D1612"/>
    <mergeCell ref="E1601:E1612"/>
    <mergeCell ref="F1601:F1612"/>
    <mergeCell ref="G1601:G1612"/>
    <mergeCell ref="H1601:H1612"/>
    <mergeCell ref="I1601:I1612"/>
    <mergeCell ref="J1601:J1612"/>
    <mergeCell ref="K1601:K1612"/>
    <mergeCell ref="L1601:L1612"/>
    <mergeCell ref="M1601:M1612"/>
    <mergeCell ref="N1601:N1612"/>
    <mergeCell ref="O1601:O1612"/>
    <mergeCell ref="P1601:P1612"/>
    <mergeCell ref="Q1601:Q1612"/>
    <mergeCell ref="S1601:S1612"/>
    <mergeCell ref="T1601:T1612"/>
    <mergeCell ref="U1601:U1612"/>
    <mergeCell ref="V1601:V1612"/>
    <mergeCell ref="A1613:B1613"/>
    <mergeCell ref="A1614:V1614"/>
    <mergeCell ref="A1615:A1617"/>
    <mergeCell ref="B1615:B1617"/>
    <mergeCell ref="C1615:C1617"/>
    <mergeCell ref="D1615:D1617"/>
    <mergeCell ref="E1615:E1617"/>
    <mergeCell ref="F1615:F1617"/>
    <mergeCell ref="G1615:G1617"/>
    <mergeCell ref="H1615:H1617"/>
    <mergeCell ref="I1615:I1617"/>
    <mergeCell ref="J1615:J1617"/>
    <mergeCell ref="K1615:K1617"/>
    <mergeCell ref="L1615:L1617"/>
    <mergeCell ref="M1615:M1617"/>
    <mergeCell ref="N1615:N1617"/>
    <mergeCell ref="O1615:O1617"/>
    <mergeCell ref="P1615:P1617"/>
    <mergeCell ref="Q1615:Q1617"/>
    <mergeCell ref="S1615:S1617"/>
    <mergeCell ref="T1615:T1617"/>
    <mergeCell ref="U1615:U1617"/>
    <mergeCell ref="V1615:V1617"/>
    <mergeCell ref="A1618:A1620"/>
    <mergeCell ref="B1618:B1620"/>
    <mergeCell ref="C1618:C1620"/>
    <mergeCell ref="D1618:D1620"/>
    <mergeCell ref="E1618:E1620"/>
    <mergeCell ref="F1618:F1620"/>
    <mergeCell ref="G1618:G1620"/>
    <mergeCell ref="H1618:H1620"/>
    <mergeCell ref="I1618:I1620"/>
    <mergeCell ref="J1618:J1620"/>
    <mergeCell ref="K1618:K1620"/>
    <mergeCell ref="L1618:L1620"/>
    <mergeCell ref="M1618:M1620"/>
    <mergeCell ref="N1618:N1620"/>
    <mergeCell ref="O1618:O1620"/>
    <mergeCell ref="P1618:P1620"/>
    <mergeCell ref="Q1618:Q1620"/>
    <mergeCell ref="S1618:S1620"/>
    <mergeCell ref="T1618:T1620"/>
    <mergeCell ref="U1618:U1620"/>
    <mergeCell ref="V1618:V1620"/>
    <mergeCell ref="A1633:A1647"/>
    <mergeCell ref="B1633:B1647"/>
    <mergeCell ref="C1633:C1647"/>
    <mergeCell ref="D1633:D1647"/>
    <mergeCell ref="E1633:E1647"/>
    <mergeCell ref="F1633:F1647"/>
    <mergeCell ref="G1633:G1647"/>
    <mergeCell ref="H1633:H1647"/>
    <mergeCell ref="I1633:I1647"/>
    <mergeCell ref="J1633:J1647"/>
    <mergeCell ref="K1633:K1647"/>
    <mergeCell ref="L1633:L1647"/>
    <mergeCell ref="M1633:M1647"/>
    <mergeCell ref="N1633:N1647"/>
    <mergeCell ref="O1633:O1647"/>
    <mergeCell ref="P1633:P1647"/>
    <mergeCell ref="Q1633:Q1647"/>
    <mergeCell ref="S1633:S1647"/>
    <mergeCell ref="T1633:T1647"/>
    <mergeCell ref="U1633:U1647"/>
    <mergeCell ref="V1633:V1647"/>
    <mergeCell ref="A1648:A1659"/>
    <mergeCell ref="B1648:B1659"/>
    <mergeCell ref="C1648:C1659"/>
    <mergeCell ref="D1648:D1659"/>
    <mergeCell ref="E1648:E1659"/>
    <mergeCell ref="F1648:F1659"/>
    <mergeCell ref="G1648:G1659"/>
    <mergeCell ref="H1648:H1659"/>
    <mergeCell ref="I1648:I1659"/>
    <mergeCell ref="J1648:J1659"/>
    <mergeCell ref="K1648:K1659"/>
    <mergeCell ref="L1648:L1659"/>
    <mergeCell ref="M1648:M1659"/>
    <mergeCell ref="N1648:N1659"/>
    <mergeCell ref="O1648:O1659"/>
    <mergeCell ref="P1648:P1659"/>
    <mergeCell ref="Q1648:Q1659"/>
    <mergeCell ref="S1648:S1659"/>
    <mergeCell ref="T1648:T1659"/>
    <mergeCell ref="U1648:U1659"/>
    <mergeCell ref="V1648:V1659"/>
    <mergeCell ref="A1660:B1660"/>
    <mergeCell ref="A1661:V1661"/>
    <mergeCell ref="A1686:A1700"/>
    <mergeCell ref="B1686:B1700"/>
    <mergeCell ref="C1686:C1700"/>
    <mergeCell ref="D1686:D1700"/>
    <mergeCell ref="E1686:E1700"/>
    <mergeCell ref="F1686:F1700"/>
    <mergeCell ref="G1686:G1700"/>
    <mergeCell ref="H1686:H1700"/>
    <mergeCell ref="I1686:I1700"/>
    <mergeCell ref="J1686:J1700"/>
    <mergeCell ref="K1686:K1700"/>
    <mergeCell ref="L1686:L1700"/>
    <mergeCell ref="M1686:M1700"/>
    <mergeCell ref="N1686:N1700"/>
    <mergeCell ref="O1686:O1700"/>
    <mergeCell ref="P1686:P1700"/>
    <mergeCell ref="Q1686:Q1700"/>
    <mergeCell ref="S1686:S1700"/>
    <mergeCell ref="T1686:T1700"/>
    <mergeCell ref="U1686:U1700"/>
    <mergeCell ref="V1686:V1700"/>
    <mergeCell ref="B1665:B1667"/>
    <mergeCell ref="C1665:C1667"/>
    <mergeCell ref="D1665:D1667"/>
    <mergeCell ref="E1665:E1667"/>
    <mergeCell ref="F1665:F1667"/>
    <mergeCell ref="G1665:G1667"/>
    <mergeCell ref="H1665:H1667"/>
    <mergeCell ref="I1665:I1667"/>
    <mergeCell ref="J1665:J1667"/>
    <mergeCell ref="K1665:K1667"/>
    <mergeCell ref="L1665:L1667"/>
    <mergeCell ref="M1665:M1667"/>
    <mergeCell ref="N1665:N1667"/>
    <mergeCell ref="O1665:O1667"/>
    <mergeCell ref="P1665:P1667"/>
    <mergeCell ref="Q1665:Q1667"/>
    <mergeCell ref="S1665:S1667"/>
    <mergeCell ref="T1665:T1667"/>
    <mergeCell ref="U1665:U1667"/>
    <mergeCell ref="V1665:V1667"/>
    <mergeCell ref="A1668:A1670"/>
    <mergeCell ref="B1668:B1670"/>
    <mergeCell ref="C1668:C1670"/>
    <mergeCell ref="D1668:D1670"/>
    <mergeCell ref="E1668:E1670"/>
    <mergeCell ref="F1668:F1670"/>
    <mergeCell ref="G1668:G1670"/>
    <mergeCell ref="H1668:H1670"/>
    <mergeCell ref="I1668:I1670"/>
    <mergeCell ref="J1668:J1670"/>
    <mergeCell ref="K1668:K1670"/>
    <mergeCell ref="L1668:L1670"/>
    <mergeCell ref="M1668:M1670"/>
    <mergeCell ref="N1668:N1670"/>
    <mergeCell ref="O1668:O1670"/>
    <mergeCell ref="P1668:P1670"/>
    <mergeCell ref="Q1668:Q1670"/>
    <mergeCell ref="S1668:S1670"/>
    <mergeCell ref="T1668:T1670"/>
    <mergeCell ref="U1668:U1670"/>
    <mergeCell ref="V1668:V1670"/>
    <mergeCell ref="B1701:B1715"/>
    <mergeCell ref="C1701:C1715"/>
    <mergeCell ref="D1701:D1715"/>
    <mergeCell ref="E1701:E1715"/>
    <mergeCell ref="F1701:F1715"/>
    <mergeCell ref="G1701:G1715"/>
    <mergeCell ref="H1701:H1715"/>
    <mergeCell ref="I1701:I1715"/>
    <mergeCell ref="J1701:J1715"/>
    <mergeCell ref="K1701:K1715"/>
    <mergeCell ref="L1701:L1715"/>
    <mergeCell ref="M1701:M1715"/>
    <mergeCell ref="N1701:N1715"/>
    <mergeCell ref="O1701:O1715"/>
    <mergeCell ref="P1701:P1715"/>
    <mergeCell ref="Q1701:Q1715"/>
    <mergeCell ref="S1701:S1715"/>
    <mergeCell ref="T1701:T1715"/>
    <mergeCell ref="U1701:U1715"/>
    <mergeCell ref="V1701:V1715"/>
    <mergeCell ref="A1716:A1730"/>
    <mergeCell ref="B1716:B1730"/>
    <mergeCell ref="C1716:C1730"/>
    <mergeCell ref="D1716:D1730"/>
    <mergeCell ref="E1716:E1730"/>
    <mergeCell ref="F1716:F1730"/>
    <mergeCell ref="G1716:G1730"/>
    <mergeCell ref="H1716:H1730"/>
    <mergeCell ref="I1716:I1730"/>
    <mergeCell ref="J1716:J1730"/>
    <mergeCell ref="K1716:K1730"/>
    <mergeCell ref="L1716:L1730"/>
    <mergeCell ref="M1716:M1730"/>
    <mergeCell ref="N1716:N1730"/>
    <mergeCell ref="O1716:O1730"/>
    <mergeCell ref="P1716:P1730"/>
    <mergeCell ref="Q1716:Q1730"/>
    <mergeCell ref="S1716:S1730"/>
    <mergeCell ref="T1716:T1730"/>
    <mergeCell ref="U1716:U1730"/>
    <mergeCell ref="V1716:V1730"/>
    <mergeCell ref="A1701:A1715"/>
    <mergeCell ref="A1749:A1763"/>
    <mergeCell ref="B1749:B1763"/>
    <mergeCell ref="C1749:C1763"/>
    <mergeCell ref="D1749:D1763"/>
    <mergeCell ref="E1749:E1763"/>
    <mergeCell ref="F1749:F1763"/>
    <mergeCell ref="G1749:G1763"/>
    <mergeCell ref="H1749:H1763"/>
    <mergeCell ref="I1749:I1763"/>
    <mergeCell ref="J1749:J1763"/>
    <mergeCell ref="K1749:K1763"/>
    <mergeCell ref="L1749:L1763"/>
    <mergeCell ref="M1749:M1763"/>
    <mergeCell ref="N1749:N1763"/>
    <mergeCell ref="O1749:O1763"/>
    <mergeCell ref="P1749:P1763"/>
    <mergeCell ref="Q1749:Q1763"/>
    <mergeCell ref="S1749:S1763"/>
    <mergeCell ref="T1749:T1763"/>
    <mergeCell ref="U1749:U1763"/>
    <mergeCell ref="V1749:V1763"/>
    <mergeCell ref="A1746:A1748"/>
    <mergeCell ref="B1746:B1748"/>
    <mergeCell ref="C1746:C1748"/>
    <mergeCell ref="D1746:D1748"/>
    <mergeCell ref="E1746:E1748"/>
    <mergeCell ref="F1746:F1748"/>
    <mergeCell ref="G1746:G1748"/>
    <mergeCell ref="H1746:H1748"/>
    <mergeCell ref="I1746:I1748"/>
    <mergeCell ref="J1746:J1748"/>
    <mergeCell ref="K1746:K1748"/>
    <mergeCell ref="L1746:L1748"/>
    <mergeCell ref="M1746:M1748"/>
    <mergeCell ref="N1746:N1748"/>
    <mergeCell ref="O1746:O1748"/>
    <mergeCell ref="P1746:P1748"/>
    <mergeCell ref="Q1746:Q1748"/>
    <mergeCell ref="S1746:S1748"/>
    <mergeCell ref="T1746:T1748"/>
    <mergeCell ref="U1746:U1748"/>
    <mergeCell ref="V1746:V1748"/>
    <mergeCell ref="A1764:A1775"/>
    <mergeCell ref="B1764:B1775"/>
    <mergeCell ref="C1764:C1775"/>
    <mergeCell ref="D1764:D1775"/>
    <mergeCell ref="E1764:E1775"/>
    <mergeCell ref="F1764:F1775"/>
    <mergeCell ref="G1764:G1775"/>
    <mergeCell ref="H1764:H1775"/>
    <mergeCell ref="I1764:I1775"/>
    <mergeCell ref="J1764:J1775"/>
    <mergeCell ref="K1764:K1775"/>
    <mergeCell ref="L1764:L1775"/>
    <mergeCell ref="M1764:M1775"/>
    <mergeCell ref="N1764:N1775"/>
    <mergeCell ref="O1764:O1775"/>
    <mergeCell ref="P1764:P1775"/>
    <mergeCell ref="Q1764:Q1775"/>
    <mergeCell ref="S1764:S1775"/>
    <mergeCell ref="T1764:T1775"/>
    <mergeCell ref="U1764:U1775"/>
    <mergeCell ref="V1764:V1775"/>
    <mergeCell ref="A1776:A1790"/>
    <mergeCell ref="B1776:B1790"/>
    <mergeCell ref="C1776:C1790"/>
    <mergeCell ref="D1776:D1790"/>
    <mergeCell ref="E1776:E1790"/>
    <mergeCell ref="F1776:F1790"/>
    <mergeCell ref="G1776:G1790"/>
    <mergeCell ref="H1776:H1790"/>
    <mergeCell ref="I1776:I1790"/>
    <mergeCell ref="J1776:J1790"/>
    <mergeCell ref="K1776:K1790"/>
    <mergeCell ref="L1776:L1790"/>
    <mergeCell ref="M1776:M1790"/>
    <mergeCell ref="N1776:N1790"/>
    <mergeCell ref="O1776:O1790"/>
    <mergeCell ref="P1776:P1790"/>
    <mergeCell ref="Q1776:Q1790"/>
    <mergeCell ref="S1776:S1790"/>
    <mergeCell ref="T1776:T1790"/>
    <mergeCell ref="U1776:U1790"/>
    <mergeCell ref="V1776:V1790"/>
    <mergeCell ref="A1791:A1808"/>
    <mergeCell ref="B1791:B1808"/>
    <mergeCell ref="C1791:C1808"/>
    <mergeCell ref="D1791:D1808"/>
    <mergeCell ref="E1791:E1808"/>
    <mergeCell ref="F1791:F1808"/>
    <mergeCell ref="G1791:G1808"/>
    <mergeCell ref="H1791:H1808"/>
    <mergeCell ref="I1791:I1808"/>
    <mergeCell ref="J1791:J1808"/>
    <mergeCell ref="K1791:K1808"/>
    <mergeCell ref="L1791:L1808"/>
    <mergeCell ref="M1791:M1808"/>
    <mergeCell ref="N1791:N1808"/>
    <mergeCell ref="O1791:O1808"/>
    <mergeCell ref="P1791:P1808"/>
    <mergeCell ref="Q1791:Q1808"/>
    <mergeCell ref="S1791:S1808"/>
    <mergeCell ref="T1791:T1808"/>
    <mergeCell ref="U1791:U1808"/>
    <mergeCell ref="V1791:V1808"/>
    <mergeCell ref="A1809:A1826"/>
    <mergeCell ref="B1809:B1826"/>
    <mergeCell ref="C1809:C1826"/>
    <mergeCell ref="D1809:D1826"/>
    <mergeCell ref="E1809:E1826"/>
    <mergeCell ref="F1809:F1826"/>
    <mergeCell ref="G1809:G1826"/>
    <mergeCell ref="H1809:H1826"/>
    <mergeCell ref="I1809:I1826"/>
    <mergeCell ref="J1809:J1826"/>
    <mergeCell ref="K1809:K1826"/>
    <mergeCell ref="L1809:L1826"/>
    <mergeCell ref="M1809:M1826"/>
    <mergeCell ref="N1809:N1826"/>
    <mergeCell ref="O1809:O1826"/>
    <mergeCell ref="P1809:P1826"/>
    <mergeCell ref="Q1809:Q1826"/>
    <mergeCell ref="S1809:S1826"/>
    <mergeCell ref="T1809:T1826"/>
    <mergeCell ref="U1809:U1826"/>
    <mergeCell ref="V1809:V1826"/>
    <mergeCell ref="A1827:A1844"/>
    <mergeCell ref="B1827:B1844"/>
    <mergeCell ref="C1827:C1844"/>
    <mergeCell ref="D1827:D1844"/>
    <mergeCell ref="E1827:E1844"/>
    <mergeCell ref="F1827:F1844"/>
    <mergeCell ref="G1827:G1844"/>
    <mergeCell ref="H1827:H1844"/>
    <mergeCell ref="I1827:I1844"/>
    <mergeCell ref="J1827:J1844"/>
    <mergeCell ref="K1827:K1844"/>
    <mergeCell ref="L1827:L1844"/>
    <mergeCell ref="M1827:M1844"/>
    <mergeCell ref="N1827:N1844"/>
    <mergeCell ref="O1827:O1844"/>
    <mergeCell ref="P1827:P1844"/>
    <mergeCell ref="Q1827:Q1844"/>
    <mergeCell ref="S1827:S1844"/>
    <mergeCell ref="T1827:T1844"/>
    <mergeCell ref="U1827:U1844"/>
    <mergeCell ref="V1827:V1844"/>
    <mergeCell ref="A1845:A1856"/>
    <mergeCell ref="B1845:B1856"/>
    <mergeCell ref="C1845:C1856"/>
    <mergeCell ref="D1845:D1856"/>
    <mergeCell ref="E1845:E1856"/>
    <mergeCell ref="F1845:F1856"/>
    <mergeCell ref="G1845:G1856"/>
    <mergeCell ref="H1845:H1856"/>
    <mergeCell ref="I1845:I1856"/>
    <mergeCell ref="J1845:J1856"/>
    <mergeCell ref="K1845:K1856"/>
    <mergeCell ref="L1845:L1856"/>
    <mergeCell ref="M1845:M1856"/>
    <mergeCell ref="N1845:N1856"/>
    <mergeCell ref="O1845:O1856"/>
    <mergeCell ref="P1845:P1856"/>
    <mergeCell ref="Q1845:Q1856"/>
    <mergeCell ref="S1845:S1856"/>
    <mergeCell ref="T1845:T1856"/>
    <mergeCell ref="U1845:U1856"/>
    <mergeCell ref="V1845:V1856"/>
    <mergeCell ref="A1857:A1868"/>
    <mergeCell ref="B1857:B1868"/>
    <mergeCell ref="C1857:C1868"/>
    <mergeCell ref="D1857:D1868"/>
    <mergeCell ref="E1857:E1868"/>
    <mergeCell ref="F1857:F1868"/>
    <mergeCell ref="G1857:G1868"/>
    <mergeCell ref="H1857:H1868"/>
    <mergeCell ref="I1857:I1868"/>
    <mergeCell ref="J1857:J1868"/>
    <mergeCell ref="K1857:K1868"/>
    <mergeCell ref="L1857:L1868"/>
    <mergeCell ref="M1857:M1868"/>
    <mergeCell ref="N1857:N1868"/>
    <mergeCell ref="O1857:O1868"/>
    <mergeCell ref="P1857:P1868"/>
    <mergeCell ref="Q1857:Q1868"/>
    <mergeCell ref="S1857:S1868"/>
    <mergeCell ref="T1857:T1868"/>
    <mergeCell ref="U1857:U1868"/>
    <mergeCell ref="V1857:V1868"/>
    <mergeCell ref="A1869:A1880"/>
    <mergeCell ref="B1869:B1880"/>
    <mergeCell ref="C1869:C1880"/>
    <mergeCell ref="D1869:D1880"/>
    <mergeCell ref="E1869:E1880"/>
    <mergeCell ref="F1869:F1880"/>
    <mergeCell ref="G1869:G1880"/>
    <mergeCell ref="H1869:H1880"/>
    <mergeCell ref="I1869:I1880"/>
    <mergeCell ref="J1869:J1880"/>
    <mergeCell ref="K1869:K1880"/>
    <mergeCell ref="L1869:L1880"/>
    <mergeCell ref="M1869:M1880"/>
    <mergeCell ref="N1869:N1880"/>
    <mergeCell ref="O1869:O1880"/>
    <mergeCell ref="P1869:P1880"/>
    <mergeCell ref="Q1869:Q1880"/>
    <mergeCell ref="S1869:S1880"/>
    <mergeCell ref="T1869:T1880"/>
    <mergeCell ref="U1869:U1880"/>
    <mergeCell ref="V1869:V1880"/>
    <mergeCell ref="A1881:A1892"/>
    <mergeCell ref="B1881:B1892"/>
    <mergeCell ref="C1881:C1892"/>
    <mergeCell ref="D1881:D1892"/>
    <mergeCell ref="E1881:E1892"/>
    <mergeCell ref="F1881:F1892"/>
    <mergeCell ref="G1881:G1892"/>
    <mergeCell ref="H1881:H1892"/>
    <mergeCell ref="I1881:I1892"/>
    <mergeCell ref="J1881:J1892"/>
    <mergeCell ref="K1881:K1892"/>
    <mergeCell ref="L1881:L1892"/>
    <mergeCell ref="M1881:M1892"/>
    <mergeCell ref="N1881:N1892"/>
    <mergeCell ref="O1881:O1892"/>
    <mergeCell ref="P1881:P1892"/>
    <mergeCell ref="Q1881:Q1892"/>
    <mergeCell ref="S1881:S1892"/>
    <mergeCell ref="T1881:T1892"/>
    <mergeCell ref="U1881:U1892"/>
    <mergeCell ref="V1881:V1892"/>
    <mergeCell ref="A1893:A1895"/>
    <mergeCell ref="B1893:B1895"/>
    <mergeCell ref="C1893:C1895"/>
    <mergeCell ref="D1893:D1895"/>
    <mergeCell ref="E1893:E1895"/>
    <mergeCell ref="F1893:F1895"/>
    <mergeCell ref="G1893:G1895"/>
    <mergeCell ref="H1893:H1895"/>
    <mergeCell ref="I1893:I1895"/>
    <mergeCell ref="J1893:J1895"/>
    <mergeCell ref="K1893:K1895"/>
    <mergeCell ref="L1893:L1895"/>
    <mergeCell ref="M1893:M1895"/>
    <mergeCell ref="N1893:N1895"/>
    <mergeCell ref="O1893:O1895"/>
    <mergeCell ref="P1893:P1895"/>
    <mergeCell ref="Q1893:Q1895"/>
    <mergeCell ref="S1893:S1895"/>
    <mergeCell ref="T1893:T1895"/>
    <mergeCell ref="U1893:U1895"/>
    <mergeCell ref="V1893:V1895"/>
    <mergeCell ref="A1896:A1910"/>
    <mergeCell ref="B1896:B1910"/>
    <mergeCell ref="C1896:C1910"/>
    <mergeCell ref="D1896:D1910"/>
    <mergeCell ref="E1896:E1910"/>
    <mergeCell ref="F1896:F1910"/>
    <mergeCell ref="G1896:G1910"/>
    <mergeCell ref="H1896:H1910"/>
    <mergeCell ref="I1896:I1910"/>
    <mergeCell ref="J1896:J1910"/>
    <mergeCell ref="K1896:K1910"/>
    <mergeCell ref="L1896:L1910"/>
    <mergeCell ref="M1896:M1910"/>
    <mergeCell ref="N1896:N1910"/>
    <mergeCell ref="O1896:O1910"/>
    <mergeCell ref="P1896:P1910"/>
    <mergeCell ref="Q1896:Q1910"/>
    <mergeCell ref="S1896:S1910"/>
    <mergeCell ref="T1896:T1910"/>
    <mergeCell ref="U1896:U1910"/>
    <mergeCell ref="V1896:V1910"/>
    <mergeCell ref="A1911:A1922"/>
    <mergeCell ref="B1911:B1922"/>
    <mergeCell ref="C1911:C1922"/>
    <mergeCell ref="D1911:D1922"/>
    <mergeCell ref="E1911:E1922"/>
    <mergeCell ref="F1911:F1922"/>
    <mergeCell ref="G1911:G1922"/>
    <mergeCell ref="H1911:H1922"/>
    <mergeCell ref="I1911:I1922"/>
    <mergeCell ref="J1911:J1922"/>
    <mergeCell ref="K1911:K1922"/>
    <mergeCell ref="L1911:L1922"/>
    <mergeCell ref="M1911:M1922"/>
    <mergeCell ref="N1911:N1922"/>
    <mergeCell ref="O1911:O1922"/>
    <mergeCell ref="P1911:P1922"/>
    <mergeCell ref="Q1911:Q1922"/>
    <mergeCell ref="S1911:S1922"/>
    <mergeCell ref="T1911:T1922"/>
    <mergeCell ref="U1911:U1922"/>
    <mergeCell ref="V1911:V1922"/>
    <mergeCell ref="A1923:A1937"/>
    <mergeCell ref="B1923:B1937"/>
    <mergeCell ref="C1923:C1937"/>
    <mergeCell ref="D1923:D1937"/>
    <mergeCell ref="E1923:E1937"/>
    <mergeCell ref="F1923:F1937"/>
    <mergeCell ref="G1923:G1937"/>
    <mergeCell ref="H1923:H1937"/>
    <mergeCell ref="I1923:I1937"/>
    <mergeCell ref="J1923:J1937"/>
    <mergeCell ref="K1923:K1937"/>
    <mergeCell ref="L1923:L1937"/>
    <mergeCell ref="M1923:M1937"/>
    <mergeCell ref="N1923:N1937"/>
    <mergeCell ref="O1923:O1937"/>
    <mergeCell ref="P1923:P1937"/>
    <mergeCell ref="Q1923:Q1937"/>
    <mergeCell ref="S1923:S1937"/>
    <mergeCell ref="T1923:T1937"/>
    <mergeCell ref="U1923:U1937"/>
    <mergeCell ref="V1923:V1937"/>
    <mergeCell ref="A1938:A1949"/>
    <mergeCell ref="B1938:B1949"/>
    <mergeCell ref="C1938:C1949"/>
    <mergeCell ref="D1938:D1949"/>
    <mergeCell ref="E1938:E1949"/>
    <mergeCell ref="F1938:F1949"/>
    <mergeCell ref="G1938:G1949"/>
    <mergeCell ref="H1938:H1949"/>
    <mergeCell ref="I1938:I1949"/>
    <mergeCell ref="J1938:J1949"/>
    <mergeCell ref="K1938:K1949"/>
    <mergeCell ref="L1938:L1949"/>
    <mergeCell ref="M1938:M1949"/>
    <mergeCell ref="N1938:N1949"/>
    <mergeCell ref="O1938:O1949"/>
    <mergeCell ref="P1938:P1949"/>
    <mergeCell ref="Q1938:Q1949"/>
    <mergeCell ref="S1938:S1949"/>
    <mergeCell ref="T1938:T1949"/>
    <mergeCell ref="U1938:U1949"/>
    <mergeCell ref="V1938:V1949"/>
    <mergeCell ref="B1959:B1967"/>
    <mergeCell ref="C1959:C1967"/>
    <mergeCell ref="D1959:D1967"/>
    <mergeCell ref="E1959:E1967"/>
    <mergeCell ref="F1959:F1967"/>
    <mergeCell ref="G1959:G1967"/>
    <mergeCell ref="H1959:H1967"/>
    <mergeCell ref="I1959:I1967"/>
    <mergeCell ref="J1959:J1967"/>
    <mergeCell ref="K1959:K1967"/>
    <mergeCell ref="L1959:L1967"/>
    <mergeCell ref="M1959:M1967"/>
    <mergeCell ref="N1959:N1967"/>
    <mergeCell ref="O1959:O1967"/>
    <mergeCell ref="P1959:P1967"/>
    <mergeCell ref="Q1959:Q1967"/>
    <mergeCell ref="S1959:S1967"/>
    <mergeCell ref="T1959:T1967"/>
    <mergeCell ref="U1959:U1967"/>
    <mergeCell ref="V1959:V1967"/>
    <mergeCell ref="A1968:A1982"/>
    <mergeCell ref="B1968:B1982"/>
    <mergeCell ref="C1968:C1982"/>
    <mergeCell ref="D1968:D1982"/>
    <mergeCell ref="E1968:E1982"/>
    <mergeCell ref="F1968:F1982"/>
    <mergeCell ref="G1968:G1982"/>
    <mergeCell ref="H1968:H1982"/>
    <mergeCell ref="I1968:I1982"/>
    <mergeCell ref="J1968:J1982"/>
    <mergeCell ref="K1968:K1982"/>
    <mergeCell ref="L1968:L1982"/>
    <mergeCell ref="M1968:M1982"/>
    <mergeCell ref="N1968:N1982"/>
    <mergeCell ref="O1968:O1982"/>
    <mergeCell ref="P1968:P1982"/>
    <mergeCell ref="Q1968:Q1982"/>
    <mergeCell ref="S1968:S1982"/>
    <mergeCell ref="T1968:T1982"/>
    <mergeCell ref="U1968:U1982"/>
    <mergeCell ref="V1968:V1982"/>
    <mergeCell ref="A1989:A2003"/>
    <mergeCell ref="B1989:B2003"/>
    <mergeCell ref="C1989:C2003"/>
    <mergeCell ref="D1989:D2003"/>
    <mergeCell ref="E1989:E2003"/>
    <mergeCell ref="F1989:F2003"/>
    <mergeCell ref="G1989:G2003"/>
    <mergeCell ref="H1989:H2003"/>
    <mergeCell ref="I1989:I2003"/>
    <mergeCell ref="J1989:J2003"/>
    <mergeCell ref="K1989:K2003"/>
    <mergeCell ref="L1989:L2003"/>
    <mergeCell ref="M1989:M2003"/>
    <mergeCell ref="N1989:N2003"/>
    <mergeCell ref="O1989:O2003"/>
    <mergeCell ref="P1989:P2003"/>
    <mergeCell ref="Q1989:Q2003"/>
    <mergeCell ref="S1989:S2003"/>
    <mergeCell ref="T1989:T2003"/>
    <mergeCell ref="U1989:U2003"/>
    <mergeCell ref="V1989:V2003"/>
    <mergeCell ref="A2004:A2018"/>
    <mergeCell ref="B2004:B2018"/>
    <mergeCell ref="C2004:C2018"/>
    <mergeCell ref="D2004:D2018"/>
    <mergeCell ref="E2004:E2018"/>
    <mergeCell ref="F2004:F2018"/>
    <mergeCell ref="G2004:G2018"/>
    <mergeCell ref="H2004:H2018"/>
    <mergeCell ref="I2004:I2018"/>
    <mergeCell ref="J2004:J2018"/>
    <mergeCell ref="K2004:K2018"/>
    <mergeCell ref="L2004:L2018"/>
    <mergeCell ref="M2004:M2018"/>
    <mergeCell ref="N2004:N2018"/>
    <mergeCell ref="O2004:O2018"/>
    <mergeCell ref="P2004:P2018"/>
    <mergeCell ref="Q2004:Q2018"/>
    <mergeCell ref="S2004:S2018"/>
    <mergeCell ref="T2004:T2018"/>
    <mergeCell ref="U2004:U2018"/>
    <mergeCell ref="V2004:V2018"/>
    <mergeCell ref="A2019:A2033"/>
    <mergeCell ref="B2019:B2033"/>
    <mergeCell ref="C2019:C2033"/>
    <mergeCell ref="D2019:D2033"/>
    <mergeCell ref="E2019:E2033"/>
    <mergeCell ref="F2019:F2033"/>
    <mergeCell ref="G2019:G2033"/>
    <mergeCell ref="H2019:H2033"/>
    <mergeCell ref="I2019:I2033"/>
    <mergeCell ref="J2019:J2033"/>
    <mergeCell ref="K2019:K2033"/>
    <mergeCell ref="L2019:L2033"/>
    <mergeCell ref="M2019:M2033"/>
    <mergeCell ref="N2019:N2033"/>
    <mergeCell ref="O2019:O2033"/>
    <mergeCell ref="P2019:P2033"/>
    <mergeCell ref="Q2019:Q2033"/>
    <mergeCell ref="S2019:S2033"/>
    <mergeCell ref="T2019:T2033"/>
    <mergeCell ref="U2019:U2033"/>
    <mergeCell ref="V2019:V2033"/>
    <mergeCell ref="A2034:A2048"/>
    <mergeCell ref="B2034:B2048"/>
    <mergeCell ref="C2034:C2048"/>
    <mergeCell ref="D2034:D2048"/>
    <mergeCell ref="E2034:E2048"/>
    <mergeCell ref="F2034:F2048"/>
    <mergeCell ref="G2034:G2048"/>
    <mergeCell ref="H2034:H2048"/>
    <mergeCell ref="I2034:I2048"/>
    <mergeCell ref="J2034:J2048"/>
    <mergeCell ref="K2034:K2048"/>
    <mergeCell ref="L2034:L2048"/>
    <mergeCell ref="M2034:M2048"/>
    <mergeCell ref="N2034:N2048"/>
    <mergeCell ref="O2034:O2048"/>
    <mergeCell ref="P2034:P2048"/>
    <mergeCell ref="Q2034:Q2048"/>
    <mergeCell ref="S2034:S2048"/>
    <mergeCell ref="T2034:T2048"/>
    <mergeCell ref="U2034:U2048"/>
    <mergeCell ref="V2034:V2048"/>
    <mergeCell ref="A2049:A2060"/>
    <mergeCell ref="B2049:B2060"/>
    <mergeCell ref="C2049:C2060"/>
    <mergeCell ref="D2049:D2060"/>
    <mergeCell ref="E2049:E2060"/>
    <mergeCell ref="F2049:F2060"/>
    <mergeCell ref="G2049:G2060"/>
    <mergeCell ref="H2049:H2060"/>
    <mergeCell ref="I2049:I2060"/>
    <mergeCell ref="J2049:J2060"/>
    <mergeCell ref="K2049:K2060"/>
    <mergeCell ref="L2049:L2060"/>
    <mergeCell ref="M2049:M2060"/>
    <mergeCell ref="N2049:N2060"/>
    <mergeCell ref="O2049:O2060"/>
    <mergeCell ref="P2049:P2060"/>
    <mergeCell ref="Q2049:Q2060"/>
    <mergeCell ref="S2049:S2060"/>
    <mergeCell ref="T2049:T2060"/>
    <mergeCell ref="U2049:U2060"/>
    <mergeCell ref="V2049:V2060"/>
    <mergeCell ref="A2061:A2075"/>
    <mergeCell ref="B2061:B2075"/>
    <mergeCell ref="C2061:C2075"/>
    <mergeCell ref="D2061:D2075"/>
    <mergeCell ref="E2061:E2075"/>
    <mergeCell ref="F2061:F2075"/>
    <mergeCell ref="G2061:G2075"/>
    <mergeCell ref="H2061:H2075"/>
    <mergeCell ref="I2061:I2075"/>
    <mergeCell ref="J2061:J2075"/>
    <mergeCell ref="K2061:K2075"/>
    <mergeCell ref="L2061:L2075"/>
    <mergeCell ref="M2061:M2075"/>
    <mergeCell ref="N2061:N2075"/>
    <mergeCell ref="O2061:O2075"/>
    <mergeCell ref="P2061:P2075"/>
    <mergeCell ref="Q2061:Q2075"/>
    <mergeCell ref="S2061:S2075"/>
    <mergeCell ref="T2061:T2075"/>
    <mergeCell ref="U2061:U2075"/>
    <mergeCell ref="V2061:V2075"/>
    <mergeCell ref="A2076:A2090"/>
    <mergeCell ref="B2076:B2090"/>
    <mergeCell ref="C2076:C2090"/>
    <mergeCell ref="D2076:D2090"/>
    <mergeCell ref="E2076:E2090"/>
    <mergeCell ref="F2076:F2090"/>
    <mergeCell ref="G2076:G2090"/>
    <mergeCell ref="H2076:H2090"/>
    <mergeCell ref="I2076:I2090"/>
    <mergeCell ref="J2076:J2090"/>
    <mergeCell ref="K2076:K2090"/>
    <mergeCell ref="L2076:L2090"/>
    <mergeCell ref="M2076:M2090"/>
    <mergeCell ref="N2076:N2090"/>
    <mergeCell ref="O2076:O2090"/>
    <mergeCell ref="P2076:P2090"/>
    <mergeCell ref="Q2076:Q2090"/>
    <mergeCell ref="S2076:S2090"/>
    <mergeCell ref="T2076:T2090"/>
    <mergeCell ref="U2076:U2090"/>
    <mergeCell ref="V2076:V2090"/>
    <mergeCell ref="A2091:A2102"/>
    <mergeCell ref="B2091:B2102"/>
    <mergeCell ref="C2091:C2102"/>
    <mergeCell ref="D2091:D2102"/>
    <mergeCell ref="E2091:E2102"/>
    <mergeCell ref="F2091:F2102"/>
    <mergeCell ref="G2091:G2102"/>
    <mergeCell ref="H2091:H2102"/>
    <mergeCell ref="I2091:I2102"/>
    <mergeCell ref="J2091:J2102"/>
    <mergeCell ref="K2091:K2102"/>
    <mergeCell ref="L2091:L2102"/>
    <mergeCell ref="M2091:M2102"/>
    <mergeCell ref="N2091:N2102"/>
    <mergeCell ref="O2091:O2102"/>
    <mergeCell ref="P2091:P2102"/>
    <mergeCell ref="Q2091:Q2102"/>
    <mergeCell ref="S2091:S2102"/>
    <mergeCell ref="T2091:T2102"/>
    <mergeCell ref="U2091:U2102"/>
    <mergeCell ref="V2091:V2102"/>
    <mergeCell ref="A2103:A2117"/>
    <mergeCell ref="B2103:B2117"/>
    <mergeCell ref="C2103:C2117"/>
    <mergeCell ref="D2103:D2117"/>
    <mergeCell ref="E2103:E2117"/>
    <mergeCell ref="F2103:F2117"/>
    <mergeCell ref="G2103:G2117"/>
    <mergeCell ref="H2103:H2117"/>
    <mergeCell ref="I2103:I2117"/>
    <mergeCell ref="J2103:J2117"/>
    <mergeCell ref="K2103:K2117"/>
    <mergeCell ref="L2103:L2117"/>
    <mergeCell ref="M2103:M2117"/>
    <mergeCell ref="N2103:N2117"/>
    <mergeCell ref="O2103:O2117"/>
    <mergeCell ref="P2103:P2117"/>
    <mergeCell ref="Q2103:Q2117"/>
    <mergeCell ref="S2103:S2117"/>
    <mergeCell ref="T2103:T2117"/>
    <mergeCell ref="U2103:U2117"/>
    <mergeCell ref="V2103:V2117"/>
    <mergeCell ref="A2118:A2120"/>
    <mergeCell ref="B2118:B2120"/>
    <mergeCell ref="C2118:C2120"/>
    <mergeCell ref="D2118:D2120"/>
    <mergeCell ref="E2118:E2120"/>
    <mergeCell ref="F2118:F2120"/>
    <mergeCell ref="G2118:G2120"/>
    <mergeCell ref="H2118:H2120"/>
    <mergeCell ref="I2118:I2120"/>
    <mergeCell ref="J2118:J2120"/>
    <mergeCell ref="K2118:K2120"/>
    <mergeCell ref="L2118:L2120"/>
    <mergeCell ref="M2118:M2120"/>
    <mergeCell ref="N2118:N2120"/>
    <mergeCell ref="O2118:O2120"/>
    <mergeCell ref="P2118:P2120"/>
    <mergeCell ref="Q2118:Q2120"/>
    <mergeCell ref="S2118:S2120"/>
    <mergeCell ref="T2118:T2120"/>
    <mergeCell ref="U2118:U2120"/>
    <mergeCell ref="V2118:V2120"/>
    <mergeCell ref="A2121:A2135"/>
    <mergeCell ref="B2121:B2135"/>
    <mergeCell ref="C2121:C2135"/>
    <mergeCell ref="D2121:D2135"/>
    <mergeCell ref="E2121:E2135"/>
    <mergeCell ref="F2121:F2135"/>
    <mergeCell ref="G2121:G2135"/>
    <mergeCell ref="H2121:H2135"/>
    <mergeCell ref="I2121:I2135"/>
    <mergeCell ref="J2121:J2135"/>
    <mergeCell ref="K2121:K2135"/>
    <mergeCell ref="L2121:L2135"/>
    <mergeCell ref="M2121:M2135"/>
    <mergeCell ref="N2121:N2135"/>
    <mergeCell ref="O2121:O2135"/>
    <mergeCell ref="P2121:P2135"/>
    <mergeCell ref="Q2121:Q2135"/>
    <mergeCell ref="S2121:S2135"/>
    <mergeCell ref="T2121:T2135"/>
    <mergeCell ref="U2121:U2135"/>
    <mergeCell ref="V2121:V2135"/>
    <mergeCell ref="A2136:B2136"/>
    <mergeCell ref="A2137:V2137"/>
    <mergeCell ref="A2138:A2140"/>
    <mergeCell ref="B2138:B2140"/>
    <mergeCell ref="C2138:C2140"/>
    <mergeCell ref="D2138:D2140"/>
    <mergeCell ref="E2138:E2140"/>
    <mergeCell ref="F2138:F2140"/>
    <mergeCell ref="G2138:G2140"/>
    <mergeCell ref="H2138:H2140"/>
    <mergeCell ref="I2138:I2140"/>
    <mergeCell ref="J2138:J2140"/>
    <mergeCell ref="K2138:K2140"/>
    <mergeCell ref="L2138:L2140"/>
    <mergeCell ref="M2138:M2140"/>
    <mergeCell ref="N2138:N2140"/>
    <mergeCell ref="O2138:O2140"/>
    <mergeCell ref="P2138:P2140"/>
    <mergeCell ref="Q2138:Q2140"/>
    <mergeCell ref="S2138:S2140"/>
    <mergeCell ref="T2138:T2140"/>
    <mergeCell ref="U2138:U2140"/>
    <mergeCell ref="V2138:V2140"/>
    <mergeCell ref="A2141:A2143"/>
    <mergeCell ref="B2141:B2143"/>
    <mergeCell ref="C2141:C2143"/>
    <mergeCell ref="D2141:D2143"/>
    <mergeCell ref="E2141:E2143"/>
    <mergeCell ref="F2141:F2143"/>
    <mergeCell ref="G2141:G2143"/>
    <mergeCell ref="H2141:H2143"/>
    <mergeCell ref="I2141:I2143"/>
    <mergeCell ref="J2141:J2143"/>
    <mergeCell ref="K2141:K2143"/>
    <mergeCell ref="L2141:L2143"/>
    <mergeCell ref="M2141:M2143"/>
    <mergeCell ref="N2141:N2143"/>
    <mergeCell ref="O2141:O2143"/>
    <mergeCell ref="P2141:P2143"/>
    <mergeCell ref="Q2141:Q2143"/>
    <mergeCell ref="S2141:S2143"/>
    <mergeCell ref="T2141:T2143"/>
    <mergeCell ref="U2141:U2143"/>
    <mergeCell ref="V2141:V2143"/>
    <mergeCell ref="A2144:A2146"/>
    <mergeCell ref="B2144:B2146"/>
    <mergeCell ref="C2144:C2146"/>
    <mergeCell ref="D2144:D2146"/>
    <mergeCell ref="E2144:E2146"/>
    <mergeCell ref="F2144:F2146"/>
    <mergeCell ref="G2144:G2146"/>
    <mergeCell ref="H2144:H2146"/>
    <mergeCell ref="I2144:I2146"/>
    <mergeCell ref="J2144:J2146"/>
    <mergeCell ref="K2144:K2146"/>
    <mergeCell ref="L2144:L2146"/>
    <mergeCell ref="M2144:M2146"/>
    <mergeCell ref="N2144:N2146"/>
    <mergeCell ref="O2144:O2146"/>
    <mergeCell ref="P2144:P2146"/>
    <mergeCell ref="Q2144:Q2146"/>
    <mergeCell ref="S2144:S2146"/>
    <mergeCell ref="T2144:T2146"/>
    <mergeCell ref="U2144:U2146"/>
    <mergeCell ref="V2144:V2146"/>
    <mergeCell ref="A2147:A2149"/>
    <mergeCell ref="B2147:B2149"/>
    <mergeCell ref="C2147:C2149"/>
    <mergeCell ref="D2147:D2149"/>
    <mergeCell ref="E2147:E2149"/>
    <mergeCell ref="F2147:F2149"/>
    <mergeCell ref="G2147:G2149"/>
    <mergeCell ref="H2147:H2149"/>
    <mergeCell ref="I2147:I2149"/>
    <mergeCell ref="J2147:J2149"/>
    <mergeCell ref="K2147:K2149"/>
    <mergeCell ref="L2147:L2149"/>
    <mergeCell ref="M2147:M2149"/>
    <mergeCell ref="N2147:N2149"/>
    <mergeCell ref="O2147:O2149"/>
    <mergeCell ref="P2147:P2149"/>
    <mergeCell ref="Q2147:Q2149"/>
    <mergeCell ref="S2147:S2149"/>
    <mergeCell ref="T2147:T2149"/>
    <mergeCell ref="U2147:U2149"/>
    <mergeCell ref="V2147:V2149"/>
    <mergeCell ref="A2150:A2152"/>
    <mergeCell ref="B2150:B2152"/>
    <mergeCell ref="C2150:C2152"/>
    <mergeCell ref="D2150:D2152"/>
    <mergeCell ref="E2150:E2152"/>
    <mergeCell ref="F2150:F2152"/>
    <mergeCell ref="G2150:G2152"/>
    <mergeCell ref="H2150:H2152"/>
    <mergeCell ref="I2150:I2152"/>
    <mergeCell ref="J2150:J2152"/>
    <mergeCell ref="K2150:K2152"/>
    <mergeCell ref="L2150:L2152"/>
    <mergeCell ref="M2150:M2152"/>
    <mergeCell ref="N2150:N2152"/>
    <mergeCell ref="O2150:O2152"/>
    <mergeCell ref="P2150:P2152"/>
    <mergeCell ref="Q2150:Q2152"/>
    <mergeCell ref="S2150:S2152"/>
    <mergeCell ref="T2150:T2152"/>
    <mergeCell ref="U2150:U2152"/>
    <mergeCell ref="V2150:V2152"/>
    <mergeCell ref="A2153:A2155"/>
    <mergeCell ref="B2153:B2155"/>
    <mergeCell ref="C2153:C2155"/>
    <mergeCell ref="D2153:D2155"/>
    <mergeCell ref="E2153:E2155"/>
    <mergeCell ref="F2153:F2155"/>
    <mergeCell ref="G2153:G2155"/>
    <mergeCell ref="H2153:H2155"/>
    <mergeCell ref="I2153:I2155"/>
    <mergeCell ref="J2153:J2155"/>
    <mergeCell ref="K2153:K2155"/>
    <mergeCell ref="L2153:L2155"/>
    <mergeCell ref="M2153:M2155"/>
    <mergeCell ref="N2153:N2155"/>
    <mergeCell ref="O2153:O2155"/>
    <mergeCell ref="P2153:P2155"/>
    <mergeCell ref="Q2153:Q2155"/>
    <mergeCell ref="S2153:S2155"/>
    <mergeCell ref="T2153:T2155"/>
    <mergeCell ref="U2153:U2155"/>
    <mergeCell ref="V2153:V2155"/>
    <mergeCell ref="A2156:A2158"/>
    <mergeCell ref="B2156:B2158"/>
    <mergeCell ref="C2156:C2158"/>
    <mergeCell ref="D2156:D2158"/>
    <mergeCell ref="E2156:E2158"/>
    <mergeCell ref="F2156:F2158"/>
    <mergeCell ref="G2156:G2158"/>
    <mergeCell ref="H2156:H2158"/>
    <mergeCell ref="I2156:I2158"/>
    <mergeCell ref="J2156:J2158"/>
    <mergeCell ref="K2156:K2158"/>
    <mergeCell ref="L2156:L2158"/>
    <mergeCell ref="M2156:M2158"/>
    <mergeCell ref="N2156:N2158"/>
    <mergeCell ref="O2156:O2158"/>
    <mergeCell ref="P2156:P2158"/>
    <mergeCell ref="Q2156:Q2158"/>
    <mergeCell ref="S2156:S2158"/>
    <mergeCell ref="T2156:T2158"/>
    <mergeCell ref="U2156:U2158"/>
    <mergeCell ref="V2156:V2158"/>
    <mergeCell ref="A2159:A2161"/>
    <mergeCell ref="B2159:B2161"/>
    <mergeCell ref="C2159:C2161"/>
    <mergeCell ref="D2159:D2161"/>
    <mergeCell ref="E2159:E2161"/>
    <mergeCell ref="F2159:F2161"/>
    <mergeCell ref="G2159:G2161"/>
    <mergeCell ref="H2159:H2161"/>
    <mergeCell ref="I2159:I2161"/>
    <mergeCell ref="J2159:J2161"/>
    <mergeCell ref="K2159:K2161"/>
    <mergeCell ref="L2159:L2161"/>
    <mergeCell ref="M2159:M2161"/>
    <mergeCell ref="N2159:N2161"/>
    <mergeCell ref="O2159:O2161"/>
    <mergeCell ref="P2159:P2161"/>
    <mergeCell ref="Q2159:Q2161"/>
    <mergeCell ref="S2159:S2161"/>
    <mergeCell ref="T2159:T2161"/>
    <mergeCell ref="U2159:U2161"/>
    <mergeCell ref="V2159:V2161"/>
    <mergeCell ref="A2162:A2164"/>
    <mergeCell ref="B2162:B2164"/>
    <mergeCell ref="C2162:C2164"/>
    <mergeCell ref="D2162:D2164"/>
    <mergeCell ref="E2162:E2164"/>
    <mergeCell ref="F2162:F2164"/>
    <mergeCell ref="G2162:G2164"/>
    <mergeCell ref="H2162:H2164"/>
    <mergeCell ref="I2162:I2164"/>
    <mergeCell ref="J2162:J2164"/>
    <mergeCell ref="K2162:K2164"/>
    <mergeCell ref="L2162:L2164"/>
    <mergeCell ref="M2162:M2164"/>
    <mergeCell ref="N2162:N2164"/>
    <mergeCell ref="O2162:O2164"/>
    <mergeCell ref="P2162:P2164"/>
    <mergeCell ref="Q2162:Q2164"/>
    <mergeCell ref="S2162:S2164"/>
    <mergeCell ref="T2162:T2164"/>
    <mergeCell ref="U2162:U2164"/>
    <mergeCell ref="V2162:V2164"/>
    <mergeCell ref="A2165:A2167"/>
    <mergeCell ref="B2165:B2167"/>
    <mergeCell ref="C2165:C2167"/>
    <mergeCell ref="D2165:D2167"/>
    <mergeCell ref="E2165:E2167"/>
    <mergeCell ref="F2165:F2167"/>
    <mergeCell ref="G2165:G2167"/>
    <mergeCell ref="H2165:H2167"/>
    <mergeCell ref="I2165:I2167"/>
    <mergeCell ref="J2165:J2167"/>
    <mergeCell ref="K2165:K2167"/>
    <mergeCell ref="L2165:L2167"/>
    <mergeCell ref="M2165:M2167"/>
    <mergeCell ref="N2165:N2167"/>
    <mergeCell ref="O2165:O2167"/>
    <mergeCell ref="P2165:P2167"/>
    <mergeCell ref="Q2165:Q2167"/>
    <mergeCell ref="S2165:S2167"/>
    <mergeCell ref="T2165:T2167"/>
    <mergeCell ref="U2165:U2167"/>
    <mergeCell ref="V2165:V2167"/>
    <mergeCell ref="A2168:A2173"/>
    <mergeCell ref="B2168:B2173"/>
    <mergeCell ref="C2168:C2173"/>
    <mergeCell ref="D2168:D2173"/>
    <mergeCell ref="E2168:E2173"/>
    <mergeCell ref="F2168:F2173"/>
    <mergeCell ref="G2168:G2173"/>
    <mergeCell ref="H2168:H2173"/>
    <mergeCell ref="I2168:I2173"/>
    <mergeCell ref="J2168:J2173"/>
    <mergeCell ref="K2168:K2173"/>
    <mergeCell ref="L2168:L2173"/>
    <mergeCell ref="M2168:M2173"/>
    <mergeCell ref="N2168:N2173"/>
    <mergeCell ref="O2168:O2173"/>
    <mergeCell ref="P2168:P2173"/>
    <mergeCell ref="Q2168:Q2173"/>
    <mergeCell ref="S2168:S2173"/>
    <mergeCell ref="T2168:T2173"/>
    <mergeCell ref="U2168:U2173"/>
    <mergeCell ref="V2168:V2173"/>
    <mergeCell ref="A2174:A2176"/>
    <mergeCell ref="B2174:B2176"/>
    <mergeCell ref="C2174:C2176"/>
    <mergeCell ref="D2174:D2176"/>
    <mergeCell ref="E2174:E2176"/>
    <mergeCell ref="F2174:F2176"/>
    <mergeCell ref="G2174:G2176"/>
    <mergeCell ref="H2174:H2176"/>
    <mergeCell ref="I2174:I2176"/>
    <mergeCell ref="J2174:J2176"/>
    <mergeCell ref="K2174:K2176"/>
    <mergeCell ref="L2174:L2176"/>
    <mergeCell ref="M2174:M2176"/>
    <mergeCell ref="N2174:N2176"/>
    <mergeCell ref="O2174:O2176"/>
    <mergeCell ref="P2174:P2176"/>
    <mergeCell ref="Q2174:Q2176"/>
    <mergeCell ref="S2174:S2176"/>
    <mergeCell ref="T2174:T2176"/>
    <mergeCell ref="U2174:U2176"/>
    <mergeCell ref="V2174:V2176"/>
    <mergeCell ref="A2177:A2179"/>
    <mergeCell ref="B2177:B2179"/>
    <mergeCell ref="C2177:C2179"/>
    <mergeCell ref="D2177:D2179"/>
    <mergeCell ref="E2177:E2179"/>
    <mergeCell ref="F2177:F2179"/>
    <mergeCell ref="G2177:G2179"/>
    <mergeCell ref="H2177:H2179"/>
    <mergeCell ref="I2177:I2179"/>
    <mergeCell ref="J2177:J2179"/>
    <mergeCell ref="K2177:K2179"/>
    <mergeCell ref="L2177:L2179"/>
    <mergeCell ref="M2177:M2179"/>
    <mergeCell ref="N2177:N2179"/>
    <mergeCell ref="O2177:O2179"/>
    <mergeCell ref="P2177:P2179"/>
    <mergeCell ref="Q2177:Q2179"/>
    <mergeCell ref="S2177:S2179"/>
    <mergeCell ref="T2177:T2179"/>
    <mergeCell ref="U2177:U2179"/>
    <mergeCell ref="V2177:V2179"/>
    <mergeCell ref="A2180:A2182"/>
    <mergeCell ref="B2180:B2182"/>
    <mergeCell ref="C2180:C2182"/>
    <mergeCell ref="D2180:D2182"/>
    <mergeCell ref="E2180:E2182"/>
    <mergeCell ref="F2180:F2182"/>
    <mergeCell ref="G2180:G2182"/>
    <mergeCell ref="H2180:H2182"/>
    <mergeCell ref="I2180:I2182"/>
    <mergeCell ref="J2180:J2182"/>
    <mergeCell ref="K2180:K2182"/>
    <mergeCell ref="L2180:L2182"/>
    <mergeCell ref="M2180:M2182"/>
    <mergeCell ref="N2180:N2182"/>
    <mergeCell ref="O2180:O2182"/>
    <mergeCell ref="P2180:P2182"/>
    <mergeCell ref="Q2180:Q2182"/>
    <mergeCell ref="S2180:S2182"/>
    <mergeCell ref="T2180:T2182"/>
    <mergeCell ref="U2180:U2182"/>
    <mergeCell ref="V2180:V2182"/>
    <mergeCell ref="A2183:B2183"/>
    <mergeCell ref="A2184:V2184"/>
    <mergeCell ref="A2185:A2190"/>
    <mergeCell ref="B2185:B2190"/>
    <mergeCell ref="C2185:C2190"/>
    <mergeCell ref="D2185:D2190"/>
    <mergeCell ref="E2185:E2190"/>
    <mergeCell ref="F2185:F2190"/>
    <mergeCell ref="G2185:G2190"/>
    <mergeCell ref="H2185:H2190"/>
    <mergeCell ref="I2185:I2190"/>
    <mergeCell ref="J2185:J2190"/>
    <mergeCell ref="K2185:K2190"/>
    <mergeCell ref="L2185:L2190"/>
    <mergeCell ref="M2185:M2190"/>
    <mergeCell ref="N2185:N2190"/>
    <mergeCell ref="O2185:O2190"/>
    <mergeCell ref="P2185:P2190"/>
    <mergeCell ref="Q2185:Q2190"/>
    <mergeCell ref="S2185:S2190"/>
    <mergeCell ref="T2185:T2190"/>
    <mergeCell ref="U2185:U2190"/>
    <mergeCell ref="V2185:V2190"/>
    <mergeCell ref="A2191:A2196"/>
    <mergeCell ref="B2191:B2196"/>
    <mergeCell ref="C2191:C2196"/>
    <mergeCell ref="D2191:D2196"/>
    <mergeCell ref="E2191:E2196"/>
    <mergeCell ref="F2191:F2196"/>
    <mergeCell ref="G2191:G2196"/>
    <mergeCell ref="H2191:H2196"/>
    <mergeCell ref="I2191:I2196"/>
    <mergeCell ref="J2191:J2196"/>
    <mergeCell ref="K2191:K2196"/>
    <mergeCell ref="L2191:L2196"/>
    <mergeCell ref="M2191:M2196"/>
    <mergeCell ref="N2191:N2196"/>
    <mergeCell ref="O2191:O2196"/>
    <mergeCell ref="P2191:P2196"/>
    <mergeCell ref="Q2191:Q2196"/>
    <mergeCell ref="S2191:S2196"/>
    <mergeCell ref="T2191:T2196"/>
    <mergeCell ref="U2191:U2196"/>
    <mergeCell ref="V2191:V2196"/>
    <mergeCell ref="A2197:A2199"/>
    <mergeCell ref="B2197:B2199"/>
    <mergeCell ref="C2197:C2199"/>
    <mergeCell ref="D2197:D2199"/>
    <mergeCell ref="E2197:E2199"/>
    <mergeCell ref="F2197:F2199"/>
    <mergeCell ref="G2197:G2199"/>
    <mergeCell ref="H2197:H2199"/>
    <mergeCell ref="I2197:I2199"/>
    <mergeCell ref="J2197:J2199"/>
    <mergeCell ref="K2197:K2199"/>
    <mergeCell ref="L2197:L2199"/>
    <mergeCell ref="M2197:M2199"/>
    <mergeCell ref="N2197:N2199"/>
    <mergeCell ref="O2197:O2199"/>
    <mergeCell ref="P2197:P2199"/>
    <mergeCell ref="Q2197:Q2199"/>
    <mergeCell ref="S2197:S2199"/>
    <mergeCell ref="T2197:T2199"/>
    <mergeCell ref="U2197:U2199"/>
    <mergeCell ref="V2197:V2199"/>
    <mergeCell ref="A2200:B2200"/>
    <mergeCell ref="A2201:V2201"/>
    <mergeCell ref="A2202:A2204"/>
    <mergeCell ref="B2202:B2204"/>
    <mergeCell ref="C2202:C2204"/>
    <mergeCell ref="D2202:D2204"/>
    <mergeCell ref="E2202:E2204"/>
    <mergeCell ref="F2202:F2204"/>
    <mergeCell ref="G2202:G2204"/>
    <mergeCell ref="H2202:H2204"/>
    <mergeCell ref="I2202:I2204"/>
    <mergeCell ref="J2202:J2204"/>
    <mergeCell ref="K2202:K2204"/>
    <mergeCell ref="L2202:L2204"/>
    <mergeCell ref="M2202:M2204"/>
    <mergeCell ref="N2202:N2204"/>
    <mergeCell ref="O2202:O2204"/>
    <mergeCell ref="P2202:P2204"/>
    <mergeCell ref="Q2202:Q2204"/>
    <mergeCell ref="S2202:S2204"/>
    <mergeCell ref="T2202:T2204"/>
    <mergeCell ref="U2202:U2204"/>
    <mergeCell ref="V2202:V2204"/>
    <mergeCell ref="A2205:A2207"/>
    <mergeCell ref="B2205:B2207"/>
    <mergeCell ref="C2205:C2207"/>
    <mergeCell ref="D2205:D2207"/>
    <mergeCell ref="E2205:E2207"/>
    <mergeCell ref="F2205:F2207"/>
    <mergeCell ref="G2205:G2207"/>
    <mergeCell ref="H2205:H2207"/>
    <mergeCell ref="I2205:I2207"/>
    <mergeCell ref="J2205:J2207"/>
    <mergeCell ref="K2205:K2207"/>
    <mergeCell ref="L2205:L2207"/>
    <mergeCell ref="M2205:M2207"/>
    <mergeCell ref="N2205:N2207"/>
    <mergeCell ref="O2205:O2207"/>
    <mergeCell ref="P2205:P2207"/>
    <mergeCell ref="Q2205:Q2207"/>
    <mergeCell ref="S2205:S2207"/>
    <mergeCell ref="T2205:T2207"/>
    <mergeCell ref="U2205:U2207"/>
    <mergeCell ref="V2205:V2207"/>
    <mergeCell ref="A2208:B2208"/>
    <mergeCell ref="A2209:V2209"/>
    <mergeCell ref="A2210:A2215"/>
    <mergeCell ref="B2210:B2215"/>
    <mergeCell ref="C2210:C2215"/>
    <mergeCell ref="D2210:D2215"/>
    <mergeCell ref="E2210:E2215"/>
    <mergeCell ref="F2210:F2215"/>
    <mergeCell ref="G2210:G2215"/>
    <mergeCell ref="H2210:H2215"/>
    <mergeCell ref="I2210:I2215"/>
    <mergeCell ref="J2210:J2215"/>
    <mergeCell ref="K2210:K2215"/>
    <mergeCell ref="L2210:L2215"/>
    <mergeCell ref="M2210:M2215"/>
    <mergeCell ref="N2210:N2215"/>
    <mergeCell ref="O2210:O2215"/>
    <mergeCell ref="P2210:P2215"/>
    <mergeCell ref="Q2210:Q2215"/>
    <mergeCell ref="S2210:S2215"/>
    <mergeCell ref="T2210:T2215"/>
    <mergeCell ref="U2210:U2215"/>
    <mergeCell ref="V2210:V2215"/>
    <mergeCell ref="A2216:B2216"/>
    <mergeCell ref="A2217:V2217"/>
    <mergeCell ref="A2218:A2220"/>
    <mergeCell ref="B2218:B2220"/>
    <mergeCell ref="C2218:C2220"/>
    <mergeCell ref="D2218:D2220"/>
    <mergeCell ref="E2218:E2220"/>
    <mergeCell ref="F2218:F2220"/>
    <mergeCell ref="G2218:G2220"/>
    <mergeCell ref="H2218:H2220"/>
    <mergeCell ref="I2218:I2220"/>
    <mergeCell ref="J2218:J2220"/>
    <mergeCell ref="K2218:K2220"/>
    <mergeCell ref="L2218:L2220"/>
    <mergeCell ref="M2218:M2220"/>
    <mergeCell ref="N2218:N2220"/>
    <mergeCell ref="O2218:O2220"/>
    <mergeCell ref="P2218:P2220"/>
    <mergeCell ref="Q2218:Q2220"/>
    <mergeCell ref="S2218:S2220"/>
    <mergeCell ref="T2218:T2220"/>
    <mergeCell ref="U2218:U2220"/>
    <mergeCell ref="V2218:V2220"/>
    <mergeCell ref="A2221:A2223"/>
    <mergeCell ref="B2221:B2223"/>
    <mergeCell ref="C2221:C2223"/>
    <mergeCell ref="D2221:D2223"/>
    <mergeCell ref="E2221:E2223"/>
    <mergeCell ref="F2221:F2223"/>
    <mergeCell ref="G2221:G2223"/>
    <mergeCell ref="H2221:H2223"/>
    <mergeCell ref="I2221:I2223"/>
    <mergeCell ref="J2221:J2223"/>
    <mergeCell ref="K2221:K2223"/>
    <mergeCell ref="L2221:L2223"/>
    <mergeCell ref="M2221:M2223"/>
    <mergeCell ref="N2221:N2223"/>
    <mergeCell ref="O2221:O2223"/>
    <mergeCell ref="P2221:P2223"/>
    <mergeCell ref="Q2221:Q2223"/>
    <mergeCell ref="S2221:S2223"/>
    <mergeCell ref="T2221:T2223"/>
    <mergeCell ref="U2221:U2223"/>
    <mergeCell ref="V2221:V2223"/>
    <mergeCell ref="A2224:A2226"/>
    <mergeCell ref="B2224:B2226"/>
    <mergeCell ref="C2224:C2226"/>
    <mergeCell ref="D2224:D2226"/>
    <mergeCell ref="E2224:E2226"/>
    <mergeCell ref="F2224:F2226"/>
    <mergeCell ref="G2224:G2226"/>
    <mergeCell ref="H2224:H2226"/>
    <mergeCell ref="I2224:I2226"/>
    <mergeCell ref="J2224:J2226"/>
    <mergeCell ref="K2224:K2226"/>
    <mergeCell ref="L2224:L2226"/>
    <mergeCell ref="M2224:M2226"/>
    <mergeCell ref="N2224:N2226"/>
    <mergeCell ref="O2224:O2226"/>
    <mergeCell ref="P2224:P2226"/>
    <mergeCell ref="Q2224:Q2226"/>
    <mergeCell ref="S2224:S2226"/>
    <mergeCell ref="T2224:T2226"/>
    <mergeCell ref="U2224:U2226"/>
    <mergeCell ref="V2224:V2226"/>
    <mergeCell ref="A2227:B2227"/>
    <mergeCell ref="A2228:V2228"/>
    <mergeCell ref="A2229:A2243"/>
    <mergeCell ref="B2229:B2243"/>
    <mergeCell ref="C2229:C2243"/>
    <mergeCell ref="D2229:D2243"/>
    <mergeCell ref="E2229:E2243"/>
    <mergeCell ref="F2229:F2243"/>
    <mergeCell ref="G2229:G2243"/>
    <mergeCell ref="H2229:H2243"/>
    <mergeCell ref="I2229:I2243"/>
    <mergeCell ref="J2229:J2243"/>
    <mergeCell ref="K2229:K2243"/>
    <mergeCell ref="L2229:L2243"/>
    <mergeCell ref="M2229:M2243"/>
    <mergeCell ref="N2229:N2243"/>
    <mergeCell ref="O2229:O2243"/>
    <mergeCell ref="P2229:P2243"/>
    <mergeCell ref="Q2229:Q2243"/>
    <mergeCell ref="S2229:S2243"/>
    <mergeCell ref="T2229:T2243"/>
    <mergeCell ref="U2229:U2243"/>
    <mergeCell ref="V2229:V2243"/>
    <mergeCell ref="A2244:B2244"/>
    <mergeCell ref="A2245:V2245"/>
    <mergeCell ref="A2246:A2248"/>
    <mergeCell ref="B2246:B2248"/>
    <mergeCell ref="C2246:C2248"/>
    <mergeCell ref="D2246:D2248"/>
    <mergeCell ref="E2246:E2248"/>
    <mergeCell ref="F2246:F2248"/>
    <mergeCell ref="G2246:G2248"/>
    <mergeCell ref="H2246:H2248"/>
    <mergeCell ref="I2246:I2248"/>
    <mergeCell ref="J2246:J2248"/>
    <mergeCell ref="K2246:K2248"/>
    <mergeCell ref="L2246:L2248"/>
    <mergeCell ref="M2246:M2248"/>
    <mergeCell ref="N2246:N2248"/>
    <mergeCell ref="O2246:O2248"/>
    <mergeCell ref="P2246:P2248"/>
    <mergeCell ref="Q2246:Q2248"/>
    <mergeCell ref="S2246:S2248"/>
    <mergeCell ref="T2246:T2248"/>
    <mergeCell ref="U2246:U2248"/>
    <mergeCell ref="V2246:V2248"/>
    <mergeCell ref="A2249:B2249"/>
    <mergeCell ref="A2250:V2250"/>
    <mergeCell ref="A2252:B2252"/>
    <mergeCell ref="A2253:V2253"/>
    <mergeCell ref="A2254:A2256"/>
    <mergeCell ref="B2254:B2256"/>
    <mergeCell ref="C2254:C2256"/>
    <mergeCell ref="D2254:D2256"/>
    <mergeCell ref="E2254:E2256"/>
    <mergeCell ref="F2254:F2256"/>
    <mergeCell ref="G2254:G2256"/>
    <mergeCell ref="H2254:H2256"/>
    <mergeCell ref="I2254:I2256"/>
    <mergeCell ref="J2254:J2256"/>
    <mergeCell ref="K2254:K2256"/>
    <mergeCell ref="L2254:L2256"/>
    <mergeCell ref="M2254:M2256"/>
    <mergeCell ref="N2254:N2256"/>
    <mergeCell ref="O2254:O2256"/>
    <mergeCell ref="P2254:P2256"/>
    <mergeCell ref="Q2254:Q2256"/>
    <mergeCell ref="S2254:S2256"/>
    <mergeCell ref="T2254:T2256"/>
    <mergeCell ref="U2254:U2256"/>
    <mergeCell ref="V2254:V2256"/>
    <mergeCell ref="A2257:A2259"/>
    <mergeCell ref="B2257:B2259"/>
    <mergeCell ref="C2257:C2259"/>
    <mergeCell ref="D2257:D2259"/>
    <mergeCell ref="E2257:E2259"/>
    <mergeCell ref="F2257:F2259"/>
    <mergeCell ref="G2257:G2259"/>
    <mergeCell ref="H2257:H2259"/>
    <mergeCell ref="I2257:I2259"/>
    <mergeCell ref="J2257:J2259"/>
    <mergeCell ref="K2257:K2259"/>
    <mergeCell ref="L2257:L2259"/>
    <mergeCell ref="M2257:M2259"/>
    <mergeCell ref="N2257:N2259"/>
    <mergeCell ref="O2257:O2259"/>
    <mergeCell ref="P2257:P2259"/>
    <mergeCell ref="Q2257:Q2259"/>
    <mergeCell ref="S2257:S2259"/>
    <mergeCell ref="T2257:T2259"/>
    <mergeCell ref="U2257:U2259"/>
    <mergeCell ref="V2257:V2259"/>
    <mergeCell ref="A2260:B2260"/>
    <mergeCell ref="A2261:V2261"/>
    <mergeCell ref="A2262:A2264"/>
    <mergeCell ref="B2262:B2264"/>
    <mergeCell ref="C2262:C2264"/>
    <mergeCell ref="D2262:D2264"/>
    <mergeCell ref="E2262:E2264"/>
    <mergeCell ref="F2262:F2264"/>
    <mergeCell ref="G2262:G2264"/>
    <mergeCell ref="H2262:H2264"/>
    <mergeCell ref="I2262:I2264"/>
    <mergeCell ref="J2262:J2264"/>
    <mergeCell ref="K2262:K2264"/>
    <mergeCell ref="L2262:L2264"/>
    <mergeCell ref="M2262:M2264"/>
    <mergeCell ref="N2262:N2264"/>
    <mergeCell ref="O2262:O2264"/>
    <mergeCell ref="P2262:P2264"/>
    <mergeCell ref="Q2262:Q2264"/>
    <mergeCell ref="S2262:S2264"/>
    <mergeCell ref="T2262:T2264"/>
    <mergeCell ref="U2262:U2264"/>
    <mergeCell ref="V2262:V2264"/>
    <mergeCell ref="A2265:B2265"/>
    <mergeCell ref="A2266:V2266"/>
    <mergeCell ref="A2267:A2269"/>
    <mergeCell ref="B2267:B2269"/>
    <mergeCell ref="C2267:C2269"/>
    <mergeCell ref="D2267:D2269"/>
    <mergeCell ref="E2267:E2269"/>
    <mergeCell ref="F2267:F2269"/>
    <mergeCell ref="G2267:G2269"/>
    <mergeCell ref="H2267:H2269"/>
    <mergeCell ref="I2267:I2269"/>
    <mergeCell ref="J2267:J2269"/>
    <mergeCell ref="K2267:K2269"/>
    <mergeCell ref="L2267:L2269"/>
    <mergeCell ref="M2267:M2269"/>
    <mergeCell ref="N2267:N2269"/>
    <mergeCell ref="O2267:O2269"/>
    <mergeCell ref="P2267:P2269"/>
    <mergeCell ref="Q2267:Q2269"/>
    <mergeCell ref="S2267:S2269"/>
    <mergeCell ref="T2267:T2269"/>
    <mergeCell ref="U2267:U2269"/>
    <mergeCell ref="V2267:V2269"/>
    <mergeCell ref="A2270:B2270"/>
    <mergeCell ref="A2271:V2271"/>
    <mergeCell ref="A2272:A2283"/>
    <mergeCell ref="B2272:B2283"/>
    <mergeCell ref="C2272:C2283"/>
    <mergeCell ref="D2272:D2283"/>
    <mergeCell ref="E2272:E2283"/>
    <mergeCell ref="F2272:F2283"/>
    <mergeCell ref="G2272:G2283"/>
    <mergeCell ref="H2272:H2283"/>
    <mergeCell ref="I2272:I2283"/>
    <mergeCell ref="J2272:J2283"/>
    <mergeCell ref="K2272:K2283"/>
    <mergeCell ref="L2272:L2283"/>
    <mergeCell ref="M2272:M2283"/>
    <mergeCell ref="N2272:N2283"/>
    <mergeCell ref="O2272:O2283"/>
    <mergeCell ref="P2272:P2283"/>
    <mergeCell ref="Q2272:Q2283"/>
    <mergeCell ref="S2272:S2283"/>
    <mergeCell ref="T2272:T2283"/>
    <mergeCell ref="U2272:U2283"/>
    <mergeCell ref="V2272:V2283"/>
    <mergeCell ref="A2284:B2284"/>
    <mergeCell ref="A2285:V2285"/>
    <mergeCell ref="A2286:A2288"/>
    <mergeCell ref="B2286:B2288"/>
    <mergeCell ref="C2286:C2288"/>
    <mergeCell ref="D2286:D2288"/>
    <mergeCell ref="E2286:E2288"/>
    <mergeCell ref="F2286:F2288"/>
    <mergeCell ref="G2286:G2288"/>
    <mergeCell ref="H2286:H2288"/>
    <mergeCell ref="I2286:I2288"/>
    <mergeCell ref="J2286:J2288"/>
    <mergeCell ref="K2286:K2288"/>
    <mergeCell ref="L2286:L2288"/>
    <mergeCell ref="M2286:M2288"/>
    <mergeCell ref="N2286:N2288"/>
    <mergeCell ref="O2286:O2288"/>
    <mergeCell ref="P2286:P2288"/>
    <mergeCell ref="Q2286:Q2288"/>
    <mergeCell ref="S2286:S2288"/>
    <mergeCell ref="T2286:T2288"/>
    <mergeCell ref="U2286:U2288"/>
    <mergeCell ref="V2286:V2288"/>
    <mergeCell ref="A2289:A2291"/>
    <mergeCell ref="B2289:B2291"/>
    <mergeCell ref="C2289:C2291"/>
    <mergeCell ref="D2289:D2291"/>
    <mergeCell ref="E2289:E2291"/>
    <mergeCell ref="F2289:F2291"/>
    <mergeCell ref="G2289:G2291"/>
    <mergeCell ref="H2289:H2291"/>
    <mergeCell ref="I2289:I2291"/>
    <mergeCell ref="J2289:J2291"/>
    <mergeCell ref="K2289:K2291"/>
    <mergeCell ref="L2289:L2291"/>
    <mergeCell ref="M2289:M2291"/>
    <mergeCell ref="N2289:N2291"/>
    <mergeCell ref="O2289:O2291"/>
    <mergeCell ref="P2289:P2291"/>
    <mergeCell ref="Q2289:Q2291"/>
    <mergeCell ref="S2289:S2291"/>
    <mergeCell ref="T2289:T2291"/>
    <mergeCell ref="U2289:U2291"/>
    <mergeCell ref="V2289:V2291"/>
    <mergeCell ref="A2292:A2294"/>
    <mergeCell ref="B2292:B2294"/>
    <mergeCell ref="C2292:C2294"/>
    <mergeCell ref="D2292:D2294"/>
    <mergeCell ref="E2292:E2294"/>
    <mergeCell ref="F2292:F2294"/>
    <mergeCell ref="G2292:G2294"/>
    <mergeCell ref="H2292:H2294"/>
    <mergeCell ref="I2292:I2294"/>
    <mergeCell ref="J2292:J2294"/>
    <mergeCell ref="K2292:K2294"/>
    <mergeCell ref="L2292:L2294"/>
    <mergeCell ref="M2292:M2294"/>
    <mergeCell ref="N2292:N2294"/>
    <mergeCell ref="O2292:O2294"/>
    <mergeCell ref="P2292:P2294"/>
    <mergeCell ref="Q2292:Q2294"/>
    <mergeCell ref="S2292:S2294"/>
    <mergeCell ref="T2292:T2294"/>
    <mergeCell ref="U2292:U2294"/>
    <mergeCell ref="V2292:V2294"/>
    <mergeCell ref="A2295:A2297"/>
    <mergeCell ref="B2295:B2297"/>
    <mergeCell ref="C2295:C2297"/>
    <mergeCell ref="D2295:D2297"/>
    <mergeCell ref="E2295:E2297"/>
    <mergeCell ref="F2295:F2297"/>
    <mergeCell ref="G2295:G2297"/>
    <mergeCell ref="H2295:H2297"/>
    <mergeCell ref="I2295:I2297"/>
    <mergeCell ref="J2295:J2297"/>
    <mergeCell ref="K2295:K2297"/>
    <mergeCell ref="L2295:L2297"/>
    <mergeCell ref="M2295:M2297"/>
    <mergeCell ref="N2295:N2297"/>
    <mergeCell ref="O2295:O2297"/>
    <mergeCell ref="P2295:P2297"/>
    <mergeCell ref="Q2295:Q2297"/>
    <mergeCell ref="S2295:S2297"/>
    <mergeCell ref="T2295:T2297"/>
    <mergeCell ref="U2295:U2297"/>
    <mergeCell ref="V2295:V2297"/>
    <mergeCell ref="A2298:A2300"/>
    <mergeCell ref="B2298:B2300"/>
    <mergeCell ref="C2298:C2300"/>
    <mergeCell ref="D2298:D2300"/>
    <mergeCell ref="E2298:E2300"/>
    <mergeCell ref="F2298:F2300"/>
    <mergeCell ref="G2298:G2300"/>
    <mergeCell ref="H2298:H2300"/>
    <mergeCell ref="I2298:I2300"/>
    <mergeCell ref="J2298:J2300"/>
    <mergeCell ref="K2298:K2300"/>
    <mergeCell ref="L2298:L2300"/>
    <mergeCell ref="M2298:M2300"/>
    <mergeCell ref="N2298:N2300"/>
    <mergeCell ref="O2298:O2300"/>
    <mergeCell ref="P2298:P2300"/>
    <mergeCell ref="Q2298:Q2300"/>
    <mergeCell ref="S2298:S2300"/>
    <mergeCell ref="T2298:T2300"/>
    <mergeCell ref="U2298:U2300"/>
    <mergeCell ref="V2298:V2300"/>
    <mergeCell ref="A2301:A2303"/>
    <mergeCell ref="B2301:B2303"/>
    <mergeCell ref="C2301:C2303"/>
    <mergeCell ref="D2301:D2303"/>
    <mergeCell ref="E2301:E2303"/>
    <mergeCell ref="F2301:F2303"/>
    <mergeCell ref="G2301:G2303"/>
    <mergeCell ref="H2301:H2303"/>
    <mergeCell ref="I2301:I2303"/>
    <mergeCell ref="J2301:J2303"/>
    <mergeCell ref="K2301:K2303"/>
    <mergeCell ref="L2301:L2303"/>
    <mergeCell ref="M2301:M2303"/>
    <mergeCell ref="N2301:N2303"/>
    <mergeCell ref="O2301:O2303"/>
    <mergeCell ref="P2301:P2303"/>
    <mergeCell ref="Q2301:Q2303"/>
    <mergeCell ref="S2301:S2303"/>
    <mergeCell ref="T2301:T2303"/>
    <mergeCell ref="U2301:U2303"/>
    <mergeCell ref="V2301:V2303"/>
    <mergeCell ref="A2304:B2304"/>
    <mergeCell ref="A2305:V2305"/>
    <mergeCell ref="A2306:A2308"/>
    <mergeCell ref="B2306:B2308"/>
    <mergeCell ref="C2306:C2308"/>
    <mergeCell ref="D2306:D2308"/>
    <mergeCell ref="E2306:E2308"/>
    <mergeCell ref="F2306:F2308"/>
    <mergeCell ref="G2306:G2308"/>
    <mergeCell ref="H2306:H2308"/>
    <mergeCell ref="I2306:I2308"/>
    <mergeCell ref="J2306:J2308"/>
    <mergeCell ref="K2306:K2308"/>
    <mergeCell ref="L2306:L2308"/>
    <mergeCell ref="M2306:M2308"/>
    <mergeCell ref="N2306:N2308"/>
    <mergeCell ref="O2306:O2308"/>
    <mergeCell ref="P2306:P2308"/>
    <mergeCell ref="Q2306:Q2308"/>
    <mergeCell ref="S2306:S2308"/>
    <mergeCell ref="T2306:T2308"/>
    <mergeCell ref="U2306:U2308"/>
    <mergeCell ref="V2306:V2308"/>
    <mergeCell ref="A2309:A2311"/>
    <mergeCell ref="B2309:B2311"/>
    <mergeCell ref="C2309:C2311"/>
    <mergeCell ref="D2309:D2311"/>
    <mergeCell ref="E2309:E2311"/>
    <mergeCell ref="F2309:F2311"/>
    <mergeCell ref="G2309:G2311"/>
    <mergeCell ref="H2309:H2311"/>
    <mergeCell ref="I2309:I2311"/>
    <mergeCell ref="J2309:J2311"/>
    <mergeCell ref="K2309:K2311"/>
    <mergeCell ref="L2309:L2311"/>
    <mergeCell ref="M2309:M2311"/>
    <mergeCell ref="N2309:N2311"/>
    <mergeCell ref="O2309:O2311"/>
    <mergeCell ref="P2309:P2311"/>
    <mergeCell ref="Q2309:Q2311"/>
    <mergeCell ref="S2309:S2311"/>
    <mergeCell ref="T2309:T2311"/>
    <mergeCell ref="U2309:U2311"/>
    <mergeCell ref="V2309:V2311"/>
    <mergeCell ref="A2312:A2314"/>
    <mergeCell ref="B2312:B2314"/>
    <mergeCell ref="C2312:C2314"/>
    <mergeCell ref="D2312:D2314"/>
    <mergeCell ref="E2312:E2314"/>
    <mergeCell ref="F2312:F2314"/>
    <mergeCell ref="G2312:G2314"/>
    <mergeCell ref="H2312:H2314"/>
    <mergeCell ref="I2312:I2314"/>
    <mergeCell ref="J2312:J2314"/>
    <mergeCell ref="K2312:K2314"/>
    <mergeCell ref="L2312:L2314"/>
    <mergeCell ref="M2312:M2314"/>
    <mergeCell ref="N2312:N2314"/>
    <mergeCell ref="O2312:O2314"/>
    <mergeCell ref="P2312:P2314"/>
    <mergeCell ref="Q2312:Q2314"/>
    <mergeCell ref="S2312:S2314"/>
    <mergeCell ref="T2312:T2314"/>
    <mergeCell ref="U2312:U2314"/>
    <mergeCell ref="V2312:V2314"/>
    <mergeCell ref="A2315:A2317"/>
    <mergeCell ref="B2315:B2317"/>
    <mergeCell ref="C2315:C2317"/>
    <mergeCell ref="D2315:D2317"/>
    <mergeCell ref="E2315:E2317"/>
    <mergeCell ref="F2315:F2317"/>
    <mergeCell ref="G2315:G2317"/>
    <mergeCell ref="H2315:H2317"/>
    <mergeCell ref="I2315:I2317"/>
    <mergeCell ref="J2315:J2317"/>
    <mergeCell ref="K2315:K2317"/>
    <mergeCell ref="L2315:L2317"/>
    <mergeCell ref="M2315:M2317"/>
    <mergeCell ref="N2315:N2317"/>
    <mergeCell ref="O2315:O2317"/>
    <mergeCell ref="P2315:P2317"/>
    <mergeCell ref="Q2315:Q2317"/>
    <mergeCell ref="S2315:S2317"/>
    <mergeCell ref="T2315:T2317"/>
    <mergeCell ref="U2315:U2317"/>
    <mergeCell ref="V2315:V2317"/>
    <mergeCell ref="A2318:B2318"/>
    <mergeCell ref="A2319:V2319"/>
    <mergeCell ref="A2320:A2322"/>
    <mergeCell ref="B2320:B2322"/>
    <mergeCell ref="C2320:C2322"/>
    <mergeCell ref="D2320:D2322"/>
    <mergeCell ref="E2320:E2322"/>
    <mergeCell ref="F2320:F2322"/>
    <mergeCell ref="G2320:G2322"/>
    <mergeCell ref="H2320:H2322"/>
    <mergeCell ref="I2320:I2322"/>
    <mergeCell ref="J2320:J2322"/>
    <mergeCell ref="K2320:K2322"/>
    <mergeCell ref="L2320:L2322"/>
    <mergeCell ref="M2320:M2322"/>
    <mergeCell ref="N2320:N2322"/>
    <mergeCell ref="O2320:O2322"/>
    <mergeCell ref="P2320:P2322"/>
    <mergeCell ref="Q2320:Q2322"/>
    <mergeCell ref="S2320:S2322"/>
    <mergeCell ref="T2320:T2322"/>
    <mergeCell ref="U2320:U2322"/>
    <mergeCell ref="V2320:V2322"/>
    <mergeCell ref="A2323:A2325"/>
    <mergeCell ref="B2323:B2325"/>
    <mergeCell ref="C2323:C2325"/>
    <mergeCell ref="D2323:D2325"/>
    <mergeCell ref="E2323:E2325"/>
    <mergeCell ref="F2323:F2325"/>
    <mergeCell ref="G2323:G2325"/>
    <mergeCell ref="H2323:H2325"/>
    <mergeCell ref="I2323:I2325"/>
    <mergeCell ref="J2323:J2325"/>
    <mergeCell ref="K2323:K2325"/>
    <mergeCell ref="L2323:L2325"/>
    <mergeCell ref="M2323:M2325"/>
    <mergeCell ref="N2323:N2325"/>
    <mergeCell ref="O2323:O2325"/>
    <mergeCell ref="P2323:P2325"/>
    <mergeCell ref="Q2323:Q2325"/>
    <mergeCell ref="S2323:S2325"/>
    <mergeCell ref="T2323:T2325"/>
    <mergeCell ref="U2323:U2325"/>
    <mergeCell ref="V2323:V2325"/>
    <mergeCell ref="A2326:A2328"/>
    <mergeCell ref="B2326:B2328"/>
    <mergeCell ref="C2326:C2328"/>
    <mergeCell ref="D2326:D2328"/>
    <mergeCell ref="E2326:E2328"/>
    <mergeCell ref="F2326:F2328"/>
    <mergeCell ref="G2326:G2328"/>
    <mergeCell ref="H2326:H2328"/>
    <mergeCell ref="I2326:I2328"/>
    <mergeCell ref="J2326:J2328"/>
    <mergeCell ref="K2326:K2328"/>
    <mergeCell ref="L2326:L2328"/>
    <mergeCell ref="M2326:M2328"/>
    <mergeCell ref="N2326:N2328"/>
    <mergeCell ref="O2326:O2328"/>
    <mergeCell ref="P2326:P2328"/>
    <mergeCell ref="Q2326:Q2328"/>
    <mergeCell ref="S2326:S2328"/>
    <mergeCell ref="T2326:T2328"/>
    <mergeCell ref="U2326:U2328"/>
    <mergeCell ref="V2326:V2328"/>
    <mergeCell ref="A2333:B2333"/>
    <mergeCell ref="A2334:V2334"/>
    <mergeCell ref="A2335:A2343"/>
    <mergeCell ref="B2335:B2343"/>
    <mergeCell ref="C2335:C2343"/>
    <mergeCell ref="D2335:D2343"/>
    <mergeCell ref="E2335:E2343"/>
    <mergeCell ref="F2335:F2343"/>
    <mergeCell ref="G2335:G2343"/>
    <mergeCell ref="H2335:H2343"/>
    <mergeCell ref="I2335:I2343"/>
    <mergeCell ref="J2335:J2343"/>
    <mergeCell ref="K2335:K2343"/>
    <mergeCell ref="L2335:L2343"/>
    <mergeCell ref="M2335:M2343"/>
    <mergeCell ref="N2335:N2343"/>
    <mergeCell ref="O2335:O2343"/>
    <mergeCell ref="P2335:P2343"/>
    <mergeCell ref="Q2335:Q2343"/>
    <mergeCell ref="S2335:S2343"/>
    <mergeCell ref="T2335:T2343"/>
    <mergeCell ref="U2335:U2343"/>
    <mergeCell ref="V2335:V2343"/>
    <mergeCell ref="A2329:A2332"/>
    <mergeCell ref="B2329:B2332"/>
    <mergeCell ref="C2329:C2332"/>
    <mergeCell ref="D2329:D2332"/>
    <mergeCell ref="E2329:E2332"/>
    <mergeCell ref="F2329:F2332"/>
    <mergeCell ref="G2329:G2332"/>
    <mergeCell ref="H2329:H2332"/>
    <mergeCell ref="I2329:I2332"/>
    <mergeCell ref="J2329:J2332"/>
    <mergeCell ref="K2329:K2332"/>
    <mergeCell ref="L2329:L2332"/>
    <mergeCell ref="M2329:M2332"/>
    <mergeCell ref="N2329:N2332"/>
    <mergeCell ref="O2329:O2332"/>
    <mergeCell ref="P2329:P2332"/>
    <mergeCell ref="Q2329:Q2332"/>
    <mergeCell ref="S2329:S2332"/>
    <mergeCell ref="T2329:T2332"/>
    <mergeCell ref="U2329:U2332"/>
    <mergeCell ref="A2344:A2354"/>
    <mergeCell ref="B2344:B2354"/>
    <mergeCell ref="C2344:C2354"/>
    <mergeCell ref="D2344:D2354"/>
    <mergeCell ref="E2344:E2354"/>
    <mergeCell ref="F2344:F2354"/>
    <mergeCell ref="G2344:G2354"/>
    <mergeCell ref="H2344:H2354"/>
    <mergeCell ref="I2344:I2354"/>
    <mergeCell ref="J2344:J2354"/>
    <mergeCell ref="K2344:K2354"/>
    <mergeCell ref="L2344:L2354"/>
    <mergeCell ref="M2344:M2354"/>
    <mergeCell ref="N2344:N2354"/>
    <mergeCell ref="O2344:O2354"/>
    <mergeCell ref="P2344:P2354"/>
    <mergeCell ref="Q2344:Q2354"/>
    <mergeCell ref="S2344:S2354"/>
    <mergeCell ref="T2344:T2354"/>
    <mergeCell ref="U2344:U2354"/>
    <mergeCell ref="V2344:V2354"/>
    <mergeCell ref="A2355:A2366"/>
    <mergeCell ref="B2355:B2366"/>
    <mergeCell ref="C2355:C2366"/>
    <mergeCell ref="D2355:D2366"/>
    <mergeCell ref="E2355:E2366"/>
    <mergeCell ref="F2355:F2366"/>
    <mergeCell ref="G2355:G2366"/>
    <mergeCell ref="H2355:H2366"/>
    <mergeCell ref="I2355:I2366"/>
    <mergeCell ref="J2355:J2366"/>
    <mergeCell ref="K2355:K2366"/>
    <mergeCell ref="L2355:L2366"/>
    <mergeCell ref="M2355:M2366"/>
    <mergeCell ref="N2355:N2366"/>
    <mergeCell ref="O2355:O2366"/>
    <mergeCell ref="P2355:P2366"/>
    <mergeCell ref="Q2355:Q2366"/>
    <mergeCell ref="S2355:S2366"/>
    <mergeCell ref="T2355:T2366"/>
    <mergeCell ref="U2355:U2366"/>
    <mergeCell ref="V2355:V2366"/>
    <mergeCell ref="A2367:B2367"/>
    <mergeCell ref="A2368:V2368"/>
    <mergeCell ref="A2369:A2372"/>
    <mergeCell ref="B2369:B2372"/>
    <mergeCell ref="C2369:C2372"/>
    <mergeCell ref="D2369:D2372"/>
    <mergeCell ref="E2369:E2372"/>
    <mergeCell ref="F2369:F2372"/>
    <mergeCell ref="G2369:G2372"/>
    <mergeCell ref="H2369:H2372"/>
    <mergeCell ref="I2369:I2372"/>
    <mergeCell ref="J2369:J2372"/>
    <mergeCell ref="K2369:K2372"/>
    <mergeCell ref="L2369:L2372"/>
    <mergeCell ref="M2369:M2372"/>
    <mergeCell ref="N2369:N2372"/>
    <mergeCell ref="O2369:O2372"/>
    <mergeCell ref="P2369:P2372"/>
    <mergeCell ref="Q2369:Q2372"/>
    <mergeCell ref="S2369:S2372"/>
    <mergeCell ref="T2369:T2372"/>
    <mergeCell ref="U2369:U2372"/>
    <mergeCell ref="V2369:V2372"/>
    <mergeCell ref="A2373:A2374"/>
    <mergeCell ref="B2373:B2374"/>
    <mergeCell ref="C2373:C2374"/>
    <mergeCell ref="D2373:D2374"/>
    <mergeCell ref="E2373:E2374"/>
    <mergeCell ref="F2373:F2374"/>
    <mergeCell ref="G2373:G2374"/>
    <mergeCell ref="H2373:H2374"/>
    <mergeCell ref="I2373:I2374"/>
    <mergeCell ref="J2373:J2374"/>
    <mergeCell ref="K2373:K2374"/>
    <mergeCell ref="L2373:L2374"/>
    <mergeCell ref="M2373:M2374"/>
    <mergeCell ref="N2373:N2374"/>
    <mergeCell ref="O2373:O2374"/>
    <mergeCell ref="P2373:P2374"/>
    <mergeCell ref="Q2373:Q2374"/>
    <mergeCell ref="S2373:S2374"/>
    <mergeCell ref="T2373:T2374"/>
    <mergeCell ref="U2373:U2374"/>
    <mergeCell ref="V2373:V2374"/>
    <mergeCell ref="A2375:B2375"/>
    <mergeCell ref="A2376:V2376"/>
    <mergeCell ref="A2377:A2379"/>
    <mergeCell ref="B2377:B2379"/>
    <mergeCell ref="C2377:C2379"/>
    <mergeCell ref="D2377:D2379"/>
    <mergeCell ref="E2377:E2379"/>
    <mergeCell ref="F2377:F2379"/>
    <mergeCell ref="G2377:G2379"/>
    <mergeCell ref="H2377:H2379"/>
    <mergeCell ref="I2377:I2379"/>
    <mergeCell ref="J2377:J2379"/>
    <mergeCell ref="K2377:K2379"/>
    <mergeCell ref="L2377:L2379"/>
    <mergeCell ref="M2377:M2379"/>
    <mergeCell ref="N2377:N2379"/>
    <mergeCell ref="O2377:O2379"/>
    <mergeCell ref="P2377:P2379"/>
    <mergeCell ref="Q2377:Q2379"/>
    <mergeCell ref="S2377:S2379"/>
    <mergeCell ref="T2377:T2379"/>
    <mergeCell ref="U2377:U2379"/>
    <mergeCell ref="V2377:V2379"/>
    <mergeCell ref="A2380:B2380"/>
    <mergeCell ref="A2381:V2381"/>
    <mergeCell ref="A2382:A2383"/>
    <mergeCell ref="B2382:B2383"/>
    <mergeCell ref="C2382:C2383"/>
    <mergeCell ref="D2382:D2383"/>
    <mergeCell ref="E2382:E2383"/>
    <mergeCell ref="F2382:F2383"/>
    <mergeCell ref="G2382:G2383"/>
    <mergeCell ref="H2382:H2383"/>
    <mergeCell ref="I2382:I2383"/>
    <mergeCell ref="J2382:J2383"/>
    <mergeCell ref="K2382:K2383"/>
    <mergeCell ref="L2382:L2383"/>
    <mergeCell ref="M2382:M2383"/>
    <mergeCell ref="N2382:N2383"/>
    <mergeCell ref="O2382:O2383"/>
    <mergeCell ref="P2382:P2383"/>
    <mergeCell ref="Q2382:Q2383"/>
    <mergeCell ref="S2382:S2383"/>
    <mergeCell ref="T2382:T2383"/>
    <mergeCell ref="U2382:U2383"/>
    <mergeCell ref="V2382:V2383"/>
    <mergeCell ref="A2384:A2386"/>
    <mergeCell ref="B2384:B2386"/>
    <mergeCell ref="C2384:C2386"/>
    <mergeCell ref="D2384:D2386"/>
    <mergeCell ref="E2384:E2386"/>
    <mergeCell ref="F2384:F2386"/>
    <mergeCell ref="G2384:G2386"/>
    <mergeCell ref="H2384:H2386"/>
    <mergeCell ref="I2384:I2386"/>
    <mergeCell ref="J2384:J2386"/>
    <mergeCell ref="K2384:K2386"/>
    <mergeCell ref="L2384:L2386"/>
    <mergeCell ref="M2384:M2386"/>
    <mergeCell ref="N2384:N2386"/>
    <mergeCell ref="O2384:O2386"/>
    <mergeCell ref="P2384:P2386"/>
    <mergeCell ref="Q2384:Q2386"/>
    <mergeCell ref="S2384:S2386"/>
    <mergeCell ref="T2384:T2386"/>
    <mergeCell ref="U2384:U2386"/>
    <mergeCell ref="V2384:V2386"/>
    <mergeCell ref="A2387:B2387"/>
    <mergeCell ref="A2388:B2388"/>
    <mergeCell ref="A2389:V2389"/>
    <mergeCell ref="A2390:V2390"/>
    <mergeCell ref="A2391:V2391"/>
    <mergeCell ref="A2402:A2404"/>
    <mergeCell ref="B2402:B2404"/>
    <mergeCell ref="C2402:C2404"/>
    <mergeCell ref="D2402:D2404"/>
    <mergeCell ref="E2402:E2404"/>
    <mergeCell ref="F2402:F2404"/>
    <mergeCell ref="G2402:G2404"/>
    <mergeCell ref="H2402:H2404"/>
    <mergeCell ref="I2402:I2404"/>
    <mergeCell ref="J2402:J2404"/>
    <mergeCell ref="K2402:K2404"/>
    <mergeCell ref="L2402:L2404"/>
    <mergeCell ref="M2402:M2404"/>
    <mergeCell ref="N2402:N2404"/>
    <mergeCell ref="O2402:O2404"/>
    <mergeCell ref="P2402:P2404"/>
    <mergeCell ref="Q2402:Q2404"/>
    <mergeCell ref="S2402:S2404"/>
    <mergeCell ref="T2402:T2404"/>
    <mergeCell ref="U2402:U2404"/>
    <mergeCell ref="V2402:V2404"/>
    <mergeCell ref="U2397:U2399"/>
    <mergeCell ref="V2397:V2399"/>
    <mergeCell ref="A2400:B2400"/>
    <mergeCell ref="H2397:H2399"/>
    <mergeCell ref="I2397:I2399"/>
    <mergeCell ref="J2397:J2399"/>
    <mergeCell ref="K2397:K2399"/>
    <mergeCell ref="L2397:L2399"/>
    <mergeCell ref="M2397:M2399"/>
    <mergeCell ref="N2397:N2399"/>
    <mergeCell ref="O2397:O2399"/>
    <mergeCell ref="P2397:P2399"/>
    <mergeCell ref="Q2397:Q2399"/>
    <mergeCell ref="A2405:A2407"/>
    <mergeCell ref="B2405:B2407"/>
    <mergeCell ref="C2405:C2407"/>
    <mergeCell ref="D2405:D2407"/>
    <mergeCell ref="E2405:E2407"/>
    <mergeCell ref="F2405:F2407"/>
    <mergeCell ref="G2405:G2407"/>
    <mergeCell ref="H2405:H2407"/>
    <mergeCell ref="I2405:I2407"/>
    <mergeCell ref="J2405:J2407"/>
    <mergeCell ref="K2405:K2407"/>
    <mergeCell ref="L2405:L2407"/>
    <mergeCell ref="M2405:M2407"/>
    <mergeCell ref="N2405:N2407"/>
    <mergeCell ref="O2405:O2407"/>
    <mergeCell ref="P2405:P2407"/>
    <mergeCell ref="Q2405:Q2407"/>
    <mergeCell ref="S2405:S2407"/>
    <mergeCell ref="T2405:T2407"/>
    <mergeCell ref="U2405:U2407"/>
    <mergeCell ref="V2405:V2407"/>
    <mergeCell ref="Q2392:Q2394"/>
    <mergeCell ref="S2392:S2394"/>
    <mergeCell ref="T2392:T2394"/>
    <mergeCell ref="U2392:U2394"/>
    <mergeCell ref="V2392:V2394"/>
    <mergeCell ref="A2395:B2395"/>
    <mergeCell ref="A2396:V2396"/>
    <mergeCell ref="A2397:A2399"/>
    <mergeCell ref="B2397:B2399"/>
    <mergeCell ref="C2397:C2399"/>
    <mergeCell ref="D2397:D2399"/>
    <mergeCell ref="E2397:E2399"/>
    <mergeCell ref="F2397:F2399"/>
    <mergeCell ref="G2397:G2399"/>
    <mergeCell ref="V2420:V2425"/>
    <mergeCell ref="U2408:U2410"/>
    <mergeCell ref="V2408:V2410"/>
    <mergeCell ref="A2411:B2411"/>
    <mergeCell ref="A2412:B2412"/>
    <mergeCell ref="A2413:V2413"/>
    <mergeCell ref="A2414:A2419"/>
    <mergeCell ref="B2414:B2419"/>
    <mergeCell ref="C2414:C2419"/>
    <mergeCell ref="D2414:D2419"/>
    <mergeCell ref="E2414:E2419"/>
    <mergeCell ref="F2414:F2419"/>
    <mergeCell ref="G2414:G2419"/>
    <mergeCell ref="H2414:H2419"/>
    <mergeCell ref="I2414:I2419"/>
    <mergeCell ref="J2414:J2419"/>
    <mergeCell ref="K2414:K2419"/>
    <mergeCell ref="L2414:L2419"/>
    <mergeCell ref="M2414:M2419"/>
    <mergeCell ref="N2414:N2419"/>
    <mergeCell ref="O2414:O2419"/>
    <mergeCell ref="P2414:P2419"/>
    <mergeCell ref="Q2414:Q2419"/>
    <mergeCell ref="A2426:A2434"/>
    <mergeCell ref="B2426:B2434"/>
    <mergeCell ref="C2426:C2434"/>
    <mergeCell ref="D2426:D2434"/>
    <mergeCell ref="E2426:E2434"/>
    <mergeCell ref="F2426:F2434"/>
    <mergeCell ref="G2426:G2434"/>
    <mergeCell ref="H2426:H2434"/>
    <mergeCell ref="I2426:I2434"/>
    <mergeCell ref="J2426:J2434"/>
    <mergeCell ref="K2426:K2434"/>
    <mergeCell ref="L2426:L2434"/>
    <mergeCell ref="M2426:M2434"/>
    <mergeCell ref="N2426:N2434"/>
    <mergeCell ref="O2426:O2434"/>
    <mergeCell ref="P2426:P2434"/>
    <mergeCell ref="Q2426:Q2434"/>
    <mergeCell ref="S2426:S2434"/>
    <mergeCell ref="T2426:T2434"/>
    <mergeCell ref="U2426:U2434"/>
    <mergeCell ref="V2426:V2434"/>
    <mergeCell ref="A2435:A2437"/>
    <mergeCell ref="B2435:B2437"/>
    <mergeCell ref="C2435:C2437"/>
    <mergeCell ref="D2435:D2437"/>
    <mergeCell ref="E2435:E2437"/>
    <mergeCell ref="F2435:F2437"/>
    <mergeCell ref="G2435:G2437"/>
    <mergeCell ref="H2435:H2437"/>
    <mergeCell ref="I2435:I2437"/>
    <mergeCell ref="J2435:J2437"/>
    <mergeCell ref="K2435:K2437"/>
    <mergeCell ref="L2435:L2437"/>
    <mergeCell ref="M2435:M2437"/>
    <mergeCell ref="N2435:N2437"/>
    <mergeCell ref="O2435:O2437"/>
    <mergeCell ref="P2435:P2437"/>
    <mergeCell ref="Q2435:Q2437"/>
    <mergeCell ref="S2435:S2437"/>
    <mergeCell ref="T2435:T2437"/>
    <mergeCell ref="U2435:U2437"/>
    <mergeCell ref="V2435:V2437"/>
    <mergeCell ref="A2438:A2440"/>
    <mergeCell ref="B2438:B2440"/>
    <mergeCell ref="C2438:C2440"/>
    <mergeCell ref="D2438:D2440"/>
    <mergeCell ref="E2438:E2440"/>
    <mergeCell ref="F2438:F2440"/>
    <mergeCell ref="G2438:G2440"/>
    <mergeCell ref="H2438:H2440"/>
    <mergeCell ref="I2438:I2440"/>
    <mergeCell ref="J2438:J2440"/>
    <mergeCell ref="K2438:K2440"/>
    <mergeCell ref="L2438:L2440"/>
    <mergeCell ref="M2438:M2440"/>
    <mergeCell ref="N2438:N2440"/>
    <mergeCell ref="O2438:O2440"/>
    <mergeCell ref="P2438:P2440"/>
    <mergeCell ref="Q2438:Q2440"/>
    <mergeCell ref="S2438:S2440"/>
    <mergeCell ref="T2438:T2440"/>
    <mergeCell ref="U2438:U2440"/>
    <mergeCell ref="V2438:V2440"/>
    <mergeCell ref="A2441:A2443"/>
    <mergeCell ref="B2441:B2443"/>
    <mergeCell ref="C2441:C2443"/>
    <mergeCell ref="D2441:D2443"/>
    <mergeCell ref="E2441:E2443"/>
    <mergeCell ref="F2441:F2443"/>
    <mergeCell ref="G2441:G2443"/>
    <mergeCell ref="H2441:H2443"/>
    <mergeCell ref="I2441:I2443"/>
    <mergeCell ref="J2441:J2443"/>
    <mergeCell ref="K2441:K2443"/>
    <mergeCell ref="L2441:L2443"/>
    <mergeCell ref="M2441:M2443"/>
    <mergeCell ref="N2441:N2443"/>
    <mergeCell ref="O2441:O2443"/>
    <mergeCell ref="P2441:P2443"/>
    <mergeCell ref="Q2441:Q2443"/>
    <mergeCell ref="S2441:S2443"/>
    <mergeCell ref="T2441:T2443"/>
    <mergeCell ref="U2441:U2443"/>
    <mergeCell ref="V2441:V2443"/>
    <mergeCell ref="A2458:A2469"/>
    <mergeCell ref="B2458:B2469"/>
    <mergeCell ref="C2458:C2469"/>
    <mergeCell ref="D2458:D2469"/>
    <mergeCell ref="E2458:E2469"/>
    <mergeCell ref="F2458:F2469"/>
    <mergeCell ref="G2458:G2469"/>
    <mergeCell ref="H2458:H2469"/>
    <mergeCell ref="I2458:I2469"/>
    <mergeCell ref="J2458:J2469"/>
    <mergeCell ref="K2458:K2469"/>
    <mergeCell ref="L2458:L2469"/>
    <mergeCell ref="M2458:M2469"/>
    <mergeCell ref="N2458:N2469"/>
    <mergeCell ref="O2458:O2469"/>
    <mergeCell ref="P2458:P2469"/>
    <mergeCell ref="Q2458:Q2469"/>
    <mergeCell ref="S2458:S2469"/>
    <mergeCell ref="T2458:T2469"/>
    <mergeCell ref="U2458:U2469"/>
    <mergeCell ref="V2458:V2469"/>
    <mergeCell ref="A2470:A2472"/>
    <mergeCell ref="B2470:B2472"/>
    <mergeCell ref="C2470:C2472"/>
    <mergeCell ref="D2470:D2472"/>
    <mergeCell ref="E2470:E2472"/>
    <mergeCell ref="F2470:F2472"/>
    <mergeCell ref="G2470:G2472"/>
    <mergeCell ref="H2470:H2472"/>
    <mergeCell ref="I2470:I2472"/>
    <mergeCell ref="J2470:J2472"/>
    <mergeCell ref="K2470:K2472"/>
    <mergeCell ref="L2470:L2472"/>
    <mergeCell ref="M2470:M2472"/>
    <mergeCell ref="N2470:N2472"/>
    <mergeCell ref="O2470:O2472"/>
    <mergeCell ref="P2470:P2472"/>
    <mergeCell ref="Q2470:Q2472"/>
    <mergeCell ref="S2470:S2472"/>
    <mergeCell ref="T2470:T2472"/>
    <mergeCell ref="U2470:U2472"/>
    <mergeCell ref="V2470:V2472"/>
    <mergeCell ref="A2473:A2475"/>
    <mergeCell ref="B2473:B2475"/>
    <mergeCell ref="C2473:C2475"/>
    <mergeCell ref="D2473:D2475"/>
    <mergeCell ref="E2473:E2475"/>
    <mergeCell ref="F2473:F2475"/>
    <mergeCell ref="G2473:G2475"/>
    <mergeCell ref="H2473:H2475"/>
    <mergeCell ref="I2473:I2475"/>
    <mergeCell ref="J2473:J2475"/>
    <mergeCell ref="K2473:K2475"/>
    <mergeCell ref="L2473:L2475"/>
    <mergeCell ref="M2473:M2475"/>
    <mergeCell ref="N2473:N2475"/>
    <mergeCell ref="O2473:O2475"/>
    <mergeCell ref="P2473:P2475"/>
    <mergeCell ref="Q2473:Q2475"/>
    <mergeCell ref="S2473:S2475"/>
    <mergeCell ref="T2473:T2475"/>
    <mergeCell ref="U2473:U2475"/>
    <mergeCell ref="V2473:V2475"/>
    <mergeCell ref="A2476:A2478"/>
    <mergeCell ref="B2476:B2478"/>
    <mergeCell ref="C2476:C2478"/>
    <mergeCell ref="D2476:D2478"/>
    <mergeCell ref="E2476:E2478"/>
    <mergeCell ref="F2476:F2478"/>
    <mergeCell ref="G2476:G2478"/>
    <mergeCell ref="H2476:H2478"/>
    <mergeCell ref="I2476:I2478"/>
    <mergeCell ref="J2476:J2478"/>
    <mergeCell ref="K2476:K2478"/>
    <mergeCell ref="L2476:L2478"/>
    <mergeCell ref="M2476:M2478"/>
    <mergeCell ref="N2476:N2478"/>
    <mergeCell ref="O2476:O2478"/>
    <mergeCell ref="P2476:P2478"/>
    <mergeCell ref="Q2476:Q2478"/>
    <mergeCell ref="S2476:S2478"/>
    <mergeCell ref="T2476:T2478"/>
    <mergeCell ref="U2476:U2478"/>
    <mergeCell ref="V2476:V2478"/>
    <mergeCell ref="A2479:B2479"/>
    <mergeCell ref="A2480:V2480"/>
    <mergeCell ref="A2481:A2492"/>
    <mergeCell ref="B2481:B2492"/>
    <mergeCell ref="C2481:C2492"/>
    <mergeCell ref="D2481:D2492"/>
    <mergeCell ref="E2481:E2492"/>
    <mergeCell ref="F2481:F2492"/>
    <mergeCell ref="G2481:G2492"/>
    <mergeCell ref="H2481:H2492"/>
    <mergeCell ref="I2481:I2492"/>
    <mergeCell ref="J2481:J2492"/>
    <mergeCell ref="K2481:K2492"/>
    <mergeCell ref="L2481:L2492"/>
    <mergeCell ref="M2481:M2492"/>
    <mergeCell ref="N2481:N2492"/>
    <mergeCell ref="O2481:O2492"/>
    <mergeCell ref="P2481:P2492"/>
    <mergeCell ref="Q2481:Q2492"/>
    <mergeCell ref="S2481:S2492"/>
    <mergeCell ref="T2481:T2492"/>
    <mergeCell ref="U2481:U2492"/>
    <mergeCell ref="V2481:V2492"/>
    <mergeCell ref="A2493:A2504"/>
    <mergeCell ref="B2493:B2504"/>
    <mergeCell ref="C2493:C2504"/>
    <mergeCell ref="D2493:D2504"/>
    <mergeCell ref="E2493:E2504"/>
    <mergeCell ref="F2493:F2504"/>
    <mergeCell ref="G2493:G2504"/>
    <mergeCell ref="H2493:H2504"/>
    <mergeCell ref="I2493:I2504"/>
    <mergeCell ref="J2493:J2504"/>
    <mergeCell ref="K2493:K2504"/>
    <mergeCell ref="L2493:L2504"/>
    <mergeCell ref="M2493:M2504"/>
    <mergeCell ref="N2493:N2504"/>
    <mergeCell ref="O2493:O2504"/>
    <mergeCell ref="P2493:P2504"/>
    <mergeCell ref="Q2493:Q2504"/>
    <mergeCell ref="S2493:S2504"/>
    <mergeCell ref="T2493:T2504"/>
    <mergeCell ref="U2493:U2504"/>
    <mergeCell ref="V2493:V2504"/>
    <mergeCell ref="A2505:A2518"/>
    <mergeCell ref="B2505:B2518"/>
    <mergeCell ref="C2505:C2518"/>
    <mergeCell ref="D2505:D2518"/>
    <mergeCell ref="E2505:E2518"/>
    <mergeCell ref="F2505:F2518"/>
    <mergeCell ref="G2505:G2518"/>
    <mergeCell ref="H2505:H2518"/>
    <mergeCell ref="I2505:I2518"/>
    <mergeCell ref="J2505:J2518"/>
    <mergeCell ref="K2505:K2518"/>
    <mergeCell ref="L2505:L2518"/>
    <mergeCell ref="M2505:M2518"/>
    <mergeCell ref="N2505:N2518"/>
    <mergeCell ref="O2505:O2518"/>
    <mergeCell ref="P2505:P2518"/>
    <mergeCell ref="Q2505:Q2518"/>
    <mergeCell ref="S2505:S2518"/>
    <mergeCell ref="T2505:T2518"/>
    <mergeCell ref="U2505:U2518"/>
    <mergeCell ref="V2505:V2518"/>
    <mergeCell ref="A2519:A2532"/>
    <mergeCell ref="B2519:B2532"/>
    <mergeCell ref="C2519:C2532"/>
    <mergeCell ref="D2519:D2532"/>
    <mergeCell ref="E2519:E2532"/>
    <mergeCell ref="F2519:F2532"/>
    <mergeCell ref="G2519:G2532"/>
    <mergeCell ref="H2519:H2532"/>
    <mergeCell ref="I2519:I2532"/>
    <mergeCell ref="J2519:J2532"/>
    <mergeCell ref="K2519:K2532"/>
    <mergeCell ref="L2519:L2532"/>
    <mergeCell ref="M2519:M2532"/>
    <mergeCell ref="N2519:N2532"/>
    <mergeCell ref="O2519:O2532"/>
    <mergeCell ref="P2519:P2532"/>
    <mergeCell ref="Q2519:Q2532"/>
    <mergeCell ref="S2519:S2532"/>
    <mergeCell ref="T2519:T2532"/>
    <mergeCell ref="U2519:U2532"/>
    <mergeCell ref="V2519:V2532"/>
    <mergeCell ref="A2533:A2544"/>
    <mergeCell ref="B2533:B2544"/>
    <mergeCell ref="C2533:C2544"/>
    <mergeCell ref="D2533:D2544"/>
    <mergeCell ref="E2533:E2544"/>
    <mergeCell ref="F2533:F2544"/>
    <mergeCell ref="G2533:G2544"/>
    <mergeCell ref="H2533:H2544"/>
    <mergeCell ref="I2533:I2544"/>
    <mergeCell ref="J2533:J2544"/>
    <mergeCell ref="K2533:K2544"/>
    <mergeCell ref="L2533:L2544"/>
    <mergeCell ref="M2533:M2544"/>
    <mergeCell ref="N2533:N2544"/>
    <mergeCell ref="O2533:O2544"/>
    <mergeCell ref="P2533:P2544"/>
    <mergeCell ref="Q2533:Q2544"/>
    <mergeCell ref="S2533:S2544"/>
    <mergeCell ref="T2533:T2544"/>
    <mergeCell ref="U2533:U2544"/>
    <mergeCell ref="V2533:V2544"/>
    <mergeCell ref="A2545:A2547"/>
    <mergeCell ref="B2545:B2547"/>
    <mergeCell ref="C2545:C2547"/>
    <mergeCell ref="D2545:D2547"/>
    <mergeCell ref="E2545:E2547"/>
    <mergeCell ref="F2545:F2547"/>
    <mergeCell ref="G2545:G2547"/>
    <mergeCell ref="H2545:H2547"/>
    <mergeCell ref="I2545:I2547"/>
    <mergeCell ref="J2545:J2547"/>
    <mergeCell ref="K2545:K2547"/>
    <mergeCell ref="L2545:L2547"/>
    <mergeCell ref="M2545:M2547"/>
    <mergeCell ref="N2545:N2547"/>
    <mergeCell ref="O2545:O2547"/>
    <mergeCell ref="P2545:P2547"/>
    <mergeCell ref="Q2545:Q2547"/>
    <mergeCell ref="S2545:S2547"/>
    <mergeCell ref="T2545:T2547"/>
    <mergeCell ref="U2545:U2547"/>
    <mergeCell ref="V2545:V2547"/>
    <mergeCell ref="A2548:A2559"/>
    <mergeCell ref="B2548:B2559"/>
    <mergeCell ref="C2548:C2559"/>
    <mergeCell ref="D2548:D2559"/>
    <mergeCell ref="E2548:E2559"/>
    <mergeCell ref="F2548:F2559"/>
    <mergeCell ref="G2548:G2559"/>
    <mergeCell ref="H2548:H2559"/>
    <mergeCell ref="I2548:I2559"/>
    <mergeCell ref="J2548:J2559"/>
    <mergeCell ref="K2548:K2559"/>
    <mergeCell ref="L2548:L2559"/>
    <mergeCell ref="M2548:M2559"/>
    <mergeCell ref="N2548:N2559"/>
    <mergeCell ref="O2548:O2559"/>
    <mergeCell ref="P2548:P2559"/>
    <mergeCell ref="Q2548:Q2559"/>
    <mergeCell ref="S2548:S2559"/>
    <mergeCell ref="T2548:T2559"/>
    <mergeCell ref="U2548:U2559"/>
    <mergeCell ref="V2548:V2559"/>
    <mergeCell ref="A2560:B2560"/>
    <mergeCell ref="A2561:V2561"/>
    <mergeCell ref="A2562:A2576"/>
    <mergeCell ref="B2562:B2576"/>
    <mergeCell ref="C2562:C2576"/>
    <mergeCell ref="D2562:D2576"/>
    <mergeCell ref="E2562:E2576"/>
    <mergeCell ref="F2562:F2576"/>
    <mergeCell ref="G2562:G2576"/>
    <mergeCell ref="H2562:H2576"/>
    <mergeCell ref="I2562:I2576"/>
    <mergeCell ref="J2562:J2576"/>
    <mergeCell ref="K2562:K2576"/>
    <mergeCell ref="L2562:L2576"/>
    <mergeCell ref="M2562:M2576"/>
    <mergeCell ref="N2562:N2576"/>
    <mergeCell ref="O2562:O2576"/>
    <mergeCell ref="P2562:P2576"/>
    <mergeCell ref="Q2562:Q2576"/>
    <mergeCell ref="S2562:S2576"/>
    <mergeCell ref="T2562:T2576"/>
    <mergeCell ref="U2562:U2576"/>
    <mergeCell ref="V2562:V2576"/>
    <mergeCell ref="A2577:A2594"/>
    <mergeCell ref="B2577:B2594"/>
    <mergeCell ref="C2577:C2594"/>
    <mergeCell ref="D2577:D2594"/>
    <mergeCell ref="E2577:E2594"/>
    <mergeCell ref="F2577:F2594"/>
    <mergeCell ref="G2577:G2594"/>
    <mergeCell ref="H2577:H2594"/>
    <mergeCell ref="I2577:I2594"/>
    <mergeCell ref="J2577:J2594"/>
    <mergeCell ref="K2577:K2594"/>
    <mergeCell ref="L2577:L2594"/>
    <mergeCell ref="M2577:M2594"/>
    <mergeCell ref="N2577:N2594"/>
    <mergeCell ref="O2577:O2594"/>
    <mergeCell ref="P2577:P2594"/>
    <mergeCell ref="Q2577:Q2594"/>
    <mergeCell ref="S2577:S2594"/>
    <mergeCell ref="T2577:T2594"/>
    <mergeCell ref="U2577:U2594"/>
    <mergeCell ref="V2577:V2594"/>
    <mergeCell ref="A2610:B2610"/>
    <mergeCell ref="A2611:V2611"/>
    <mergeCell ref="A2612:A2617"/>
    <mergeCell ref="B2612:B2617"/>
    <mergeCell ref="C2612:C2617"/>
    <mergeCell ref="D2612:D2617"/>
    <mergeCell ref="E2612:E2617"/>
    <mergeCell ref="F2612:F2617"/>
    <mergeCell ref="G2612:G2617"/>
    <mergeCell ref="H2612:H2617"/>
    <mergeCell ref="I2612:I2617"/>
    <mergeCell ref="J2612:J2617"/>
    <mergeCell ref="K2612:K2617"/>
    <mergeCell ref="L2612:L2617"/>
    <mergeCell ref="M2612:M2617"/>
    <mergeCell ref="N2612:N2617"/>
    <mergeCell ref="O2612:O2617"/>
    <mergeCell ref="P2612:P2617"/>
    <mergeCell ref="Q2612:Q2617"/>
    <mergeCell ref="S2612:S2617"/>
    <mergeCell ref="T2612:T2617"/>
    <mergeCell ref="U2612:U2617"/>
    <mergeCell ref="V2612:V2617"/>
    <mergeCell ref="A2618:A2632"/>
    <mergeCell ref="B2618:B2632"/>
    <mergeCell ref="C2618:C2632"/>
    <mergeCell ref="D2618:D2632"/>
    <mergeCell ref="E2618:E2632"/>
    <mergeCell ref="F2618:F2632"/>
    <mergeCell ref="G2618:G2632"/>
    <mergeCell ref="H2618:H2632"/>
    <mergeCell ref="I2618:I2632"/>
    <mergeCell ref="J2618:J2632"/>
    <mergeCell ref="K2618:K2632"/>
    <mergeCell ref="L2618:L2632"/>
    <mergeCell ref="M2618:M2632"/>
    <mergeCell ref="N2618:N2632"/>
    <mergeCell ref="O2618:O2632"/>
    <mergeCell ref="P2618:P2632"/>
    <mergeCell ref="Q2618:Q2632"/>
    <mergeCell ref="S2618:S2632"/>
    <mergeCell ref="T2618:T2632"/>
    <mergeCell ref="U2618:U2632"/>
    <mergeCell ref="V2618:V2632"/>
    <mergeCell ref="A2633:A2644"/>
    <mergeCell ref="B2633:B2644"/>
    <mergeCell ref="C2633:C2644"/>
    <mergeCell ref="D2633:D2644"/>
    <mergeCell ref="E2633:E2644"/>
    <mergeCell ref="F2633:F2644"/>
    <mergeCell ref="G2633:G2644"/>
    <mergeCell ref="H2633:H2644"/>
    <mergeCell ref="I2633:I2644"/>
    <mergeCell ref="J2633:J2644"/>
    <mergeCell ref="K2633:K2644"/>
    <mergeCell ref="L2633:L2644"/>
    <mergeCell ref="M2633:M2644"/>
    <mergeCell ref="N2633:N2644"/>
    <mergeCell ref="O2633:O2644"/>
    <mergeCell ref="P2633:P2644"/>
    <mergeCell ref="Q2633:Q2644"/>
    <mergeCell ref="S2633:S2644"/>
    <mergeCell ref="T2633:T2644"/>
    <mergeCell ref="U2633:U2644"/>
    <mergeCell ref="V2633:V2644"/>
    <mergeCell ref="A2648:A2659"/>
    <mergeCell ref="B2648:B2659"/>
    <mergeCell ref="C2648:C2659"/>
    <mergeCell ref="D2648:D2659"/>
    <mergeCell ref="E2648:E2659"/>
    <mergeCell ref="F2648:F2659"/>
    <mergeCell ref="G2648:G2659"/>
    <mergeCell ref="H2648:H2659"/>
    <mergeCell ref="I2648:I2659"/>
    <mergeCell ref="J2648:J2659"/>
    <mergeCell ref="K2648:K2659"/>
    <mergeCell ref="L2648:L2659"/>
    <mergeCell ref="M2648:M2659"/>
    <mergeCell ref="N2648:N2659"/>
    <mergeCell ref="O2648:O2659"/>
    <mergeCell ref="P2648:P2659"/>
    <mergeCell ref="Q2648:Q2659"/>
    <mergeCell ref="S2648:S2659"/>
    <mergeCell ref="T2648:T2659"/>
    <mergeCell ref="U2648:U2659"/>
    <mergeCell ref="V2648:V2659"/>
    <mergeCell ref="A2645:A2647"/>
    <mergeCell ref="B2645:B2647"/>
    <mergeCell ref="C2645:C2647"/>
    <mergeCell ref="D2645:D2647"/>
    <mergeCell ref="E2645:E2647"/>
    <mergeCell ref="F2645:F2647"/>
    <mergeCell ref="G2645:G2647"/>
    <mergeCell ref="H2645:H2647"/>
    <mergeCell ref="I2645:I2647"/>
    <mergeCell ref="J2645:J2647"/>
    <mergeCell ref="K2645:K2647"/>
    <mergeCell ref="L2645:L2647"/>
    <mergeCell ref="M2645:M2647"/>
    <mergeCell ref="N2645:N2647"/>
    <mergeCell ref="O2645:O2647"/>
    <mergeCell ref="P2645:P2647"/>
    <mergeCell ref="Q2645:Q2647"/>
    <mergeCell ref="S2645:S2647"/>
    <mergeCell ref="T2645:T2647"/>
    <mergeCell ref="U2645:U2647"/>
    <mergeCell ref="V2645:V2647"/>
    <mergeCell ref="A2660:A2674"/>
    <mergeCell ref="B2660:B2674"/>
    <mergeCell ref="C2660:C2674"/>
    <mergeCell ref="D2660:D2674"/>
    <mergeCell ref="E2660:E2674"/>
    <mergeCell ref="F2660:F2674"/>
    <mergeCell ref="G2660:G2674"/>
    <mergeCell ref="H2660:H2674"/>
    <mergeCell ref="I2660:I2674"/>
    <mergeCell ref="J2660:J2674"/>
    <mergeCell ref="K2660:K2674"/>
    <mergeCell ref="L2660:L2674"/>
    <mergeCell ref="M2660:M2674"/>
    <mergeCell ref="N2660:N2674"/>
    <mergeCell ref="O2660:O2674"/>
    <mergeCell ref="P2660:P2674"/>
    <mergeCell ref="Q2660:Q2674"/>
    <mergeCell ref="S2660:S2674"/>
    <mergeCell ref="T2660:T2674"/>
    <mergeCell ref="U2660:U2674"/>
    <mergeCell ref="V2660:V2674"/>
    <mergeCell ref="A2675:A2680"/>
    <mergeCell ref="B2675:B2680"/>
    <mergeCell ref="C2675:C2680"/>
    <mergeCell ref="D2675:D2680"/>
    <mergeCell ref="E2675:E2680"/>
    <mergeCell ref="F2675:F2680"/>
    <mergeCell ref="G2675:G2680"/>
    <mergeCell ref="H2675:H2680"/>
    <mergeCell ref="I2675:I2680"/>
    <mergeCell ref="J2675:J2680"/>
    <mergeCell ref="K2675:K2680"/>
    <mergeCell ref="L2675:L2680"/>
    <mergeCell ref="M2675:M2680"/>
    <mergeCell ref="N2675:N2680"/>
    <mergeCell ref="O2675:O2680"/>
    <mergeCell ref="P2675:P2680"/>
    <mergeCell ref="Q2675:Q2680"/>
    <mergeCell ref="S2675:S2680"/>
    <mergeCell ref="T2675:T2680"/>
    <mergeCell ref="U2675:U2680"/>
    <mergeCell ref="V2675:V2680"/>
    <mergeCell ref="A2681:A2692"/>
    <mergeCell ref="B2681:B2692"/>
    <mergeCell ref="C2681:C2692"/>
    <mergeCell ref="D2681:D2692"/>
    <mergeCell ref="E2681:E2692"/>
    <mergeCell ref="F2681:F2692"/>
    <mergeCell ref="G2681:G2692"/>
    <mergeCell ref="H2681:H2692"/>
    <mergeCell ref="I2681:I2692"/>
    <mergeCell ref="J2681:J2692"/>
    <mergeCell ref="K2681:K2692"/>
    <mergeCell ref="L2681:L2692"/>
    <mergeCell ref="M2681:M2692"/>
    <mergeCell ref="N2681:N2692"/>
    <mergeCell ref="O2681:O2692"/>
    <mergeCell ref="P2681:P2692"/>
    <mergeCell ref="Q2681:Q2692"/>
    <mergeCell ref="S2681:S2692"/>
    <mergeCell ref="T2681:T2692"/>
    <mergeCell ref="U2681:U2692"/>
    <mergeCell ref="V2681:V2692"/>
    <mergeCell ref="A2693:A2698"/>
    <mergeCell ref="B2693:B2698"/>
    <mergeCell ref="C2693:C2698"/>
    <mergeCell ref="D2693:D2698"/>
    <mergeCell ref="E2693:E2698"/>
    <mergeCell ref="F2693:F2698"/>
    <mergeCell ref="G2693:G2698"/>
    <mergeCell ref="H2693:H2698"/>
    <mergeCell ref="I2693:I2698"/>
    <mergeCell ref="J2693:J2698"/>
    <mergeCell ref="K2693:K2698"/>
    <mergeCell ref="L2693:L2698"/>
    <mergeCell ref="M2693:M2698"/>
    <mergeCell ref="N2693:N2698"/>
    <mergeCell ref="O2693:O2698"/>
    <mergeCell ref="P2693:P2698"/>
    <mergeCell ref="Q2693:Q2698"/>
    <mergeCell ref="S2693:S2698"/>
    <mergeCell ref="T2693:T2698"/>
    <mergeCell ref="U2693:U2698"/>
    <mergeCell ref="V2693:V2698"/>
    <mergeCell ref="A2699:A2701"/>
    <mergeCell ref="B2699:B2701"/>
    <mergeCell ref="C2699:C2701"/>
    <mergeCell ref="D2699:D2701"/>
    <mergeCell ref="E2699:E2701"/>
    <mergeCell ref="F2699:F2701"/>
    <mergeCell ref="G2699:G2701"/>
    <mergeCell ref="H2699:H2701"/>
    <mergeCell ref="I2699:I2701"/>
    <mergeCell ref="J2699:J2701"/>
    <mergeCell ref="K2699:K2701"/>
    <mergeCell ref="L2699:L2701"/>
    <mergeCell ref="M2699:M2701"/>
    <mergeCell ref="N2699:N2701"/>
    <mergeCell ref="O2699:O2701"/>
    <mergeCell ref="P2699:P2701"/>
    <mergeCell ref="Q2699:Q2701"/>
    <mergeCell ref="S2699:S2701"/>
    <mergeCell ref="T2699:T2701"/>
    <mergeCell ref="U2699:U2701"/>
    <mergeCell ref="V2699:V2701"/>
    <mergeCell ref="A2702:A2704"/>
    <mergeCell ref="B2702:B2704"/>
    <mergeCell ref="C2702:C2704"/>
    <mergeCell ref="D2702:D2704"/>
    <mergeCell ref="E2702:E2704"/>
    <mergeCell ref="F2702:F2704"/>
    <mergeCell ref="G2702:G2704"/>
    <mergeCell ref="H2702:H2704"/>
    <mergeCell ref="I2702:I2704"/>
    <mergeCell ref="J2702:J2704"/>
    <mergeCell ref="K2702:K2704"/>
    <mergeCell ref="L2702:L2704"/>
    <mergeCell ref="M2702:M2704"/>
    <mergeCell ref="N2702:N2704"/>
    <mergeCell ref="O2702:O2704"/>
    <mergeCell ref="P2702:P2704"/>
    <mergeCell ref="Q2702:Q2704"/>
    <mergeCell ref="S2702:S2704"/>
    <mergeCell ref="T2702:T2704"/>
    <mergeCell ref="U2702:U2704"/>
    <mergeCell ref="V2702:V2704"/>
    <mergeCell ref="A2705:A2719"/>
    <mergeCell ref="B2705:B2719"/>
    <mergeCell ref="C2705:C2719"/>
    <mergeCell ref="D2705:D2719"/>
    <mergeCell ref="E2705:E2719"/>
    <mergeCell ref="F2705:F2719"/>
    <mergeCell ref="G2705:G2719"/>
    <mergeCell ref="H2705:H2719"/>
    <mergeCell ref="I2705:I2719"/>
    <mergeCell ref="J2705:J2719"/>
    <mergeCell ref="K2705:K2719"/>
    <mergeCell ref="L2705:L2719"/>
    <mergeCell ref="M2705:M2719"/>
    <mergeCell ref="N2705:N2719"/>
    <mergeCell ref="O2705:O2719"/>
    <mergeCell ref="P2705:P2719"/>
    <mergeCell ref="Q2705:Q2719"/>
    <mergeCell ref="S2705:S2719"/>
    <mergeCell ref="T2705:T2719"/>
    <mergeCell ref="U2705:U2719"/>
    <mergeCell ref="V2705:V2719"/>
    <mergeCell ref="A2720:A2722"/>
    <mergeCell ref="B2720:B2722"/>
    <mergeCell ref="C2720:C2722"/>
    <mergeCell ref="D2720:D2722"/>
    <mergeCell ref="E2720:E2722"/>
    <mergeCell ref="F2720:F2722"/>
    <mergeCell ref="G2720:G2722"/>
    <mergeCell ref="H2720:H2722"/>
    <mergeCell ref="I2720:I2722"/>
    <mergeCell ref="J2720:J2722"/>
    <mergeCell ref="K2720:K2722"/>
    <mergeCell ref="L2720:L2722"/>
    <mergeCell ref="M2720:M2722"/>
    <mergeCell ref="N2720:N2722"/>
    <mergeCell ref="O2720:O2722"/>
    <mergeCell ref="P2720:P2722"/>
    <mergeCell ref="Q2720:Q2722"/>
    <mergeCell ref="S2720:S2722"/>
    <mergeCell ref="T2720:T2722"/>
    <mergeCell ref="U2720:U2722"/>
    <mergeCell ref="V2720:V2722"/>
    <mergeCell ref="A2723:A2725"/>
    <mergeCell ref="B2723:B2725"/>
    <mergeCell ref="C2723:C2725"/>
    <mergeCell ref="D2723:D2725"/>
    <mergeCell ref="E2723:E2725"/>
    <mergeCell ref="F2723:F2725"/>
    <mergeCell ref="G2723:G2725"/>
    <mergeCell ref="H2723:H2725"/>
    <mergeCell ref="I2723:I2725"/>
    <mergeCell ref="J2723:J2725"/>
    <mergeCell ref="K2723:K2725"/>
    <mergeCell ref="L2723:L2725"/>
    <mergeCell ref="M2723:M2725"/>
    <mergeCell ref="N2723:N2725"/>
    <mergeCell ref="O2723:O2725"/>
    <mergeCell ref="P2723:P2725"/>
    <mergeCell ref="Q2723:Q2725"/>
    <mergeCell ref="S2723:S2725"/>
    <mergeCell ref="T2723:T2725"/>
    <mergeCell ref="U2723:U2725"/>
    <mergeCell ref="V2723:V2725"/>
    <mergeCell ref="A2726:A2740"/>
    <mergeCell ref="B2726:B2740"/>
    <mergeCell ref="C2726:C2740"/>
    <mergeCell ref="D2726:D2740"/>
    <mergeCell ref="E2726:E2740"/>
    <mergeCell ref="F2726:F2740"/>
    <mergeCell ref="G2726:G2740"/>
    <mergeCell ref="H2726:H2740"/>
    <mergeCell ref="I2726:I2740"/>
    <mergeCell ref="J2726:J2740"/>
    <mergeCell ref="K2726:K2740"/>
    <mergeCell ref="L2726:L2740"/>
    <mergeCell ref="M2726:M2740"/>
    <mergeCell ref="N2726:N2740"/>
    <mergeCell ref="O2726:O2740"/>
    <mergeCell ref="P2726:P2740"/>
    <mergeCell ref="Q2726:Q2740"/>
    <mergeCell ref="S2726:S2740"/>
    <mergeCell ref="T2726:T2740"/>
    <mergeCell ref="U2726:U2740"/>
    <mergeCell ref="V2726:V2740"/>
    <mergeCell ref="A2741:A2743"/>
    <mergeCell ref="B2741:B2743"/>
    <mergeCell ref="C2741:C2743"/>
    <mergeCell ref="D2741:D2743"/>
    <mergeCell ref="E2741:E2743"/>
    <mergeCell ref="F2741:F2743"/>
    <mergeCell ref="G2741:G2743"/>
    <mergeCell ref="H2741:H2743"/>
    <mergeCell ref="I2741:I2743"/>
    <mergeCell ref="J2741:J2743"/>
    <mergeCell ref="K2741:K2743"/>
    <mergeCell ref="L2741:L2743"/>
    <mergeCell ref="M2741:M2743"/>
    <mergeCell ref="N2741:N2743"/>
    <mergeCell ref="O2741:O2743"/>
    <mergeCell ref="P2741:P2743"/>
    <mergeCell ref="Q2741:Q2743"/>
    <mergeCell ref="S2741:S2743"/>
    <mergeCell ref="T2741:T2743"/>
    <mergeCell ref="U2741:U2743"/>
    <mergeCell ref="V2741:V2743"/>
    <mergeCell ref="A2744:A2746"/>
    <mergeCell ref="B2744:B2746"/>
    <mergeCell ref="C2744:C2746"/>
    <mergeCell ref="D2744:D2746"/>
    <mergeCell ref="E2744:E2746"/>
    <mergeCell ref="F2744:F2746"/>
    <mergeCell ref="G2744:G2746"/>
    <mergeCell ref="H2744:H2746"/>
    <mergeCell ref="I2744:I2746"/>
    <mergeCell ref="J2744:J2746"/>
    <mergeCell ref="K2744:K2746"/>
    <mergeCell ref="L2744:L2746"/>
    <mergeCell ref="M2744:M2746"/>
    <mergeCell ref="N2744:N2746"/>
    <mergeCell ref="O2744:O2746"/>
    <mergeCell ref="P2744:P2746"/>
    <mergeCell ref="Q2744:Q2746"/>
    <mergeCell ref="S2744:S2746"/>
    <mergeCell ref="T2744:T2746"/>
    <mergeCell ref="U2744:U2746"/>
    <mergeCell ref="V2744:V2746"/>
    <mergeCell ref="A2747:A2749"/>
    <mergeCell ref="B2747:B2749"/>
    <mergeCell ref="C2747:C2749"/>
    <mergeCell ref="D2747:D2749"/>
    <mergeCell ref="E2747:E2749"/>
    <mergeCell ref="F2747:F2749"/>
    <mergeCell ref="G2747:G2749"/>
    <mergeCell ref="H2747:H2749"/>
    <mergeCell ref="I2747:I2749"/>
    <mergeCell ref="J2747:J2749"/>
    <mergeCell ref="K2747:K2749"/>
    <mergeCell ref="L2747:L2749"/>
    <mergeCell ref="M2747:M2749"/>
    <mergeCell ref="N2747:N2749"/>
    <mergeCell ref="O2747:O2749"/>
    <mergeCell ref="P2747:P2749"/>
    <mergeCell ref="Q2747:Q2749"/>
    <mergeCell ref="S2747:S2749"/>
    <mergeCell ref="T2747:T2749"/>
    <mergeCell ref="U2747:U2749"/>
    <mergeCell ref="V2747:V2749"/>
    <mergeCell ref="A2750:A2752"/>
    <mergeCell ref="B2750:B2752"/>
    <mergeCell ref="C2750:C2752"/>
    <mergeCell ref="D2750:D2752"/>
    <mergeCell ref="E2750:E2752"/>
    <mergeCell ref="F2750:F2752"/>
    <mergeCell ref="G2750:G2752"/>
    <mergeCell ref="H2750:H2752"/>
    <mergeCell ref="I2750:I2752"/>
    <mergeCell ref="J2750:J2752"/>
    <mergeCell ref="K2750:K2752"/>
    <mergeCell ref="L2750:L2752"/>
    <mergeCell ref="M2750:M2752"/>
    <mergeCell ref="N2750:N2752"/>
    <mergeCell ref="O2750:O2752"/>
    <mergeCell ref="P2750:P2752"/>
    <mergeCell ref="Q2750:Q2752"/>
    <mergeCell ref="S2750:S2752"/>
    <mergeCell ref="T2750:T2752"/>
    <mergeCell ref="U2750:U2752"/>
    <mergeCell ref="V2750:V2752"/>
    <mergeCell ref="A2753:A2767"/>
    <mergeCell ref="B2753:B2767"/>
    <mergeCell ref="C2753:C2767"/>
    <mergeCell ref="D2753:D2767"/>
    <mergeCell ref="E2753:E2767"/>
    <mergeCell ref="F2753:F2767"/>
    <mergeCell ref="G2753:G2767"/>
    <mergeCell ref="H2753:H2767"/>
    <mergeCell ref="I2753:I2767"/>
    <mergeCell ref="J2753:J2767"/>
    <mergeCell ref="K2753:K2767"/>
    <mergeCell ref="L2753:L2767"/>
    <mergeCell ref="M2753:M2767"/>
    <mergeCell ref="N2753:N2767"/>
    <mergeCell ref="O2753:O2767"/>
    <mergeCell ref="P2753:P2767"/>
    <mergeCell ref="Q2753:Q2767"/>
    <mergeCell ref="S2753:S2767"/>
    <mergeCell ref="T2753:T2767"/>
    <mergeCell ref="U2753:U2767"/>
    <mergeCell ref="V2753:V2767"/>
    <mergeCell ref="A2768:A2770"/>
    <mergeCell ref="B2768:B2770"/>
    <mergeCell ref="C2768:C2770"/>
    <mergeCell ref="D2768:D2770"/>
    <mergeCell ref="E2768:E2770"/>
    <mergeCell ref="F2768:F2770"/>
    <mergeCell ref="G2768:G2770"/>
    <mergeCell ref="H2768:H2770"/>
    <mergeCell ref="I2768:I2770"/>
    <mergeCell ref="J2768:J2770"/>
    <mergeCell ref="K2768:K2770"/>
    <mergeCell ref="L2768:L2770"/>
    <mergeCell ref="M2768:M2770"/>
    <mergeCell ref="N2768:N2770"/>
    <mergeCell ref="O2768:O2770"/>
    <mergeCell ref="P2768:P2770"/>
    <mergeCell ref="Q2768:Q2770"/>
    <mergeCell ref="S2768:S2770"/>
    <mergeCell ref="T2768:T2770"/>
    <mergeCell ref="U2768:U2770"/>
    <mergeCell ref="V2768:V2770"/>
    <mergeCell ref="A2771:A2785"/>
    <mergeCell ref="B2771:B2785"/>
    <mergeCell ref="C2771:C2785"/>
    <mergeCell ref="D2771:D2785"/>
    <mergeCell ref="E2771:E2785"/>
    <mergeCell ref="F2771:F2785"/>
    <mergeCell ref="G2771:G2785"/>
    <mergeCell ref="H2771:H2785"/>
    <mergeCell ref="I2771:I2785"/>
    <mergeCell ref="J2771:J2785"/>
    <mergeCell ref="K2771:K2785"/>
    <mergeCell ref="L2771:L2785"/>
    <mergeCell ref="M2771:M2785"/>
    <mergeCell ref="N2771:N2785"/>
    <mergeCell ref="O2771:O2785"/>
    <mergeCell ref="P2771:P2785"/>
    <mergeCell ref="Q2771:Q2785"/>
    <mergeCell ref="S2771:S2785"/>
    <mergeCell ref="T2771:T2785"/>
    <mergeCell ref="U2771:U2785"/>
    <mergeCell ref="V2771:V2785"/>
    <mergeCell ref="A2786:A2788"/>
    <mergeCell ref="B2786:B2788"/>
    <mergeCell ref="C2786:C2788"/>
    <mergeCell ref="D2786:D2788"/>
    <mergeCell ref="E2786:E2788"/>
    <mergeCell ref="F2786:F2788"/>
    <mergeCell ref="G2786:G2788"/>
    <mergeCell ref="H2786:H2788"/>
    <mergeCell ref="I2786:I2788"/>
    <mergeCell ref="J2786:J2788"/>
    <mergeCell ref="K2786:K2788"/>
    <mergeCell ref="L2786:L2788"/>
    <mergeCell ref="M2786:M2788"/>
    <mergeCell ref="N2786:N2788"/>
    <mergeCell ref="O2786:O2788"/>
    <mergeCell ref="P2786:P2788"/>
    <mergeCell ref="Q2786:Q2788"/>
    <mergeCell ref="S2786:S2788"/>
    <mergeCell ref="T2786:T2788"/>
    <mergeCell ref="U2786:U2788"/>
    <mergeCell ref="V2786:V2788"/>
    <mergeCell ref="A2789:A2791"/>
    <mergeCell ref="B2789:B2791"/>
    <mergeCell ref="C2789:C2791"/>
    <mergeCell ref="D2789:D2791"/>
    <mergeCell ref="E2789:E2791"/>
    <mergeCell ref="F2789:F2791"/>
    <mergeCell ref="G2789:G2791"/>
    <mergeCell ref="H2789:H2791"/>
    <mergeCell ref="I2789:I2791"/>
    <mergeCell ref="J2789:J2791"/>
    <mergeCell ref="K2789:K2791"/>
    <mergeCell ref="L2789:L2791"/>
    <mergeCell ref="M2789:M2791"/>
    <mergeCell ref="N2789:N2791"/>
    <mergeCell ref="O2789:O2791"/>
    <mergeCell ref="P2789:P2791"/>
    <mergeCell ref="Q2789:Q2791"/>
    <mergeCell ref="S2789:S2791"/>
    <mergeCell ref="T2789:T2791"/>
    <mergeCell ref="U2789:U2791"/>
    <mergeCell ref="V2789:V2791"/>
    <mergeCell ref="A2792:A2794"/>
    <mergeCell ref="B2792:B2794"/>
    <mergeCell ref="C2792:C2794"/>
    <mergeCell ref="D2792:D2794"/>
    <mergeCell ref="E2792:E2794"/>
    <mergeCell ref="F2792:F2794"/>
    <mergeCell ref="G2792:G2794"/>
    <mergeCell ref="H2792:H2794"/>
    <mergeCell ref="I2792:I2794"/>
    <mergeCell ref="J2792:J2794"/>
    <mergeCell ref="K2792:K2794"/>
    <mergeCell ref="L2792:L2794"/>
    <mergeCell ref="M2792:M2794"/>
    <mergeCell ref="N2792:N2794"/>
    <mergeCell ref="O2792:O2794"/>
    <mergeCell ref="P2792:P2794"/>
    <mergeCell ref="Q2792:Q2794"/>
    <mergeCell ref="S2792:S2794"/>
    <mergeCell ref="T2792:T2794"/>
    <mergeCell ref="U2792:U2794"/>
    <mergeCell ref="V2792:V2794"/>
    <mergeCell ref="A2795:A2809"/>
    <mergeCell ref="B2795:B2809"/>
    <mergeCell ref="C2795:C2809"/>
    <mergeCell ref="D2795:D2809"/>
    <mergeCell ref="E2795:E2809"/>
    <mergeCell ref="F2795:F2809"/>
    <mergeCell ref="G2795:G2809"/>
    <mergeCell ref="H2795:H2809"/>
    <mergeCell ref="I2795:I2809"/>
    <mergeCell ref="J2795:J2809"/>
    <mergeCell ref="K2795:K2809"/>
    <mergeCell ref="L2795:L2809"/>
    <mergeCell ref="M2795:M2809"/>
    <mergeCell ref="N2795:N2809"/>
    <mergeCell ref="O2795:O2809"/>
    <mergeCell ref="P2795:P2809"/>
    <mergeCell ref="Q2795:Q2809"/>
    <mergeCell ref="S2795:S2809"/>
    <mergeCell ref="T2795:T2809"/>
    <mergeCell ref="U2795:U2809"/>
    <mergeCell ref="V2795:V2809"/>
    <mergeCell ref="A2810:A2815"/>
    <mergeCell ref="B2810:B2815"/>
    <mergeCell ref="C2810:C2815"/>
    <mergeCell ref="D2810:D2815"/>
    <mergeCell ref="E2810:E2815"/>
    <mergeCell ref="F2810:F2815"/>
    <mergeCell ref="G2810:G2815"/>
    <mergeCell ref="H2810:H2815"/>
    <mergeCell ref="I2810:I2815"/>
    <mergeCell ref="J2810:J2815"/>
    <mergeCell ref="K2810:K2815"/>
    <mergeCell ref="L2810:L2815"/>
    <mergeCell ref="M2810:M2815"/>
    <mergeCell ref="N2810:N2815"/>
    <mergeCell ref="O2810:O2815"/>
    <mergeCell ref="P2810:P2815"/>
    <mergeCell ref="Q2810:Q2815"/>
    <mergeCell ref="S2810:S2815"/>
    <mergeCell ref="T2810:T2815"/>
    <mergeCell ref="U2810:U2815"/>
    <mergeCell ref="V2810:V2815"/>
    <mergeCell ref="A2816:A2833"/>
    <mergeCell ref="B2816:B2833"/>
    <mergeCell ref="C2816:C2833"/>
    <mergeCell ref="D2816:D2833"/>
    <mergeCell ref="E2816:E2833"/>
    <mergeCell ref="F2816:F2833"/>
    <mergeCell ref="G2816:G2833"/>
    <mergeCell ref="H2816:H2833"/>
    <mergeCell ref="I2816:I2833"/>
    <mergeCell ref="J2816:J2833"/>
    <mergeCell ref="K2816:K2833"/>
    <mergeCell ref="L2816:L2833"/>
    <mergeCell ref="M2816:M2833"/>
    <mergeCell ref="N2816:N2833"/>
    <mergeCell ref="O2816:O2833"/>
    <mergeCell ref="P2816:P2833"/>
    <mergeCell ref="Q2816:Q2833"/>
    <mergeCell ref="S2816:S2833"/>
    <mergeCell ref="T2816:T2833"/>
    <mergeCell ref="U2816:U2833"/>
    <mergeCell ref="V2816:V2833"/>
    <mergeCell ref="A2834:A2836"/>
    <mergeCell ref="B2834:B2836"/>
    <mergeCell ref="C2834:C2836"/>
    <mergeCell ref="D2834:D2836"/>
    <mergeCell ref="E2834:E2836"/>
    <mergeCell ref="F2834:F2836"/>
    <mergeCell ref="G2834:G2836"/>
    <mergeCell ref="H2834:H2836"/>
    <mergeCell ref="I2834:I2836"/>
    <mergeCell ref="J2834:J2836"/>
    <mergeCell ref="K2834:K2836"/>
    <mergeCell ref="L2834:L2836"/>
    <mergeCell ref="M2834:M2836"/>
    <mergeCell ref="N2834:N2836"/>
    <mergeCell ref="O2834:O2836"/>
    <mergeCell ref="P2834:P2836"/>
    <mergeCell ref="Q2834:Q2836"/>
    <mergeCell ref="S2834:S2836"/>
    <mergeCell ref="T2834:T2836"/>
    <mergeCell ref="U2834:U2836"/>
    <mergeCell ref="V2834:V2836"/>
    <mergeCell ref="A2837:A2839"/>
    <mergeCell ref="B2837:B2839"/>
    <mergeCell ref="C2837:C2839"/>
    <mergeCell ref="D2837:D2839"/>
    <mergeCell ref="E2837:E2839"/>
    <mergeCell ref="F2837:F2839"/>
    <mergeCell ref="G2837:G2839"/>
    <mergeCell ref="H2837:H2839"/>
    <mergeCell ref="I2837:I2839"/>
    <mergeCell ref="J2837:J2839"/>
    <mergeCell ref="K2837:K2839"/>
    <mergeCell ref="L2837:L2839"/>
    <mergeCell ref="M2837:M2839"/>
    <mergeCell ref="N2837:N2839"/>
    <mergeCell ref="O2837:O2839"/>
    <mergeCell ref="P2837:P2839"/>
    <mergeCell ref="Q2837:Q2839"/>
    <mergeCell ref="S2837:S2839"/>
    <mergeCell ref="T2837:T2839"/>
    <mergeCell ref="U2837:U2839"/>
    <mergeCell ref="V2837:V2839"/>
    <mergeCell ref="A2840:A2851"/>
    <mergeCell ref="B2840:B2851"/>
    <mergeCell ref="C2840:C2851"/>
    <mergeCell ref="D2840:D2851"/>
    <mergeCell ref="E2840:E2851"/>
    <mergeCell ref="F2840:F2851"/>
    <mergeCell ref="G2840:G2851"/>
    <mergeCell ref="H2840:H2851"/>
    <mergeCell ref="I2840:I2851"/>
    <mergeCell ref="J2840:J2851"/>
    <mergeCell ref="K2840:K2851"/>
    <mergeCell ref="L2840:L2851"/>
    <mergeCell ref="M2840:M2851"/>
    <mergeCell ref="N2840:N2851"/>
    <mergeCell ref="O2840:O2851"/>
    <mergeCell ref="P2840:P2851"/>
    <mergeCell ref="Q2840:Q2851"/>
    <mergeCell ref="S2840:S2851"/>
    <mergeCell ref="T2840:T2851"/>
    <mergeCell ref="U2840:U2851"/>
    <mergeCell ref="V2840:V2851"/>
    <mergeCell ref="A2852:A2860"/>
    <mergeCell ref="B2852:B2860"/>
    <mergeCell ref="C2852:C2860"/>
    <mergeCell ref="D2852:D2860"/>
    <mergeCell ref="E2852:E2860"/>
    <mergeCell ref="F2852:F2860"/>
    <mergeCell ref="G2852:G2860"/>
    <mergeCell ref="H2852:H2860"/>
    <mergeCell ref="I2852:I2860"/>
    <mergeCell ref="J2852:J2860"/>
    <mergeCell ref="K2852:K2860"/>
    <mergeCell ref="L2852:L2860"/>
    <mergeCell ref="M2852:M2860"/>
    <mergeCell ref="N2852:N2860"/>
    <mergeCell ref="O2852:O2860"/>
    <mergeCell ref="P2852:P2860"/>
    <mergeCell ref="Q2852:Q2860"/>
    <mergeCell ref="S2852:S2860"/>
    <mergeCell ref="T2852:T2860"/>
    <mergeCell ref="U2852:U2860"/>
    <mergeCell ref="V2852:V2860"/>
    <mergeCell ref="A2861:A2875"/>
    <mergeCell ref="B2861:B2875"/>
    <mergeCell ref="C2861:C2875"/>
    <mergeCell ref="D2861:D2875"/>
    <mergeCell ref="E2861:E2875"/>
    <mergeCell ref="F2861:F2875"/>
    <mergeCell ref="G2861:G2875"/>
    <mergeCell ref="H2861:H2875"/>
    <mergeCell ref="I2861:I2875"/>
    <mergeCell ref="J2861:J2875"/>
    <mergeCell ref="K2861:K2875"/>
    <mergeCell ref="L2861:L2875"/>
    <mergeCell ref="M2861:M2875"/>
    <mergeCell ref="N2861:N2875"/>
    <mergeCell ref="O2861:O2875"/>
    <mergeCell ref="P2861:P2875"/>
    <mergeCell ref="Q2861:Q2875"/>
    <mergeCell ref="S2861:S2875"/>
    <mergeCell ref="T2861:T2875"/>
    <mergeCell ref="U2861:U2875"/>
    <mergeCell ref="V2861:V2875"/>
    <mergeCell ref="A2876:A2890"/>
    <mergeCell ref="B2876:B2890"/>
    <mergeCell ref="C2876:C2890"/>
    <mergeCell ref="D2876:D2890"/>
    <mergeCell ref="E2876:E2890"/>
    <mergeCell ref="F2876:F2890"/>
    <mergeCell ref="G2876:G2890"/>
    <mergeCell ref="H2876:H2890"/>
    <mergeCell ref="I2876:I2890"/>
    <mergeCell ref="J2876:J2890"/>
    <mergeCell ref="K2876:K2890"/>
    <mergeCell ref="L2876:L2890"/>
    <mergeCell ref="M2876:M2890"/>
    <mergeCell ref="N2876:N2890"/>
    <mergeCell ref="O2876:O2890"/>
    <mergeCell ref="P2876:P2890"/>
    <mergeCell ref="Q2876:Q2890"/>
    <mergeCell ref="S2876:S2890"/>
    <mergeCell ref="T2876:T2890"/>
    <mergeCell ref="U2876:U2890"/>
    <mergeCell ref="V2876:V2890"/>
    <mergeCell ref="A2891:A2905"/>
    <mergeCell ref="B2891:B2905"/>
    <mergeCell ref="C2891:C2905"/>
    <mergeCell ref="D2891:D2905"/>
    <mergeCell ref="E2891:E2905"/>
    <mergeCell ref="F2891:F2905"/>
    <mergeCell ref="G2891:G2905"/>
    <mergeCell ref="H2891:H2905"/>
    <mergeCell ref="I2891:I2905"/>
    <mergeCell ref="J2891:J2905"/>
    <mergeCell ref="K2891:K2905"/>
    <mergeCell ref="L2891:L2905"/>
    <mergeCell ref="M2891:M2905"/>
    <mergeCell ref="N2891:N2905"/>
    <mergeCell ref="O2891:O2905"/>
    <mergeCell ref="P2891:P2905"/>
    <mergeCell ref="Q2891:Q2905"/>
    <mergeCell ref="S2891:S2905"/>
    <mergeCell ref="T2891:T2905"/>
    <mergeCell ref="U2891:U2905"/>
    <mergeCell ref="V2891:V2905"/>
    <mergeCell ref="A2906:A2920"/>
    <mergeCell ref="B2906:B2920"/>
    <mergeCell ref="C2906:C2920"/>
    <mergeCell ref="D2906:D2920"/>
    <mergeCell ref="E2906:E2920"/>
    <mergeCell ref="F2906:F2920"/>
    <mergeCell ref="G2906:G2920"/>
    <mergeCell ref="H2906:H2920"/>
    <mergeCell ref="I2906:I2920"/>
    <mergeCell ref="J2906:J2920"/>
    <mergeCell ref="K2906:K2920"/>
    <mergeCell ref="L2906:L2920"/>
    <mergeCell ref="M2906:M2920"/>
    <mergeCell ref="N2906:N2920"/>
    <mergeCell ref="O2906:O2920"/>
    <mergeCell ref="P2906:P2920"/>
    <mergeCell ref="Q2906:Q2920"/>
    <mergeCell ref="S2906:S2920"/>
    <mergeCell ref="T2906:T2920"/>
    <mergeCell ref="U2906:U2920"/>
    <mergeCell ref="V2906:V2920"/>
    <mergeCell ref="A2921:A2935"/>
    <mergeCell ref="B2921:B2935"/>
    <mergeCell ref="C2921:C2935"/>
    <mergeCell ref="D2921:D2935"/>
    <mergeCell ref="E2921:E2935"/>
    <mergeCell ref="F2921:F2935"/>
    <mergeCell ref="G2921:G2935"/>
    <mergeCell ref="H2921:H2935"/>
    <mergeCell ref="I2921:I2935"/>
    <mergeCell ref="J2921:J2935"/>
    <mergeCell ref="K2921:K2935"/>
    <mergeCell ref="L2921:L2935"/>
    <mergeCell ref="M2921:M2935"/>
    <mergeCell ref="N2921:N2935"/>
    <mergeCell ref="O2921:O2935"/>
    <mergeCell ref="P2921:P2935"/>
    <mergeCell ref="Q2921:Q2935"/>
    <mergeCell ref="S2921:S2935"/>
    <mergeCell ref="T2921:T2935"/>
    <mergeCell ref="U2921:U2935"/>
    <mergeCell ref="V2921:V2935"/>
    <mergeCell ref="A2936:A2938"/>
    <mergeCell ref="B2936:B2938"/>
    <mergeCell ref="C2936:C2938"/>
    <mergeCell ref="D2936:D2938"/>
    <mergeCell ref="E2936:E2938"/>
    <mergeCell ref="F2936:F2938"/>
    <mergeCell ref="G2936:G2938"/>
    <mergeCell ref="H2936:H2938"/>
    <mergeCell ref="I2936:I2938"/>
    <mergeCell ref="J2936:J2938"/>
    <mergeCell ref="K2936:K2938"/>
    <mergeCell ref="L2936:L2938"/>
    <mergeCell ref="M2936:M2938"/>
    <mergeCell ref="N2936:N2938"/>
    <mergeCell ref="O2936:O2938"/>
    <mergeCell ref="P2936:P2938"/>
    <mergeCell ref="Q2936:Q2938"/>
    <mergeCell ref="S2936:S2938"/>
    <mergeCell ref="T2936:T2938"/>
    <mergeCell ref="U2936:U2938"/>
    <mergeCell ref="V2936:V2938"/>
    <mergeCell ref="A2939:A2944"/>
    <mergeCell ref="B2939:B2944"/>
    <mergeCell ref="C2939:C2944"/>
    <mergeCell ref="D2939:D2944"/>
    <mergeCell ref="E2939:E2944"/>
    <mergeCell ref="F2939:F2944"/>
    <mergeCell ref="G2939:G2944"/>
    <mergeCell ref="H2939:H2944"/>
    <mergeCell ref="I2939:I2944"/>
    <mergeCell ref="J2939:J2944"/>
    <mergeCell ref="K2939:K2944"/>
    <mergeCell ref="L2939:L2944"/>
    <mergeCell ref="M2939:M2944"/>
    <mergeCell ref="N2939:N2944"/>
    <mergeCell ref="O2939:O2944"/>
    <mergeCell ref="P2939:P2944"/>
    <mergeCell ref="Q2939:Q2944"/>
    <mergeCell ref="S2939:S2944"/>
    <mergeCell ref="T2939:T2944"/>
    <mergeCell ref="U2939:U2944"/>
    <mergeCell ref="V2939:V2944"/>
    <mergeCell ref="A2945:A2959"/>
    <mergeCell ref="B2945:B2959"/>
    <mergeCell ref="C2945:C2959"/>
    <mergeCell ref="D2945:D2959"/>
    <mergeCell ref="E2945:E2959"/>
    <mergeCell ref="F2945:F2959"/>
    <mergeCell ref="G2945:G2959"/>
    <mergeCell ref="H2945:H2959"/>
    <mergeCell ref="I2945:I2959"/>
    <mergeCell ref="J2945:J2959"/>
    <mergeCell ref="K2945:K2959"/>
    <mergeCell ref="L2945:L2959"/>
    <mergeCell ref="M2945:M2959"/>
    <mergeCell ref="N2945:N2959"/>
    <mergeCell ref="O2945:O2959"/>
    <mergeCell ref="P2945:P2959"/>
    <mergeCell ref="Q2945:Q2959"/>
    <mergeCell ref="S2945:S2959"/>
    <mergeCell ref="T2945:T2959"/>
    <mergeCell ref="U2945:U2959"/>
    <mergeCell ref="V2945:V2959"/>
    <mergeCell ref="A2960:A2965"/>
    <mergeCell ref="B2960:B2965"/>
    <mergeCell ref="C2960:C2965"/>
    <mergeCell ref="D2960:D2965"/>
    <mergeCell ref="E2960:E2965"/>
    <mergeCell ref="F2960:F2965"/>
    <mergeCell ref="G2960:G2965"/>
    <mergeCell ref="H2960:H2965"/>
    <mergeCell ref="I2960:I2965"/>
    <mergeCell ref="J2960:J2965"/>
    <mergeCell ref="K2960:K2965"/>
    <mergeCell ref="L2960:L2965"/>
    <mergeCell ref="M2960:M2965"/>
    <mergeCell ref="N2960:N2965"/>
    <mergeCell ref="O2960:O2965"/>
    <mergeCell ref="P2960:P2965"/>
    <mergeCell ref="Q2960:Q2965"/>
    <mergeCell ref="S2960:S2965"/>
    <mergeCell ref="T2960:T2965"/>
    <mergeCell ref="U2960:U2965"/>
    <mergeCell ref="V2960:V2965"/>
    <mergeCell ref="A2966:A2968"/>
    <mergeCell ref="B2966:B2968"/>
    <mergeCell ref="C2966:C2968"/>
    <mergeCell ref="D2966:D2968"/>
    <mergeCell ref="E2966:E2968"/>
    <mergeCell ref="F2966:F2968"/>
    <mergeCell ref="G2966:G2968"/>
    <mergeCell ref="H2966:H2968"/>
    <mergeCell ref="I2966:I2968"/>
    <mergeCell ref="J2966:J2968"/>
    <mergeCell ref="K2966:K2968"/>
    <mergeCell ref="L2966:L2968"/>
    <mergeCell ref="M2966:M2968"/>
    <mergeCell ref="N2966:N2968"/>
    <mergeCell ref="O2966:O2968"/>
    <mergeCell ref="P2966:P2968"/>
    <mergeCell ref="Q2966:Q2968"/>
    <mergeCell ref="S2966:S2968"/>
    <mergeCell ref="T2966:T2968"/>
    <mergeCell ref="U2966:U2968"/>
    <mergeCell ref="V2966:V2968"/>
    <mergeCell ref="A2969:A2983"/>
    <mergeCell ref="B2969:B2983"/>
    <mergeCell ref="C2969:C2983"/>
    <mergeCell ref="D2969:D2983"/>
    <mergeCell ref="E2969:E2983"/>
    <mergeCell ref="F2969:F2983"/>
    <mergeCell ref="G2969:G2983"/>
    <mergeCell ref="H2969:H2983"/>
    <mergeCell ref="I2969:I2983"/>
    <mergeCell ref="J2969:J2983"/>
    <mergeCell ref="K2969:K2983"/>
    <mergeCell ref="L2969:L2983"/>
    <mergeCell ref="M2969:M2983"/>
    <mergeCell ref="N2969:N2983"/>
    <mergeCell ref="O2969:O2983"/>
    <mergeCell ref="P2969:P2983"/>
    <mergeCell ref="Q2969:Q2983"/>
    <mergeCell ref="S2969:S2983"/>
    <mergeCell ref="T2969:T2983"/>
    <mergeCell ref="U2969:U2983"/>
    <mergeCell ref="V2969:V2983"/>
    <mergeCell ref="A2984:A2986"/>
    <mergeCell ref="B2984:B2986"/>
    <mergeCell ref="C2984:C2986"/>
    <mergeCell ref="D2984:D2986"/>
    <mergeCell ref="E2984:E2986"/>
    <mergeCell ref="F2984:F2986"/>
    <mergeCell ref="G2984:G2986"/>
    <mergeCell ref="H2984:H2986"/>
    <mergeCell ref="I2984:I2986"/>
    <mergeCell ref="J2984:J2986"/>
    <mergeCell ref="K2984:K2986"/>
    <mergeCell ref="L2984:L2986"/>
    <mergeCell ref="M2984:M2986"/>
    <mergeCell ref="N2984:N2986"/>
    <mergeCell ref="O2984:O2986"/>
    <mergeCell ref="P2984:P2986"/>
    <mergeCell ref="Q2984:Q2986"/>
    <mergeCell ref="S2984:S2986"/>
    <mergeCell ref="T2984:T2986"/>
    <mergeCell ref="U2984:U2986"/>
    <mergeCell ref="V2984:V2986"/>
    <mergeCell ref="A2987:A2989"/>
    <mergeCell ref="B2987:B2989"/>
    <mergeCell ref="C2987:C2989"/>
    <mergeCell ref="D2987:D2989"/>
    <mergeCell ref="E2987:E2989"/>
    <mergeCell ref="F2987:F2989"/>
    <mergeCell ref="G2987:G2989"/>
    <mergeCell ref="H2987:H2989"/>
    <mergeCell ref="I2987:I2989"/>
    <mergeCell ref="J2987:J2989"/>
    <mergeCell ref="K2987:K2989"/>
    <mergeCell ref="L2987:L2989"/>
    <mergeCell ref="M2987:M2989"/>
    <mergeCell ref="N2987:N2989"/>
    <mergeCell ref="O2987:O2989"/>
    <mergeCell ref="P2987:P2989"/>
    <mergeCell ref="Q2987:Q2989"/>
    <mergeCell ref="S2987:S2989"/>
    <mergeCell ref="T2987:T2989"/>
    <mergeCell ref="U2987:U2989"/>
    <mergeCell ref="V2987:V2989"/>
    <mergeCell ref="I3028:I3030"/>
    <mergeCell ref="J3028:J3030"/>
    <mergeCell ref="K3028:K3030"/>
    <mergeCell ref="L3028:L3030"/>
    <mergeCell ref="M3028:M3030"/>
    <mergeCell ref="N3028:N3030"/>
    <mergeCell ref="O3028:O3030"/>
    <mergeCell ref="P3028:P3030"/>
    <mergeCell ref="Q3028:Q3030"/>
    <mergeCell ref="S3028:S3030"/>
    <mergeCell ref="T3028:T3030"/>
    <mergeCell ref="U3028:U3030"/>
    <mergeCell ref="V3028:V3030"/>
    <mergeCell ref="A3031:A3033"/>
    <mergeCell ref="B3031:B3033"/>
    <mergeCell ref="C3031:C3033"/>
    <mergeCell ref="D3031:D3033"/>
    <mergeCell ref="E3031:E3033"/>
    <mergeCell ref="F3031:F3033"/>
    <mergeCell ref="G3031:G3033"/>
    <mergeCell ref="H3031:H3033"/>
    <mergeCell ref="I3031:I3033"/>
    <mergeCell ref="J3031:J3033"/>
    <mergeCell ref="K3031:K3033"/>
    <mergeCell ref="L3031:L3033"/>
    <mergeCell ref="M3031:M3033"/>
    <mergeCell ref="N3031:N3033"/>
    <mergeCell ref="O3031:O3033"/>
    <mergeCell ref="P3031:P3033"/>
    <mergeCell ref="Q3031:Q3033"/>
    <mergeCell ref="S3031:S3033"/>
    <mergeCell ref="T3031:T3033"/>
    <mergeCell ref="U3031:U3033"/>
    <mergeCell ref="V3031:V3033"/>
    <mergeCell ref="A3034:A3036"/>
    <mergeCell ref="B3034:B3036"/>
    <mergeCell ref="C3034:C3036"/>
    <mergeCell ref="D3034:D3036"/>
    <mergeCell ref="E3034:E3036"/>
    <mergeCell ref="F3034:F3036"/>
    <mergeCell ref="G3034:G3036"/>
    <mergeCell ref="H3034:H3036"/>
    <mergeCell ref="I3034:I3036"/>
    <mergeCell ref="J3034:J3036"/>
    <mergeCell ref="K3034:K3036"/>
    <mergeCell ref="L3034:L3036"/>
    <mergeCell ref="M3034:M3036"/>
    <mergeCell ref="N3034:N3036"/>
    <mergeCell ref="O3034:O3036"/>
    <mergeCell ref="P3034:P3036"/>
    <mergeCell ref="Q3034:Q3036"/>
    <mergeCell ref="S3034:S3036"/>
    <mergeCell ref="T3034:T3036"/>
    <mergeCell ref="U3034:U3036"/>
    <mergeCell ref="V3034:V3036"/>
    <mergeCell ref="A3037:A3039"/>
    <mergeCell ref="B3037:B3039"/>
    <mergeCell ref="C3037:C3039"/>
    <mergeCell ref="D3037:D3039"/>
    <mergeCell ref="E3037:E3039"/>
    <mergeCell ref="F3037:F3039"/>
    <mergeCell ref="G3037:G3039"/>
    <mergeCell ref="H3037:H3039"/>
    <mergeCell ref="I3037:I3039"/>
    <mergeCell ref="J3037:J3039"/>
    <mergeCell ref="K3037:K3039"/>
    <mergeCell ref="L3037:L3039"/>
    <mergeCell ref="M3037:M3039"/>
    <mergeCell ref="N3037:N3039"/>
    <mergeCell ref="O3037:O3039"/>
    <mergeCell ref="P3037:P3039"/>
    <mergeCell ref="Q3037:Q3039"/>
    <mergeCell ref="S3037:S3039"/>
    <mergeCell ref="T3037:T3039"/>
    <mergeCell ref="U3037:U3039"/>
    <mergeCell ref="V3037:V3039"/>
    <mergeCell ref="A3040:A3042"/>
    <mergeCell ref="B3040:B3042"/>
    <mergeCell ref="C3040:C3042"/>
    <mergeCell ref="D3040:D3042"/>
    <mergeCell ref="E3040:E3042"/>
    <mergeCell ref="F3040:F3042"/>
    <mergeCell ref="G3040:G3042"/>
    <mergeCell ref="H3040:H3042"/>
    <mergeCell ref="I3040:I3042"/>
    <mergeCell ref="J3040:J3042"/>
    <mergeCell ref="K3040:K3042"/>
    <mergeCell ref="L3040:L3042"/>
    <mergeCell ref="M3040:M3042"/>
    <mergeCell ref="N3040:N3042"/>
    <mergeCell ref="O3040:O3042"/>
    <mergeCell ref="P3040:P3042"/>
    <mergeCell ref="Q3040:Q3042"/>
    <mergeCell ref="S3040:S3042"/>
    <mergeCell ref="T3040:T3042"/>
    <mergeCell ref="U3040:U3042"/>
    <mergeCell ref="V3040:V3042"/>
    <mergeCell ref="A3043:A3054"/>
    <mergeCell ref="B3043:B3054"/>
    <mergeCell ref="C3043:C3054"/>
    <mergeCell ref="D3043:D3054"/>
    <mergeCell ref="E3043:E3054"/>
    <mergeCell ref="F3043:F3054"/>
    <mergeCell ref="G3043:G3054"/>
    <mergeCell ref="H3043:H3054"/>
    <mergeCell ref="I3043:I3054"/>
    <mergeCell ref="J3043:J3054"/>
    <mergeCell ref="K3043:K3054"/>
    <mergeCell ref="L3043:L3054"/>
    <mergeCell ref="M3043:M3054"/>
    <mergeCell ref="N3043:N3054"/>
    <mergeCell ref="O3043:O3054"/>
    <mergeCell ref="P3043:P3054"/>
    <mergeCell ref="Q3043:Q3054"/>
    <mergeCell ref="S3043:S3054"/>
    <mergeCell ref="T3043:T3054"/>
    <mergeCell ref="U3043:U3054"/>
    <mergeCell ref="V3043:V3054"/>
    <mergeCell ref="A3055:B3055"/>
    <mergeCell ref="A3056:V3056"/>
    <mergeCell ref="A3057:A3068"/>
    <mergeCell ref="B3057:B3068"/>
    <mergeCell ref="C3057:C3068"/>
    <mergeCell ref="D3057:D3068"/>
    <mergeCell ref="E3057:E3068"/>
    <mergeCell ref="F3057:F3068"/>
    <mergeCell ref="G3057:G3068"/>
    <mergeCell ref="H3057:H3068"/>
    <mergeCell ref="I3057:I3068"/>
    <mergeCell ref="J3057:J3068"/>
    <mergeCell ref="K3057:K3068"/>
    <mergeCell ref="L3057:L3068"/>
    <mergeCell ref="M3057:M3068"/>
    <mergeCell ref="N3057:N3068"/>
    <mergeCell ref="O3057:O3068"/>
    <mergeCell ref="P3057:P3068"/>
    <mergeCell ref="Q3057:Q3068"/>
    <mergeCell ref="S3057:S3068"/>
    <mergeCell ref="T3057:T3068"/>
    <mergeCell ref="U3057:U3068"/>
    <mergeCell ref="V3057:V3068"/>
    <mergeCell ref="A3069:B3069"/>
    <mergeCell ref="A3070:V3070"/>
    <mergeCell ref="A3071:A3073"/>
    <mergeCell ref="B3071:B3073"/>
    <mergeCell ref="C3071:C3073"/>
    <mergeCell ref="D3071:D3073"/>
    <mergeCell ref="E3071:E3073"/>
    <mergeCell ref="F3071:F3073"/>
    <mergeCell ref="G3071:G3073"/>
    <mergeCell ref="H3071:H3073"/>
    <mergeCell ref="I3071:I3073"/>
    <mergeCell ref="J3071:J3073"/>
    <mergeCell ref="K3071:K3073"/>
    <mergeCell ref="L3071:L3073"/>
    <mergeCell ref="M3071:M3073"/>
    <mergeCell ref="N3071:N3073"/>
    <mergeCell ref="O3071:O3073"/>
    <mergeCell ref="P3071:P3073"/>
    <mergeCell ref="Q3071:Q3073"/>
    <mergeCell ref="S3071:S3073"/>
    <mergeCell ref="T3071:T3073"/>
    <mergeCell ref="U3071:U3073"/>
    <mergeCell ref="V3071:V3073"/>
    <mergeCell ref="A3074:B3074"/>
    <mergeCell ref="A3075:V3075"/>
    <mergeCell ref="A3076:A3078"/>
    <mergeCell ref="B3076:B3078"/>
    <mergeCell ref="C3076:C3078"/>
    <mergeCell ref="D3076:D3078"/>
    <mergeCell ref="E3076:E3078"/>
    <mergeCell ref="F3076:F3078"/>
    <mergeCell ref="G3076:G3078"/>
    <mergeCell ref="H3076:H3078"/>
    <mergeCell ref="I3076:I3078"/>
    <mergeCell ref="J3076:J3078"/>
    <mergeCell ref="K3076:K3078"/>
    <mergeCell ref="L3076:L3078"/>
    <mergeCell ref="M3076:M3078"/>
    <mergeCell ref="N3076:N3078"/>
    <mergeCell ref="O3076:O3078"/>
    <mergeCell ref="P3076:P3078"/>
    <mergeCell ref="Q3076:Q3078"/>
    <mergeCell ref="S3076:S3078"/>
    <mergeCell ref="T3076:T3078"/>
    <mergeCell ref="U3076:U3078"/>
    <mergeCell ref="V3076:V3078"/>
    <mergeCell ref="A3079:A3081"/>
    <mergeCell ref="B3079:B3081"/>
    <mergeCell ref="C3079:C3081"/>
    <mergeCell ref="D3079:D3081"/>
    <mergeCell ref="E3079:E3081"/>
    <mergeCell ref="F3079:F3081"/>
    <mergeCell ref="G3079:G3081"/>
    <mergeCell ref="H3079:H3081"/>
    <mergeCell ref="I3079:I3081"/>
    <mergeCell ref="J3079:J3081"/>
    <mergeCell ref="K3079:K3081"/>
    <mergeCell ref="L3079:L3081"/>
    <mergeCell ref="M3079:M3081"/>
    <mergeCell ref="N3079:N3081"/>
    <mergeCell ref="O3079:O3081"/>
    <mergeCell ref="P3079:P3081"/>
    <mergeCell ref="Q3079:Q3081"/>
    <mergeCell ref="S3079:S3081"/>
    <mergeCell ref="T3079:T3081"/>
    <mergeCell ref="U3079:U3081"/>
    <mergeCell ref="V3079:V3081"/>
    <mergeCell ref="A3082:A3084"/>
    <mergeCell ref="B3082:B3084"/>
    <mergeCell ref="C3082:C3084"/>
    <mergeCell ref="D3082:D3084"/>
    <mergeCell ref="E3082:E3084"/>
    <mergeCell ref="F3082:F3084"/>
    <mergeCell ref="G3082:G3084"/>
    <mergeCell ref="H3082:H3084"/>
    <mergeCell ref="I3082:I3084"/>
    <mergeCell ref="J3082:J3084"/>
    <mergeCell ref="K3082:K3084"/>
    <mergeCell ref="L3082:L3084"/>
    <mergeCell ref="M3082:M3084"/>
    <mergeCell ref="N3082:N3084"/>
    <mergeCell ref="O3082:O3084"/>
    <mergeCell ref="P3082:P3084"/>
    <mergeCell ref="Q3082:Q3084"/>
    <mergeCell ref="S3082:S3084"/>
    <mergeCell ref="T3082:T3084"/>
    <mergeCell ref="U3082:U3084"/>
    <mergeCell ref="V3082:V3084"/>
    <mergeCell ref="A3085:A3087"/>
    <mergeCell ref="B3085:B3087"/>
    <mergeCell ref="C3085:C3087"/>
    <mergeCell ref="D3085:D3087"/>
    <mergeCell ref="E3085:E3087"/>
    <mergeCell ref="F3085:F3087"/>
    <mergeCell ref="G3085:G3087"/>
    <mergeCell ref="H3085:H3087"/>
    <mergeCell ref="I3085:I3087"/>
    <mergeCell ref="J3085:J3087"/>
    <mergeCell ref="K3085:K3087"/>
    <mergeCell ref="L3085:L3087"/>
    <mergeCell ref="M3085:M3087"/>
    <mergeCell ref="N3085:N3087"/>
    <mergeCell ref="O3085:O3087"/>
    <mergeCell ref="P3085:P3087"/>
    <mergeCell ref="Q3085:Q3087"/>
    <mergeCell ref="S3085:S3087"/>
    <mergeCell ref="T3085:T3087"/>
    <mergeCell ref="U3085:U3087"/>
    <mergeCell ref="V3085:V3087"/>
    <mergeCell ref="A3088:A3090"/>
    <mergeCell ref="B3088:B3090"/>
    <mergeCell ref="C3088:C3090"/>
    <mergeCell ref="D3088:D3090"/>
    <mergeCell ref="E3088:E3090"/>
    <mergeCell ref="F3088:F3090"/>
    <mergeCell ref="G3088:G3090"/>
    <mergeCell ref="H3088:H3090"/>
    <mergeCell ref="I3088:I3090"/>
    <mergeCell ref="J3088:J3090"/>
    <mergeCell ref="K3088:K3090"/>
    <mergeCell ref="L3088:L3090"/>
    <mergeCell ref="M3088:M3090"/>
    <mergeCell ref="N3088:N3090"/>
    <mergeCell ref="O3088:O3090"/>
    <mergeCell ref="P3088:P3090"/>
    <mergeCell ref="Q3088:Q3090"/>
    <mergeCell ref="S3088:S3090"/>
    <mergeCell ref="T3088:T3090"/>
    <mergeCell ref="U3088:U3090"/>
    <mergeCell ref="V3088:V3090"/>
    <mergeCell ref="A3091:B3091"/>
    <mergeCell ref="A3092:V3092"/>
    <mergeCell ref="A3093:A3095"/>
    <mergeCell ref="B3093:B3095"/>
    <mergeCell ref="C3093:C3095"/>
    <mergeCell ref="D3093:D3095"/>
    <mergeCell ref="E3093:E3095"/>
    <mergeCell ref="F3093:F3095"/>
    <mergeCell ref="G3093:G3095"/>
    <mergeCell ref="H3093:H3095"/>
    <mergeCell ref="I3093:I3095"/>
    <mergeCell ref="J3093:J3095"/>
    <mergeCell ref="K3093:K3095"/>
    <mergeCell ref="L3093:L3095"/>
    <mergeCell ref="M3093:M3095"/>
    <mergeCell ref="N3093:N3095"/>
    <mergeCell ref="O3093:O3095"/>
    <mergeCell ref="P3093:P3095"/>
    <mergeCell ref="Q3093:Q3095"/>
    <mergeCell ref="S3093:S3095"/>
    <mergeCell ref="T3093:T3095"/>
    <mergeCell ref="U3093:U3095"/>
    <mergeCell ref="V3093:V3095"/>
    <mergeCell ref="A3096:A3098"/>
    <mergeCell ref="B3096:B3098"/>
    <mergeCell ref="C3096:C3098"/>
    <mergeCell ref="D3096:D3098"/>
    <mergeCell ref="E3096:E3098"/>
    <mergeCell ref="F3096:F3098"/>
    <mergeCell ref="G3096:G3098"/>
    <mergeCell ref="H3096:H3098"/>
    <mergeCell ref="I3096:I3098"/>
    <mergeCell ref="J3096:J3098"/>
    <mergeCell ref="K3096:K3098"/>
    <mergeCell ref="L3096:L3098"/>
    <mergeCell ref="M3096:M3098"/>
    <mergeCell ref="N3096:N3098"/>
    <mergeCell ref="O3096:O3098"/>
    <mergeCell ref="P3096:P3098"/>
    <mergeCell ref="Q3096:Q3098"/>
    <mergeCell ref="S3096:S3098"/>
    <mergeCell ref="T3096:T3098"/>
    <mergeCell ref="U3096:U3098"/>
    <mergeCell ref="V3096:V3098"/>
    <mergeCell ref="A3099:A3101"/>
    <mergeCell ref="B3099:B3101"/>
    <mergeCell ref="C3099:C3101"/>
    <mergeCell ref="D3099:D3101"/>
    <mergeCell ref="E3099:E3101"/>
    <mergeCell ref="F3099:F3101"/>
    <mergeCell ref="G3099:G3101"/>
    <mergeCell ref="H3099:H3101"/>
    <mergeCell ref="I3099:I3101"/>
    <mergeCell ref="J3099:J3101"/>
    <mergeCell ref="K3099:K3101"/>
    <mergeCell ref="L3099:L3101"/>
    <mergeCell ref="M3099:M3101"/>
    <mergeCell ref="N3099:N3101"/>
    <mergeCell ref="O3099:O3101"/>
    <mergeCell ref="P3099:P3101"/>
    <mergeCell ref="Q3099:Q3101"/>
    <mergeCell ref="S3099:S3101"/>
    <mergeCell ref="T3099:T3101"/>
    <mergeCell ref="U3099:U3101"/>
    <mergeCell ref="V3099:V3101"/>
    <mergeCell ref="A3102:A3104"/>
    <mergeCell ref="B3102:B3104"/>
    <mergeCell ref="C3102:C3104"/>
    <mergeCell ref="D3102:D3104"/>
    <mergeCell ref="E3102:E3104"/>
    <mergeCell ref="F3102:F3104"/>
    <mergeCell ref="G3102:G3104"/>
    <mergeCell ref="H3102:H3104"/>
    <mergeCell ref="I3102:I3104"/>
    <mergeCell ref="J3102:J3104"/>
    <mergeCell ref="K3102:K3104"/>
    <mergeCell ref="L3102:L3104"/>
    <mergeCell ref="M3102:M3104"/>
    <mergeCell ref="N3102:N3104"/>
    <mergeCell ref="O3102:O3104"/>
    <mergeCell ref="P3102:P3104"/>
    <mergeCell ref="Q3102:Q3104"/>
    <mergeCell ref="S3102:S3104"/>
    <mergeCell ref="T3102:T3104"/>
    <mergeCell ref="U3102:U3104"/>
    <mergeCell ref="V3102:V3104"/>
    <mergeCell ref="A3105:B3105"/>
    <mergeCell ref="A3106:V3106"/>
    <mergeCell ref="A3107:A3118"/>
    <mergeCell ref="B3107:B3118"/>
    <mergeCell ref="C3107:C3118"/>
    <mergeCell ref="D3107:D3118"/>
    <mergeCell ref="E3107:E3118"/>
    <mergeCell ref="F3107:F3118"/>
    <mergeCell ref="G3107:G3118"/>
    <mergeCell ref="H3107:H3118"/>
    <mergeCell ref="I3107:I3118"/>
    <mergeCell ref="J3107:J3118"/>
    <mergeCell ref="K3107:K3118"/>
    <mergeCell ref="L3107:L3118"/>
    <mergeCell ref="M3107:M3118"/>
    <mergeCell ref="N3107:N3118"/>
    <mergeCell ref="O3107:O3118"/>
    <mergeCell ref="P3107:P3118"/>
    <mergeCell ref="Q3107:Q3118"/>
    <mergeCell ref="S3107:S3118"/>
    <mergeCell ref="T3107:T3118"/>
    <mergeCell ref="U3107:U3118"/>
    <mergeCell ref="V3107:V3118"/>
    <mergeCell ref="A3131:A3136"/>
    <mergeCell ref="B3131:B3136"/>
    <mergeCell ref="C3131:C3136"/>
    <mergeCell ref="D3131:D3136"/>
    <mergeCell ref="E3131:E3136"/>
    <mergeCell ref="F3131:F3136"/>
    <mergeCell ref="G3131:G3136"/>
    <mergeCell ref="H3131:H3136"/>
    <mergeCell ref="I3131:I3136"/>
    <mergeCell ref="J3131:J3136"/>
    <mergeCell ref="K3131:K3136"/>
    <mergeCell ref="L3131:L3136"/>
    <mergeCell ref="M3131:M3136"/>
    <mergeCell ref="N3131:N3136"/>
    <mergeCell ref="O3131:O3136"/>
    <mergeCell ref="P3131:P3136"/>
    <mergeCell ref="Q3131:Q3136"/>
    <mergeCell ref="S3131:S3136"/>
    <mergeCell ref="T3131:T3136"/>
    <mergeCell ref="U3131:U3136"/>
    <mergeCell ref="V3131:V3136"/>
    <mergeCell ref="A3119:A3130"/>
    <mergeCell ref="B3119:B3130"/>
    <mergeCell ref="C3119:C3130"/>
    <mergeCell ref="D3119:D3130"/>
    <mergeCell ref="E3119:E3130"/>
    <mergeCell ref="F3119:F3130"/>
    <mergeCell ref="G3119:G3130"/>
    <mergeCell ref="H3119:H3130"/>
    <mergeCell ref="I3119:I3130"/>
    <mergeCell ref="J3119:J3130"/>
    <mergeCell ref="K3119:K3130"/>
    <mergeCell ref="L3119:L3130"/>
    <mergeCell ref="M3119:M3130"/>
    <mergeCell ref="N3119:N3130"/>
    <mergeCell ref="O3119:O3130"/>
    <mergeCell ref="P3119:P3130"/>
    <mergeCell ref="Q3119:Q3130"/>
    <mergeCell ref="S3119:S3130"/>
    <mergeCell ref="T3119:T3130"/>
    <mergeCell ref="U3119:U3130"/>
    <mergeCell ref="V3119:V3130"/>
    <mergeCell ref="A3137:B3137"/>
    <mergeCell ref="A3138:V3138"/>
    <mergeCell ref="A3139:A3150"/>
    <mergeCell ref="B3139:B3150"/>
    <mergeCell ref="C3139:C3150"/>
    <mergeCell ref="D3139:D3150"/>
    <mergeCell ref="E3139:E3150"/>
    <mergeCell ref="F3139:F3150"/>
    <mergeCell ref="G3139:G3150"/>
    <mergeCell ref="H3139:H3150"/>
    <mergeCell ref="I3139:I3150"/>
    <mergeCell ref="J3139:J3150"/>
    <mergeCell ref="K3139:K3150"/>
    <mergeCell ref="L3139:L3150"/>
    <mergeCell ref="M3139:M3150"/>
    <mergeCell ref="N3139:N3150"/>
    <mergeCell ref="O3139:O3150"/>
    <mergeCell ref="P3139:P3150"/>
    <mergeCell ref="Q3139:Q3150"/>
    <mergeCell ref="S3139:S3150"/>
    <mergeCell ref="T3139:T3150"/>
    <mergeCell ref="U3139:U3150"/>
    <mergeCell ref="V3139:V3150"/>
    <mergeCell ref="A3151:A3152"/>
    <mergeCell ref="B3151:B3152"/>
    <mergeCell ref="C3151:C3152"/>
    <mergeCell ref="D3151:D3152"/>
    <mergeCell ref="E3151:E3152"/>
    <mergeCell ref="F3151:F3152"/>
    <mergeCell ref="G3151:G3152"/>
    <mergeCell ref="H3151:H3152"/>
    <mergeCell ref="I3151:I3152"/>
    <mergeCell ref="J3151:J3152"/>
    <mergeCell ref="K3151:K3152"/>
    <mergeCell ref="L3151:L3152"/>
    <mergeCell ref="M3151:M3152"/>
    <mergeCell ref="N3151:N3152"/>
    <mergeCell ref="O3151:O3152"/>
    <mergeCell ref="P3151:P3152"/>
    <mergeCell ref="Q3151:Q3152"/>
    <mergeCell ref="S3151:S3152"/>
    <mergeCell ref="T3151:T3152"/>
    <mergeCell ref="U3151:U3152"/>
    <mergeCell ref="V3151:V3152"/>
    <mergeCell ref="A3153:A3155"/>
    <mergeCell ref="B3153:B3155"/>
    <mergeCell ref="C3153:C3155"/>
    <mergeCell ref="D3153:D3155"/>
    <mergeCell ref="E3153:E3155"/>
    <mergeCell ref="F3153:F3155"/>
    <mergeCell ref="G3153:G3155"/>
    <mergeCell ref="H3153:H3155"/>
    <mergeCell ref="I3153:I3155"/>
    <mergeCell ref="J3153:J3155"/>
    <mergeCell ref="K3153:K3155"/>
    <mergeCell ref="L3153:L3155"/>
    <mergeCell ref="M3153:M3155"/>
    <mergeCell ref="N3153:N3155"/>
    <mergeCell ref="O3153:O3155"/>
    <mergeCell ref="P3153:P3155"/>
    <mergeCell ref="Q3153:Q3155"/>
    <mergeCell ref="S3153:S3155"/>
    <mergeCell ref="T3153:T3155"/>
    <mergeCell ref="U3153:U3155"/>
    <mergeCell ref="V3153:V3155"/>
    <mergeCell ref="A3156:B3156"/>
    <mergeCell ref="A3157:V3157"/>
    <mergeCell ref="A3158:A3160"/>
    <mergeCell ref="B3158:B3160"/>
    <mergeCell ref="C3158:C3160"/>
    <mergeCell ref="D3158:D3160"/>
    <mergeCell ref="E3158:E3160"/>
    <mergeCell ref="F3158:F3160"/>
    <mergeCell ref="G3158:G3160"/>
    <mergeCell ref="H3158:H3160"/>
    <mergeCell ref="I3158:I3160"/>
    <mergeCell ref="J3158:J3160"/>
    <mergeCell ref="K3158:K3160"/>
    <mergeCell ref="L3158:L3160"/>
    <mergeCell ref="M3158:M3160"/>
    <mergeCell ref="N3158:N3160"/>
    <mergeCell ref="O3158:O3160"/>
    <mergeCell ref="P3158:P3160"/>
    <mergeCell ref="Q3158:Q3160"/>
    <mergeCell ref="S3158:S3160"/>
    <mergeCell ref="T3158:T3160"/>
    <mergeCell ref="U3158:U3160"/>
    <mergeCell ref="V3158:V3160"/>
    <mergeCell ref="A3161:B3161"/>
    <mergeCell ref="A3162:V3162"/>
    <mergeCell ref="A3163:A3165"/>
    <mergeCell ref="B3163:B3165"/>
    <mergeCell ref="C3163:C3165"/>
    <mergeCell ref="D3163:D3165"/>
    <mergeCell ref="E3163:E3165"/>
    <mergeCell ref="F3163:F3165"/>
    <mergeCell ref="G3163:G3165"/>
    <mergeCell ref="H3163:H3165"/>
    <mergeCell ref="I3163:I3165"/>
    <mergeCell ref="J3163:J3165"/>
    <mergeCell ref="K3163:K3165"/>
    <mergeCell ref="L3163:L3165"/>
    <mergeCell ref="M3163:M3165"/>
    <mergeCell ref="N3163:N3165"/>
    <mergeCell ref="O3163:O3165"/>
    <mergeCell ref="P3163:P3165"/>
    <mergeCell ref="Q3163:Q3165"/>
    <mergeCell ref="S3163:S3165"/>
    <mergeCell ref="T3163:T3165"/>
    <mergeCell ref="U3163:U3165"/>
    <mergeCell ref="V3163:V3165"/>
    <mergeCell ref="A3166:A3168"/>
    <mergeCell ref="B3166:B3168"/>
    <mergeCell ref="C3166:C3168"/>
    <mergeCell ref="D3166:D3168"/>
    <mergeCell ref="E3166:E3168"/>
    <mergeCell ref="F3166:F3168"/>
    <mergeCell ref="G3166:G3168"/>
    <mergeCell ref="H3166:H3168"/>
    <mergeCell ref="I3166:I3168"/>
    <mergeCell ref="J3166:J3168"/>
    <mergeCell ref="K3166:K3168"/>
    <mergeCell ref="L3166:L3168"/>
    <mergeCell ref="M3166:M3168"/>
    <mergeCell ref="N3166:N3168"/>
    <mergeCell ref="O3166:O3168"/>
    <mergeCell ref="P3166:P3168"/>
    <mergeCell ref="Q3166:Q3168"/>
    <mergeCell ref="S3166:S3168"/>
    <mergeCell ref="T3166:T3168"/>
    <mergeCell ref="U3166:U3168"/>
    <mergeCell ref="V3166:V3168"/>
    <mergeCell ref="A3169:A3171"/>
    <mergeCell ref="B3169:B3171"/>
    <mergeCell ref="C3169:C3171"/>
    <mergeCell ref="D3169:D3171"/>
    <mergeCell ref="E3169:E3171"/>
    <mergeCell ref="F3169:F3171"/>
    <mergeCell ref="G3169:G3171"/>
    <mergeCell ref="H3169:H3171"/>
    <mergeCell ref="I3169:I3171"/>
    <mergeCell ref="J3169:J3171"/>
    <mergeCell ref="K3169:K3171"/>
    <mergeCell ref="L3169:L3171"/>
    <mergeCell ref="M3169:M3171"/>
    <mergeCell ref="N3169:N3171"/>
    <mergeCell ref="O3169:O3171"/>
    <mergeCell ref="P3169:P3171"/>
    <mergeCell ref="Q3169:Q3171"/>
    <mergeCell ref="S3169:S3171"/>
    <mergeCell ref="T3169:T3171"/>
    <mergeCell ref="U3169:U3171"/>
    <mergeCell ref="V3169:V3171"/>
    <mergeCell ref="A3172:A3174"/>
    <mergeCell ref="B3172:B3174"/>
    <mergeCell ref="C3172:C3174"/>
    <mergeCell ref="D3172:D3174"/>
    <mergeCell ref="E3172:E3174"/>
    <mergeCell ref="F3172:F3174"/>
    <mergeCell ref="G3172:G3174"/>
    <mergeCell ref="H3172:H3174"/>
    <mergeCell ref="I3172:I3174"/>
    <mergeCell ref="J3172:J3174"/>
    <mergeCell ref="K3172:K3174"/>
    <mergeCell ref="L3172:L3174"/>
    <mergeCell ref="M3172:M3174"/>
    <mergeCell ref="N3172:N3174"/>
    <mergeCell ref="O3172:O3174"/>
    <mergeCell ref="P3172:P3174"/>
    <mergeCell ref="Q3172:Q3174"/>
    <mergeCell ref="S3172:S3174"/>
    <mergeCell ref="T3172:T3174"/>
    <mergeCell ref="U3172:U3174"/>
    <mergeCell ref="V3172:V3174"/>
    <mergeCell ref="A3175:B3175"/>
    <mergeCell ref="A3176:V3176"/>
    <mergeCell ref="A3183:B3183"/>
    <mergeCell ref="A3184:V3184"/>
    <mergeCell ref="A3185:A3187"/>
    <mergeCell ref="B3185:B3187"/>
    <mergeCell ref="C3185:C3187"/>
    <mergeCell ref="D3185:D3187"/>
    <mergeCell ref="E3185:E3187"/>
    <mergeCell ref="F3185:F3187"/>
    <mergeCell ref="G3185:G3187"/>
    <mergeCell ref="H3185:H3187"/>
    <mergeCell ref="I3185:I3187"/>
    <mergeCell ref="J3185:J3187"/>
    <mergeCell ref="K3185:K3187"/>
    <mergeCell ref="L3185:L3187"/>
    <mergeCell ref="M3185:M3187"/>
    <mergeCell ref="N3185:N3187"/>
    <mergeCell ref="O3185:O3187"/>
    <mergeCell ref="P3185:P3187"/>
    <mergeCell ref="Q3185:Q3187"/>
    <mergeCell ref="S3185:S3187"/>
    <mergeCell ref="T3185:T3187"/>
    <mergeCell ref="U3185:U3187"/>
    <mergeCell ref="V3185:V3187"/>
    <mergeCell ref="A3188:B3188"/>
    <mergeCell ref="A3189:V3189"/>
    <mergeCell ref="A3190:A3204"/>
    <mergeCell ref="B3190:B3204"/>
    <mergeCell ref="C3190:C3204"/>
    <mergeCell ref="D3190:D3204"/>
    <mergeCell ref="E3190:E3204"/>
    <mergeCell ref="F3190:F3204"/>
    <mergeCell ref="G3190:G3204"/>
    <mergeCell ref="H3190:H3204"/>
    <mergeCell ref="I3190:I3204"/>
    <mergeCell ref="J3190:J3204"/>
    <mergeCell ref="K3190:K3204"/>
    <mergeCell ref="L3190:L3204"/>
    <mergeCell ref="M3190:M3204"/>
    <mergeCell ref="N3190:N3204"/>
    <mergeCell ref="O3190:O3204"/>
    <mergeCell ref="P3190:P3204"/>
    <mergeCell ref="Q3190:Q3204"/>
    <mergeCell ref="S3190:S3204"/>
    <mergeCell ref="T3190:T3204"/>
    <mergeCell ref="U3190:U3204"/>
    <mergeCell ref="V3190:V3204"/>
    <mergeCell ref="A3205:B3205"/>
    <mergeCell ref="A3206:V3206"/>
    <mergeCell ref="A3207:A3209"/>
    <mergeCell ref="B3207:B3209"/>
    <mergeCell ref="C3207:C3209"/>
    <mergeCell ref="D3207:D3209"/>
    <mergeCell ref="E3207:E3209"/>
    <mergeCell ref="F3207:F3209"/>
    <mergeCell ref="G3207:G3209"/>
    <mergeCell ref="H3207:H3209"/>
    <mergeCell ref="I3207:I3209"/>
    <mergeCell ref="J3207:J3209"/>
    <mergeCell ref="K3207:K3209"/>
    <mergeCell ref="L3207:L3209"/>
    <mergeCell ref="M3207:M3209"/>
    <mergeCell ref="N3207:N3209"/>
    <mergeCell ref="O3207:O3209"/>
    <mergeCell ref="P3207:P3209"/>
    <mergeCell ref="Q3207:Q3209"/>
    <mergeCell ref="S3207:S3209"/>
    <mergeCell ref="T3207:T3209"/>
    <mergeCell ref="U3207:U3209"/>
    <mergeCell ref="V3207:V3209"/>
    <mergeCell ref="A3210:A3212"/>
    <mergeCell ref="B3210:B3212"/>
    <mergeCell ref="C3210:C3212"/>
    <mergeCell ref="D3210:D3212"/>
    <mergeCell ref="E3210:E3212"/>
    <mergeCell ref="F3210:F3212"/>
    <mergeCell ref="G3210:G3212"/>
    <mergeCell ref="H3210:H3212"/>
    <mergeCell ref="I3210:I3212"/>
    <mergeCell ref="J3210:J3212"/>
    <mergeCell ref="K3210:K3212"/>
    <mergeCell ref="L3210:L3212"/>
    <mergeCell ref="M3210:M3212"/>
    <mergeCell ref="N3210:N3212"/>
    <mergeCell ref="O3210:O3212"/>
    <mergeCell ref="P3210:P3212"/>
    <mergeCell ref="Q3210:Q3212"/>
    <mergeCell ref="S3210:S3212"/>
    <mergeCell ref="T3210:T3212"/>
    <mergeCell ref="U3210:U3212"/>
    <mergeCell ref="V3210:V3212"/>
    <mergeCell ref="A3213:B3213"/>
    <mergeCell ref="A3214:V3214"/>
    <mergeCell ref="A3215:A3217"/>
    <mergeCell ref="B3215:B3217"/>
    <mergeCell ref="C3215:C3217"/>
    <mergeCell ref="D3215:D3217"/>
    <mergeCell ref="E3215:E3217"/>
    <mergeCell ref="F3215:F3217"/>
    <mergeCell ref="G3215:G3217"/>
    <mergeCell ref="H3215:H3217"/>
    <mergeCell ref="I3215:I3217"/>
    <mergeCell ref="J3215:J3217"/>
    <mergeCell ref="K3215:K3217"/>
    <mergeCell ref="L3215:L3217"/>
    <mergeCell ref="M3215:M3217"/>
    <mergeCell ref="N3215:N3217"/>
    <mergeCell ref="O3215:O3217"/>
    <mergeCell ref="P3215:P3217"/>
    <mergeCell ref="Q3215:Q3217"/>
    <mergeCell ref="S3215:S3217"/>
    <mergeCell ref="T3215:T3217"/>
    <mergeCell ref="U3215:U3217"/>
    <mergeCell ref="V3215:V3217"/>
    <mergeCell ref="A3218:A3220"/>
    <mergeCell ref="B3218:B3220"/>
    <mergeCell ref="C3218:C3220"/>
    <mergeCell ref="D3218:D3220"/>
    <mergeCell ref="E3218:E3220"/>
    <mergeCell ref="F3218:F3220"/>
    <mergeCell ref="G3218:G3220"/>
    <mergeCell ref="H3218:H3220"/>
    <mergeCell ref="I3218:I3220"/>
    <mergeCell ref="J3218:J3220"/>
    <mergeCell ref="K3218:K3220"/>
    <mergeCell ref="L3218:L3220"/>
    <mergeCell ref="M3218:M3220"/>
    <mergeCell ref="N3218:N3220"/>
    <mergeCell ref="O3218:O3220"/>
    <mergeCell ref="P3218:P3220"/>
    <mergeCell ref="Q3218:Q3220"/>
    <mergeCell ref="S3218:S3220"/>
    <mergeCell ref="T3218:T3220"/>
    <mergeCell ref="U3218:U3220"/>
    <mergeCell ref="V3218:V3220"/>
    <mergeCell ref="A3221:A3223"/>
    <mergeCell ref="B3221:B3223"/>
    <mergeCell ref="C3221:C3223"/>
    <mergeCell ref="D3221:D3223"/>
    <mergeCell ref="E3221:E3223"/>
    <mergeCell ref="F3221:F3223"/>
    <mergeCell ref="G3221:G3223"/>
    <mergeCell ref="H3221:H3223"/>
    <mergeCell ref="I3221:I3223"/>
    <mergeCell ref="J3221:J3223"/>
    <mergeCell ref="K3221:K3223"/>
    <mergeCell ref="L3221:L3223"/>
    <mergeCell ref="M3221:M3223"/>
    <mergeCell ref="N3221:N3223"/>
    <mergeCell ref="O3221:O3223"/>
    <mergeCell ref="P3221:P3223"/>
    <mergeCell ref="Q3221:Q3223"/>
    <mergeCell ref="S3221:S3223"/>
    <mergeCell ref="T3221:T3223"/>
    <mergeCell ref="U3221:U3223"/>
    <mergeCell ref="V3221:V3223"/>
    <mergeCell ref="A3224:B3224"/>
    <mergeCell ref="A3225:V3225"/>
    <mergeCell ref="A3226:A3229"/>
    <mergeCell ref="B3226:B3229"/>
    <mergeCell ref="C3226:C3229"/>
    <mergeCell ref="D3226:D3229"/>
    <mergeCell ref="E3226:E3229"/>
    <mergeCell ref="F3226:F3229"/>
    <mergeCell ref="G3226:G3229"/>
    <mergeCell ref="H3226:H3229"/>
    <mergeCell ref="I3226:I3229"/>
    <mergeCell ref="J3226:J3229"/>
    <mergeCell ref="K3226:K3229"/>
    <mergeCell ref="L3226:L3229"/>
    <mergeCell ref="M3226:M3229"/>
    <mergeCell ref="N3226:N3229"/>
    <mergeCell ref="O3226:O3229"/>
    <mergeCell ref="P3226:P3229"/>
    <mergeCell ref="Q3226:Q3229"/>
    <mergeCell ref="S3226:S3229"/>
    <mergeCell ref="T3226:T3229"/>
    <mergeCell ref="U3226:U3229"/>
    <mergeCell ref="V3226:V3229"/>
    <mergeCell ref="A3230:A3232"/>
    <mergeCell ref="B3230:B3232"/>
    <mergeCell ref="C3230:C3232"/>
    <mergeCell ref="D3230:D3232"/>
    <mergeCell ref="E3230:E3232"/>
    <mergeCell ref="F3230:F3232"/>
    <mergeCell ref="G3230:G3232"/>
    <mergeCell ref="H3230:H3232"/>
    <mergeCell ref="I3230:I3232"/>
    <mergeCell ref="J3230:J3232"/>
    <mergeCell ref="K3230:K3232"/>
    <mergeCell ref="L3230:L3232"/>
    <mergeCell ref="M3230:M3232"/>
    <mergeCell ref="N3230:N3232"/>
    <mergeCell ref="O3230:O3232"/>
    <mergeCell ref="P3230:P3232"/>
    <mergeCell ref="Q3230:Q3232"/>
    <mergeCell ref="S3230:S3232"/>
    <mergeCell ref="T3230:T3232"/>
    <mergeCell ref="U3230:U3232"/>
    <mergeCell ref="V3230:V3232"/>
    <mergeCell ref="A3233:A3235"/>
    <mergeCell ref="B3233:B3235"/>
    <mergeCell ref="C3233:C3235"/>
    <mergeCell ref="D3233:D3235"/>
    <mergeCell ref="E3233:E3235"/>
    <mergeCell ref="F3233:F3235"/>
    <mergeCell ref="G3233:G3235"/>
    <mergeCell ref="H3233:H3235"/>
    <mergeCell ref="I3233:I3235"/>
    <mergeCell ref="J3233:J3235"/>
    <mergeCell ref="K3233:K3235"/>
    <mergeCell ref="L3233:L3235"/>
    <mergeCell ref="M3233:M3235"/>
    <mergeCell ref="N3233:N3235"/>
    <mergeCell ref="O3233:O3235"/>
    <mergeCell ref="P3233:P3235"/>
    <mergeCell ref="Q3233:Q3235"/>
    <mergeCell ref="S3233:S3235"/>
    <mergeCell ref="T3233:T3235"/>
    <mergeCell ref="U3233:U3235"/>
    <mergeCell ref="V3233:V3235"/>
    <mergeCell ref="A3236:A3238"/>
    <mergeCell ref="B3236:B3238"/>
    <mergeCell ref="C3236:C3238"/>
    <mergeCell ref="D3236:D3238"/>
    <mergeCell ref="E3236:E3238"/>
    <mergeCell ref="F3236:F3238"/>
    <mergeCell ref="G3236:G3238"/>
    <mergeCell ref="H3236:H3238"/>
    <mergeCell ref="I3236:I3238"/>
    <mergeCell ref="J3236:J3238"/>
    <mergeCell ref="K3236:K3238"/>
    <mergeCell ref="L3236:L3238"/>
    <mergeCell ref="M3236:M3238"/>
    <mergeCell ref="N3236:N3238"/>
    <mergeCell ref="O3236:O3238"/>
    <mergeCell ref="P3236:P3238"/>
    <mergeCell ref="Q3236:Q3238"/>
    <mergeCell ref="S3236:S3238"/>
    <mergeCell ref="T3236:T3238"/>
    <mergeCell ref="U3236:U3238"/>
    <mergeCell ref="V3236:V3238"/>
    <mergeCell ref="A3239:A3241"/>
    <mergeCell ref="B3239:B3241"/>
    <mergeCell ref="C3239:C3241"/>
    <mergeCell ref="D3239:D3241"/>
    <mergeCell ref="E3239:E3241"/>
    <mergeCell ref="F3239:F3241"/>
    <mergeCell ref="G3239:G3241"/>
    <mergeCell ref="H3239:H3241"/>
    <mergeCell ref="I3239:I3241"/>
    <mergeCell ref="J3239:J3241"/>
    <mergeCell ref="K3239:K3241"/>
    <mergeCell ref="L3239:L3241"/>
    <mergeCell ref="M3239:M3241"/>
    <mergeCell ref="N3239:N3241"/>
    <mergeCell ref="O3239:O3241"/>
    <mergeCell ref="P3239:P3241"/>
    <mergeCell ref="Q3239:Q3241"/>
    <mergeCell ref="S3239:S3241"/>
    <mergeCell ref="T3239:T3241"/>
    <mergeCell ref="U3239:U3241"/>
    <mergeCell ref="V3239:V3241"/>
    <mergeCell ref="A3242:A3244"/>
    <mergeCell ref="B3242:B3244"/>
    <mergeCell ref="C3242:C3244"/>
    <mergeCell ref="D3242:D3244"/>
    <mergeCell ref="E3242:E3244"/>
    <mergeCell ref="F3242:F3244"/>
    <mergeCell ref="G3242:G3244"/>
    <mergeCell ref="H3242:H3244"/>
    <mergeCell ref="I3242:I3244"/>
    <mergeCell ref="J3242:J3244"/>
    <mergeCell ref="K3242:K3244"/>
    <mergeCell ref="L3242:L3244"/>
    <mergeCell ref="M3242:M3244"/>
    <mergeCell ref="N3242:N3244"/>
    <mergeCell ref="O3242:O3244"/>
    <mergeCell ref="P3242:P3244"/>
    <mergeCell ref="Q3242:Q3244"/>
    <mergeCell ref="S3242:S3244"/>
    <mergeCell ref="T3242:T3244"/>
    <mergeCell ref="U3242:U3244"/>
    <mergeCell ref="V3242:V3244"/>
    <mergeCell ref="A3245:A3247"/>
    <mergeCell ref="B3245:B3247"/>
    <mergeCell ref="C3245:C3247"/>
    <mergeCell ref="D3245:D3247"/>
    <mergeCell ref="E3245:E3247"/>
    <mergeCell ref="F3245:F3247"/>
    <mergeCell ref="G3245:G3247"/>
    <mergeCell ref="H3245:H3247"/>
    <mergeCell ref="I3245:I3247"/>
    <mergeCell ref="J3245:J3247"/>
    <mergeCell ref="K3245:K3247"/>
    <mergeCell ref="L3245:L3247"/>
    <mergeCell ref="M3245:M3247"/>
    <mergeCell ref="N3245:N3247"/>
    <mergeCell ref="O3245:O3247"/>
    <mergeCell ref="P3245:P3247"/>
    <mergeCell ref="Q3245:Q3247"/>
    <mergeCell ref="S3245:S3247"/>
    <mergeCell ref="T3245:T3247"/>
    <mergeCell ref="U3245:U3247"/>
    <mergeCell ref="V3245:V3247"/>
    <mergeCell ref="A3248:A3250"/>
    <mergeCell ref="B3248:B3250"/>
    <mergeCell ref="C3248:C3250"/>
    <mergeCell ref="D3248:D3250"/>
    <mergeCell ref="E3248:E3250"/>
    <mergeCell ref="F3248:F3250"/>
    <mergeCell ref="G3248:G3250"/>
    <mergeCell ref="H3248:H3250"/>
    <mergeCell ref="I3248:I3250"/>
    <mergeCell ref="J3248:J3250"/>
    <mergeCell ref="K3248:K3250"/>
    <mergeCell ref="L3248:L3250"/>
    <mergeCell ref="M3248:M3250"/>
    <mergeCell ref="N3248:N3250"/>
    <mergeCell ref="O3248:O3250"/>
    <mergeCell ref="P3248:P3250"/>
    <mergeCell ref="Q3248:Q3250"/>
    <mergeCell ref="S3248:S3250"/>
    <mergeCell ref="T3248:T3250"/>
    <mergeCell ref="U3248:U3250"/>
    <mergeCell ref="V3248:V3250"/>
    <mergeCell ref="A3251:A3256"/>
    <mergeCell ref="B3251:B3256"/>
    <mergeCell ref="C3251:C3256"/>
    <mergeCell ref="D3251:D3256"/>
    <mergeCell ref="E3251:E3256"/>
    <mergeCell ref="F3251:F3256"/>
    <mergeCell ref="G3251:G3256"/>
    <mergeCell ref="H3251:H3256"/>
    <mergeCell ref="I3251:I3256"/>
    <mergeCell ref="J3251:J3256"/>
    <mergeCell ref="K3251:K3256"/>
    <mergeCell ref="L3251:L3256"/>
    <mergeCell ref="M3251:M3256"/>
    <mergeCell ref="N3251:N3256"/>
    <mergeCell ref="O3251:O3256"/>
    <mergeCell ref="P3251:P3256"/>
    <mergeCell ref="Q3251:Q3256"/>
    <mergeCell ref="S3251:S3256"/>
    <mergeCell ref="T3251:T3256"/>
    <mergeCell ref="U3251:U3256"/>
    <mergeCell ref="V3251:V3256"/>
    <mergeCell ref="A3257:A3259"/>
    <mergeCell ref="B3257:B3259"/>
    <mergeCell ref="C3257:C3259"/>
    <mergeCell ref="D3257:D3259"/>
    <mergeCell ref="E3257:E3259"/>
    <mergeCell ref="F3257:F3259"/>
    <mergeCell ref="G3257:G3259"/>
    <mergeCell ref="H3257:H3259"/>
    <mergeCell ref="I3257:I3259"/>
    <mergeCell ref="J3257:J3259"/>
    <mergeCell ref="K3257:K3259"/>
    <mergeCell ref="L3257:L3259"/>
    <mergeCell ref="M3257:M3259"/>
    <mergeCell ref="N3257:N3259"/>
    <mergeCell ref="O3257:O3259"/>
    <mergeCell ref="P3257:P3259"/>
    <mergeCell ref="Q3257:Q3259"/>
    <mergeCell ref="S3257:S3259"/>
    <mergeCell ref="T3257:T3259"/>
    <mergeCell ref="U3257:U3259"/>
    <mergeCell ref="V3257:V3259"/>
    <mergeCell ref="A3260:A3262"/>
    <mergeCell ref="B3260:B3262"/>
    <mergeCell ref="C3260:C3262"/>
    <mergeCell ref="D3260:D3262"/>
    <mergeCell ref="E3260:E3262"/>
    <mergeCell ref="F3260:F3262"/>
    <mergeCell ref="G3260:G3262"/>
    <mergeCell ref="H3260:H3262"/>
    <mergeCell ref="I3260:I3262"/>
    <mergeCell ref="J3260:J3262"/>
    <mergeCell ref="K3260:K3262"/>
    <mergeCell ref="L3260:L3262"/>
    <mergeCell ref="M3260:M3262"/>
    <mergeCell ref="N3260:N3262"/>
    <mergeCell ref="O3260:O3262"/>
    <mergeCell ref="P3260:P3262"/>
    <mergeCell ref="Q3260:Q3262"/>
    <mergeCell ref="S3260:S3262"/>
    <mergeCell ref="T3260:T3262"/>
    <mergeCell ref="U3260:U3262"/>
    <mergeCell ref="V3260:V3262"/>
    <mergeCell ref="A3263:A3266"/>
    <mergeCell ref="B3263:B3266"/>
    <mergeCell ref="C3263:C3266"/>
    <mergeCell ref="D3263:D3266"/>
    <mergeCell ref="E3263:E3266"/>
    <mergeCell ref="F3263:F3266"/>
    <mergeCell ref="G3263:G3266"/>
    <mergeCell ref="H3263:H3266"/>
    <mergeCell ref="I3263:I3266"/>
    <mergeCell ref="J3263:J3266"/>
    <mergeCell ref="K3263:K3266"/>
    <mergeCell ref="L3263:L3266"/>
    <mergeCell ref="M3263:M3266"/>
    <mergeCell ref="N3263:N3266"/>
    <mergeCell ref="O3263:O3266"/>
    <mergeCell ref="P3263:P3266"/>
    <mergeCell ref="Q3263:Q3266"/>
    <mergeCell ref="S3263:S3266"/>
    <mergeCell ref="T3263:T3266"/>
    <mergeCell ref="U3263:U3266"/>
    <mergeCell ref="V3263:V3266"/>
    <mergeCell ref="A3267:B3267"/>
    <mergeCell ref="A3268:V3268"/>
    <mergeCell ref="A3269:A3271"/>
    <mergeCell ref="B3269:B3271"/>
    <mergeCell ref="C3269:C3271"/>
    <mergeCell ref="D3269:D3271"/>
    <mergeCell ref="E3269:E3271"/>
    <mergeCell ref="F3269:F3271"/>
    <mergeCell ref="G3269:G3271"/>
    <mergeCell ref="H3269:H3271"/>
    <mergeCell ref="I3269:I3271"/>
    <mergeCell ref="J3269:J3271"/>
    <mergeCell ref="K3269:K3271"/>
    <mergeCell ref="L3269:L3271"/>
    <mergeCell ref="M3269:M3271"/>
    <mergeCell ref="N3269:N3271"/>
    <mergeCell ref="O3269:O3271"/>
    <mergeCell ref="P3269:P3271"/>
    <mergeCell ref="Q3269:Q3271"/>
    <mergeCell ref="S3269:S3271"/>
    <mergeCell ref="T3269:T3271"/>
    <mergeCell ref="U3269:U3271"/>
    <mergeCell ref="V3269:V3271"/>
    <mergeCell ref="A3272:A3286"/>
    <mergeCell ref="B3272:B3286"/>
    <mergeCell ref="C3272:C3286"/>
    <mergeCell ref="D3272:D3286"/>
    <mergeCell ref="E3272:E3286"/>
    <mergeCell ref="F3272:F3286"/>
    <mergeCell ref="G3272:G3286"/>
    <mergeCell ref="H3272:H3286"/>
    <mergeCell ref="I3272:I3286"/>
    <mergeCell ref="J3272:J3286"/>
    <mergeCell ref="K3272:K3286"/>
    <mergeCell ref="L3272:L3286"/>
    <mergeCell ref="M3272:M3286"/>
    <mergeCell ref="N3272:N3286"/>
    <mergeCell ref="O3272:O3286"/>
    <mergeCell ref="P3272:P3286"/>
    <mergeCell ref="Q3272:Q3286"/>
    <mergeCell ref="S3272:S3286"/>
    <mergeCell ref="T3272:T3286"/>
    <mergeCell ref="U3272:U3286"/>
    <mergeCell ref="V3272:V3286"/>
    <mergeCell ref="A3287:A3300"/>
    <mergeCell ref="B3287:B3300"/>
    <mergeCell ref="C3287:C3300"/>
    <mergeCell ref="D3287:D3300"/>
    <mergeCell ref="E3287:E3300"/>
    <mergeCell ref="F3287:F3300"/>
    <mergeCell ref="G3287:G3300"/>
    <mergeCell ref="H3287:H3300"/>
    <mergeCell ref="I3287:I3300"/>
    <mergeCell ref="J3287:J3300"/>
    <mergeCell ref="K3287:K3300"/>
    <mergeCell ref="L3287:L3300"/>
    <mergeCell ref="M3287:M3300"/>
    <mergeCell ref="N3287:N3300"/>
    <mergeCell ref="O3287:O3300"/>
    <mergeCell ref="P3287:P3300"/>
    <mergeCell ref="Q3287:Q3300"/>
    <mergeCell ref="S3287:S3300"/>
    <mergeCell ref="T3287:T3300"/>
    <mergeCell ref="U3287:U3300"/>
    <mergeCell ref="V3287:V3300"/>
    <mergeCell ref="S3314:S3316"/>
    <mergeCell ref="A3301:A3303"/>
    <mergeCell ref="B3301:B3303"/>
    <mergeCell ref="C3301:C3303"/>
    <mergeCell ref="D3301:D3303"/>
    <mergeCell ref="E3301:E3303"/>
    <mergeCell ref="F3301:F3303"/>
    <mergeCell ref="G3301:G3303"/>
    <mergeCell ref="H3301:H3303"/>
    <mergeCell ref="I3301:I3303"/>
    <mergeCell ref="J3301:J3303"/>
    <mergeCell ref="K3301:K3303"/>
    <mergeCell ref="L3301:L3303"/>
    <mergeCell ref="M3301:M3303"/>
    <mergeCell ref="N3301:N3303"/>
    <mergeCell ref="O3301:O3303"/>
    <mergeCell ref="P3301:P3303"/>
    <mergeCell ref="Q3301:Q3303"/>
    <mergeCell ref="S3301:S3303"/>
    <mergeCell ref="T3301:T3303"/>
    <mergeCell ref="U3301:U3303"/>
    <mergeCell ref="V3301:V3303"/>
    <mergeCell ref="A3304:B3304"/>
    <mergeCell ref="A3305:V3305"/>
    <mergeCell ref="A3306:A3308"/>
    <mergeCell ref="B3306:B3308"/>
    <mergeCell ref="C3306:C3308"/>
    <mergeCell ref="D3306:D3308"/>
    <mergeCell ref="E3306:E3308"/>
    <mergeCell ref="F3306:F3308"/>
    <mergeCell ref="G3306:G3308"/>
    <mergeCell ref="H3306:H3308"/>
    <mergeCell ref="I3306:I3308"/>
    <mergeCell ref="J3306:J3308"/>
    <mergeCell ref="K3306:K3308"/>
    <mergeCell ref="L3306:L3308"/>
    <mergeCell ref="M3306:M3308"/>
    <mergeCell ref="N3306:N3308"/>
    <mergeCell ref="O3306:O3308"/>
    <mergeCell ref="P3306:P3308"/>
    <mergeCell ref="Q3306:Q3308"/>
    <mergeCell ref="S3306:S3308"/>
    <mergeCell ref="T3306:T3308"/>
    <mergeCell ref="U3306:U3308"/>
    <mergeCell ref="V3306:V3308"/>
    <mergeCell ref="J3337:J3338"/>
    <mergeCell ref="A3309:A3311"/>
    <mergeCell ref="B3309:B3311"/>
    <mergeCell ref="C3309:C3311"/>
    <mergeCell ref="D3309:D3311"/>
    <mergeCell ref="E3309:E3311"/>
    <mergeCell ref="F3309:F3311"/>
    <mergeCell ref="G3309:G3311"/>
    <mergeCell ref="H3309:H3311"/>
    <mergeCell ref="I3309:I3311"/>
    <mergeCell ref="J3309:J3311"/>
    <mergeCell ref="K3309:K3311"/>
    <mergeCell ref="L3309:L3311"/>
    <mergeCell ref="M3309:M3311"/>
    <mergeCell ref="N3309:N3311"/>
    <mergeCell ref="O3309:O3311"/>
    <mergeCell ref="P3309:P3311"/>
    <mergeCell ref="Q3309:Q3311"/>
    <mergeCell ref="S3309:S3311"/>
    <mergeCell ref="T3309:T3311"/>
    <mergeCell ref="U3309:U3311"/>
    <mergeCell ref="V3309:V3311"/>
    <mergeCell ref="A3312:B3312"/>
    <mergeCell ref="A3313:V3313"/>
    <mergeCell ref="A3320:B3320"/>
    <mergeCell ref="A3321:V3321"/>
    <mergeCell ref="A3322:A3324"/>
    <mergeCell ref="B3322:B3324"/>
    <mergeCell ref="C3322:C3324"/>
    <mergeCell ref="D3322:D3324"/>
    <mergeCell ref="E3322:E3324"/>
    <mergeCell ref="F3322:F3324"/>
    <mergeCell ref="G3322:G3324"/>
    <mergeCell ref="H3322:H3324"/>
    <mergeCell ref="I3322:I3324"/>
    <mergeCell ref="J3322:J3324"/>
    <mergeCell ref="K3322:K3324"/>
    <mergeCell ref="L3322:L3324"/>
    <mergeCell ref="M3322:M3324"/>
    <mergeCell ref="N3322:N3324"/>
    <mergeCell ref="O3322:O3324"/>
    <mergeCell ref="P3322:P3324"/>
    <mergeCell ref="Q3322:Q3324"/>
    <mergeCell ref="S3322:S3324"/>
    <mergeCell ref="T3322:T3324"/>
    <mergeCell ref="U3322:U3324"/>
    <mergeCell ref="V3322:V3324"/>
    <mergeCell ref="A3314:A3316"/>
    <mergeCell ref="B3314:B3316"/>
    <mergeCell ref="C3314:C3316"/>
    <mergeCell ref="D3314:D3316"/>
    <mergeCell ref="E3314:E3316"/>
    <mergeCell ref="F3314:F3316"/>
    <mergeCell ref="G3314:G3316"/>
    <mergeCell ref="H3314:H3316"/>
    <mergeCell ref="I3314:I3316"/>
    <mergeCell ref="J3314:J3316"/>
    <mergeCell ref="K3314:K3316"/>
    <mergeCell ref="L3314:L3316"/>
    <mergeCell ref="M3314:M3316"/>
    <mergeCell ref="N3314:N3316"/>
    <mergeCell ref="O3314:O3316"/>
    <mergeCell ref="P3314:P3316"/>
    <mergeCell ref="Q3314:Q3316"/>
    <mergeCell ref="O3418:O3422"/>
    <mergeCell ref="A3325:A3326"/>
    <mergeCell ref="B3325:B3326"/>
    <mergeCell ref="C3325:C3326"/>
    <mergeCell ref="D3325:D3326"/>
    <mergeCell ref="E3325:E3326"/>
    <mergeCell ref="F3325:F3326"/>
    <mergeCell ref="G3325:G3326"/>
    <mergeCell ref="H3325:H3326"/>
    <mergeCell ref="I3325:I3326"/>
    <mergeCell ref="J3325:J3326"/>
    <mergeCell ref="K3325:K3326"/>
    <mergeCell ref="L3325:L3326"/>
    <mergeCell ref="M3325:M3326"/>
    <mergeCell ref="N3325:N3326"/>
    <mergeCell ref="O3325:O3326"/>
    <mergeCell ref="P3325:P3326"/>
    <mergeCell ref="Q3325:Q3326"/>
    <mergeCell ref="S3325:S3326"/>
    <mergeCell ref="T3325:T3326"/>
    <mergeCell ref="U3325:U3326"/>
    <mergeCell ref="V3325:V3326"/>
    <mergeCell ref="A3327:B3327"/>
    <mergeCell ref="A3328:B3328"/>
    <mergeCell ref="A3329:B3329"/>
    <mergeCell ref="A3330:V3330"/>
    <mergeCell ref="A3331:V3331"/>
    <mergeCell ref="A3332:V3332"/>
    <mergeCell ref="A3333:V3333"/>
    <mergeCell ref="A3334:V3334"/>
    <mergeCell ref="A3383:B3383"/>
    <mergeCell ref="A3384:V3384"/>
    <mergeCell ref="A3403:B3403"/>
    <mergeCell ref="A3404:V3404"/>
    <mergeCell ref="A3335:A3336"/>
    <mergeCell ref="B3335:B3336"/>
    <mergeCell ref="C3335:C3336"/>
    <mergeCell ref="D3335:D3336"/>
    <mergeCell ref="E3335:E3336"/>
    <mergeCell ref="F3335:F3336"/>
    <mergeCell ref="G3335:G3336"/>
    <mergeCell ref="H3335:H3336"/>
    <mergeCell ref="I3335:I3336"/>
    <mergeCell ref="J3335:J3336"/>
    <mergeCell ref="K3335:K3336"/>
    <mergeCell ref="L3335:L3336"/>
    <mergeCell ref="M3335:M3336"/>
    <mergeCell ref="N3335:N3336"/>
    <mergeCell ref="O3335:O3336"/>
    <mergeCell ref="P3335:P3336"/>
    <mergeCell ref="Q3335:Q3336"/>
    <mergeCell ref="S3335:S3336"/>
    <mergeCell ref="T3335:T3336"/>
    <mergeCell ref="U3335:U3336"/>
    <mergeCell ref="V3335:V3336"/>
    <mergeCell ref="A3337:A3338"/>
    <mergeCell ref="B3337:B3338"/>
    <mergeCell ref="C3337:C3338"/>
    <mergeCell ref="D3337:D3338"/>
    <mergeCell ref="E3337:E3338"/>
    <mergeCell ref="F3337:F3338"/>
    <mergeCell ref="G3337:G3338"/>
    <mergeCell ref="H3337:H3338"/>
    <mergeCell ref="I3337:I3338"/>
    <mergeCell ref="A3450:B3450"/>
    <mergeCell ref="A3451:V3451"/>
    <mergeCell ref="A3456:B3456"/>
    <mergeCell ref="A3472:B3472"/>
    <mergeCell ref="A3533:B3533"/>
    <mergeCell ref="A3534:V3534"/>
    <mergeCell ref="A3535:V3535"/>
    <mergeCell ref="A3536:V3536"/>
    <mergeCell ref="A3548:B3548"/>
    <mergeCell ref="A3549:V3549"/>
    <mergeCell ref="A3559:B3559"/>
    <mergeCell ref="A3560:V3560"/>
    <mergeCell ref="A3571:B3571"/>
    <mergeCell ref="A3572:V3572"/>
    <mergeCell ref="A3582:B3582"/>
    <mergeCell ref="A3583:V3583"/>
    <mergeCell ref="A3597:B3597"/>
    <mergeCell ref="A3598:V3598"/>
    <mergeCell ref="A3600:B3600"/>
    <mergeCell ref="A3601:B3601"/>
    <mergeCell ref="A3602:B3602"/>
    <mergeCell ref="A3603:V3603"/>
    <mergeCell ref="A3604:V3604"/>
    <mergeCell ref="A3605:V3605"/>
    <mergeCell ref="A3606:A3609"/>
    <mergeCell ref="B3606:B3609"/>
    <mergeCell ref="C3606:C3609"/>
    <mergeCell ref="D3606:D3609"/>
    <mergeCell ref="E3606:E3609"/>
    <mergeCell ref="F3606:F3609"/>
    <mergeCell ref="G3606:G3609"/>
    <mergeCell ref="H3606:H3609"/>
    <mergeCell ref="I3606:I3609"/>
    <mergeCell ref="J3606:J3609"/>
    <mergeCell ref="K3606:K3609"/>
    <mergeCell ref="L3606:L3609"/>
    <mergeCell ref="M3606:M3609"/>
    <mergeCell ref="N3606:N3609"/>
    <mergeCell ref="O3606:O3609"/>
    <mergeCell ref="P3606:P3609"/>
    <mergeCell ref="Q3606:Q3609"/>
    <mergeCell ref="S3606:S3609"/>
    <mergeCell ref="T3606:T3609"/>
    <mergeCell ref="U3606:U3609"/>
    <mergeCell ref="V3606:V3609"/>
    <mergeCell ref="A3453:A3455"/>
    <mergeCell ref="B3453:B3455"/>
    <mergeCell ref="C3453:C3455"/>
    <mergeCell ref="D3453:D3455"/>
    <mergeCell ref="E3453:E3455"/>
    <mergeCell ref="F3453:F3455"/>
    <mergeCell ref="G3453:G3455"/>
    <mergeCell ref="H3453:H3455"/>
    <mergeCell ref="I3453:I3455"/>
    <mergeCell ref="J3453:J3455"/>
    <mergeCell ref="K3453:K3455"/>
    <mergeCell ref="L3453:L3455"/>
    <mergeCell ref="M3453:M3455"/>
    <mergeCell ref="N3453:N3455"/>
    <mergeCell ref="O3453:O3455"/>
    <mergeCell ref="P3453:P3455"/>
    <mergeCell ref="Q3453:Q3455"/>
    <mergeCell ref="S3453:S3455"/>
    <mergeCell ref="T3453:T3455"/>
    <mergeCell ref="A3610:A3614"/>
    <mergeCell ref="B3610:B3614"/>
    <mergeCell ref="C3610:C3614"/>
    <mergeCell ref="D3610:D3614"/>
    <mergeCell ref="E3610:E3614"/>
    <mergeCell ref="F3610:F3614"/>
    <mergeCell ref="G3610:G3614"/>
    <mergeCell ref="H3610:H3614"/>
    <mergeCell ref="I3610:I3614"/>
    <mergeCell ref="J3610:J3614"/>
    <mergeCell ref="K3610:K3614"/>
    <mergeCell ref="L3610:L3614"/>
    <mergeCell ref="M3610:M3614"/>
    <mergeCell ref="N3610:N3614"/>
    <mergeCell ref="O3610:O3614"/>
    <mergeCell ref="P3610:P3614"/>
    <mergeCell ref="Q3610:Q3614"/>
    <mergeCell ref="S3610:S3614"/>
    <mergeCell ref="T3610:T3614"/>
    <mergeCell ref="U3610:U3614"/>
    <mergeCell ref="V3610:V3614"/>
    <mergeCell ref="A3615:A3616"/>
    <mergeCell ref="B3615:B3616"/>
    <mergeCell ref="C3615:C3616"/>
    <mergeCell ref="D3615:D3616"/>
    <mergeCell ref="E3615:E3616"/>
    <mergeCell ref="F3615:F3616"/>
    <mergeCell ref="G3615:G3616"/>
    <mergeCell ref="H3615:H3616"/>
    <mergeCell ref="I3615:I3616"/>
    <mergeCell ref="J3615:J3616"/>
    <mergeCell ref="K3615:K3616"/>
    <mergeCell ref="L3615:L3616"/>
    <mergeCell ref="M3615:M3616"/>
    <mergeCell ref="N3615:N3616"/>
    <mergeCell ref="O3615:O3616"/>
    <mergeCell ref="P3615:P3616"/>
    <mergeCell ref="Q3615:Q3616"/>
    <mergeCell ref="S3615:S3616"/>
    <mergeCell ref="T3615:T3616"/>
    <mergeCell ref="U3615:U3616"/>
    <mergeCell ref="V3615:V3616"/>
    <mergeCell ref="A3617:A3621"/>
    <mergeCell ref="B3617:B3621"/>
    <mergeCell ref="C3617:C3621"/>
    <mergeCell ref="D3617:D3621"/>
    <mergeCell ref="E3617:E3621"/>
    <mergeCell ref="F3617:F3621"/>
    <mergeCell ref="G3617:G3621"/>
    <mergeCell ref="H3617:H3621"/>
    <mergeCell ref="I3617:I3621"/>
    <mergeCell ref="J3617:J3621"/>
    <mergeCell ref="K3617:K3621"/>
    <mergeCell ref="L3617:L3621"/>
    <mergeCell ref="M3617:M3621"/>
    <mergeCell ref="N3617:N3621"/>
    <mergeCell ref="O3617:O3621"/>
    <mergeCell ref="P3617:P3621"/>
    <mergeCell ref="Q3617:Q3621"/>
    <mergeCell ref="S3617:S3621"/>
    <mergeCell ref="T3617:T3621"/>
    <mergeCell ref="U3617:U3621"/>
    <mergeCell ref="V3617:V3621"/>
    <mergeCell ref="A3622:A3626"/>
    <mergeCell ref="B3622:B3626"/>
    <mergeCell ref="C3622:C3626"/>
    <mergeCell ref="D3622:D3626"/>
    <mergeCell ref="E3622:E3626"/>
    <mergeCell ref="F3622:F3626"/>
    <mergeCell ref="G3622:G3626"/>
    <mergeCell ref="H3622:H3626"/>
    <mergeCell ref="I3622:I3626"/>
    <mergeCell ref="J3622:J3626"/>
    <mergeCell ref="K3622:K3626"/>
    <mergeCell ref="L3622:L3626"/>
    <mergeCell ref="M3622:M3626"/>
    <mergeCell ref="N3622:N3626"/>
    <mergeCell ref="O3622:O3626"/>
    <mergeCell ref="P3622:P3626"/>
    <mergeCell ref="Q3622:Q3626"/>
    <mergeCell ref="S3622:S3626"/>
    <mergeCell ref="T3622:T3626"/>
    <mergeCell ref="U3622:U3626"/>
    <mergeCell ref="V3622:V3626"/>
    <mergeCell ref="S3644:S3648"/>
    <mergeCell ref="T3644:T3648"/>
    <mergeCell ref="U3644:U3648"/>
    <mergeCell ref="V3644:V3648"/>
    <mergeCell ref="A3627:A3631"/>
    <mergeCell ref="B3627:B3631"/>
    <mergeCell ref="C3627:C3631"/>
    <mergeCell ref="D3627:D3631"/>
    <mergeCell ref="E3627:E3631"/>
    <mergeCell ref="F3627:F3631"/>
    <mergeCell ref="G3627:G3631"/>
    <mergeCell ref="H3627:H3631"/>
    <mergeCell ref="I3627:I3631"/>
    <mergeCell ref="J3627:J3631"/>
    <mergeCell ref="K3627:K3631"/>
    <mergeCell ref="L3627:L3631"/>
    <mergeCell ref="M3627:M3631"/>
    <mergeCell ref="N3627:N3631"/>
    <mergeCell ref="O3627:O3631"/>
    <mergeCell ref="P3627:P3631"/>
    <mergeCell ref="Q3627:Q3631"/>
    <mergeCell ref="S3627:S3631"/>
    <mergeCell ref="T3627:T3631"/>
    <mergeCell ref="U3627:U3631"/>
    <mergeCell ref="V3627:V3631"/>
    <mergeCell ref="A3632:A3636"/>
    <mergeCell ref="B3632:B3636"/>
    <mergeCell ref="C3632:C3636"/>
    <mergeCell ref="D3632:D3636"/>
    <mergeCell ref="E3632:E3636"/>
    <mergeCell ref="F3632:F3636"/>
    <mergeCell ref="G3632:G3636"/>
    <mergeCell ref="H3632:H3636"/>
    <mergeCell ref="I3632:I3636"/>
    <mergeCell ref="J3632:J3636"/>
    <mergeCell ref="K3632:K3636"/>
    <mergeCell ref="L3632:L3636"/>
    <mergeCell ref="M3632:M3636"/>
    <mergeCell ref="N3632:N3636"/>
    <mergeCell ref="O3632:O3636"/>
    <mergeCell ref="P3632:P3636"/>
    <mergeCell ref="Q3632:Q3636"/>
    <mergeCell ref="S3632:S3636"/>
    <mergeCell ref="T3632:T3636"/>
    <mergeCell ref="U3632:U3636"/>
    <mergeCell ref="V3632:V3636"/>
    <mergeCell ref="A3649:B3649"/>
    <mergeCell ref="A3650:B3650"/>
    <mergeCell ref="A3651:V3651"/>
    <mergeCell ref="A3652:A3653"/>
    <mergeCell ref="B3652:B3653"/>
    <mergeCell ref="C3652:C3653"/>
    <mergeCell ref="D3652:D3653"/>
    <mergeCell ref="E3652:E3653"/>
    <mergeCell ref="F3652:F3653"/>
    <mergeCell ref="G3652:G3653"/>
    <mergeCell ref="H3652:H3653"/>
    <mergeCell ref="I3652:I3653"/>
    <mergeCell ref="J3652:J3653"/>
    <mergeCell ref="K3652:K3653"/>
    <mergeCell ref="L3652:L3653"/>
    <mergeCell ref="M3652:M3653"/>
    <mergeCell ref="N3652:N3653"/>
    <mergeCell ref="O3652:O3653"/>
    <mergeCell ref="P3652:P3653"/>
    <mergeCell ref="Q3652:Q3653"/>
    <mergeCell ref="S3652:S3653"/>
    <mergeCell ref="T3652:T3653"/>
    <mergeCell ref="U3652:U3653"/>
    <mergeCell ref="V3652:V3653"/>
    <mergeCell ref="A3637:A3641"/>
    <mergeCell ref="B3637:B3641"/>
    <mergeCell ref="C3637:C3641"/>
    <mergeCell ref="D3637:D3641"/>
    <mergeCell ref="E3637:E3641"/>
    <mergeCell ref="F3637:F3641"/>
    <mergeCell ref="G3637:G3641"/>
    <mergeCell ref="H3637:H3641"/>
    <mergeCell ref="I3637:I3641"/>
    <mergeCell ref="J3637:J3641"/>
    <mergeCell ref="K3637:K3641"/>
    <mergeCell ref="L3637:L3641"/>
    <mergeCell ref="M3637:M3641"/>
    <mergeCell ref="N3637:N3641"/>
    <mergeCell ref="O3637:O3641"/>
    <mergeCell ref="P3637:P3641"/>
    <mergeCell ref="Q3637:Q3641"/>
    <mergeCell ref="S3637:S3641"/>
    <mergeCell ref="T3637:T3641"/>
    <mergeCell ref="U3637:U3641"/>
    <mergeCell ref="V3637:V3641"/>
    <mergeCell ref="A3642:B3642"/>
    <mergeCell ref="A3643:V3643"/>
    <mergeCell ref="A3644:A3648"/>
    <mergeCell ref="B3644:B3648"/>
    <mergeCell ref="C3644:C3648"/>
    <mergeCell ref="D3644:D3648"/>
    <mergeCell ref="E3644:E3648"/>
    <mergeCell ref="F3644:F3648"/>
    <mergeCell ref="G3644:G3648"/>
    <mergeCell ref="H3644:H3648"/>
    <mergeCell ref="I3644:I3648"/>
    <mergeCell ref="J3644:J3648"/>
    <mergeCell ref="K3644:K3648"/>
    <mergeCell ref="L3644:L3648"/>
    <mergeCell ref="M3644:M3648"/>
    <mergeCell ref="N3644:N3648"/>
    <mergeCell ref="O3644:O3648"/>
    <mergeCell ref="P3644:P3648"/>
    <mergeCell ref="Q3644:Q3648"/>
    <mergeCell ref="A3655:A3657"/>
    <mergeCell ref="B3655:B3657"/>
    <mergeCell ref="C3655:C3657"/>
    <mergeCell ref="D3655:D3657"/>
    <mergeCell ref="E3655:E3657"/>
    <mergeCell ref="F3655:F3657"/>
    <mergeCell ref="G3655:G3657"/>
    <mergeCell ref="H3655:H3657"/>
    <mergeCell ref="I3655:I3657"/>
    <mergeCell ref="J3655:J3657"/>
    <mergeCell ref="K3655:K3657"/>
    <mergeCell ref="L3655:L3657"/>
    <mergeCell ref="M3655:M3657"/>
    <mergeCell ref="N3655:N3657"/>
    <mergeCell ref="O3655:O3657"/>
    <mergeCell ref="P3655:P3657"/>
    <mergeCell ref="Q3655:Q3657"/>
    <mergeCell ref="S3655:S3657"/>
    <mergeCell ref="T3655:T3657"/>
    <mergeCell ref="U3655:U3657"/>
    <mergeCell ref="V3655:V3657"/>
    <mergeCell ref="A3659:A3662"/>
    <mergeCell ref="B3659:B3662"/>
    <mergeCell ref="C3659:C3662"/>
    <mergeCell ref="D3659:D3662"/>
    <mergeCell ref="E3659:E3662"/>
    <mergeCell ref="F3659:F3662"/>
    <mergeCell ref="G3659:G3662"/>
    <mergeCell ref="H3659:H3662"/>
    <mergeCell ref="I3659:I3662"/>
    <mergeCell ref="J3659:J3662"/>
    <mergeCell ref="K3659:K3662"/>
    <mergeCell ref="L3659:L3662"/>
    <mergeCell ref="M3659:M3662"/>
    <mergeCell ref="N3659:N3662"/>
    <mergeCell ref="O3659:O3662"/>
    <mergeCell ref="P3659:P3662"/>
    <mergeCell ref="Q3659:Q3662"/>
    <mergeCell ref="S3659:S3662"/>
    <mergeCell ref="T3659:T3662"/>
    <mergeCell ref="U3659:U3662"/>
    <mergeCell ref="V3659:V3662"/>
    <mergeCell ref="A3663:A3668"/>
    <mergeCell ref="B3663:B3668"/>
    <mergeCell ref="C3663:C3668"/>
    <mergeCell ref="D3663:D3668"/>
    <mergeCell ref="E3663:E3668"/>
    <mergeCell ref="F3663:F3668"/>
    <mergeCell ref="G3663:G3668"/>
    <mergeCell ref="H3663:H3668"/>
    <mergeCell ref="I3663:I3668"/>
    <mergeCell ref="J3663:J3668"/>
    <mergeCell ref="K3663:K3668"/>
    <mergeCell ref="L3663:L3668"/>
    <mergeCell ref="M3663:M3668"/>
    <mergeCell ref="N3663:N3668"/>
    <mergeCell ref="O3663:O3668"/>
    <mergeCell ref="P3663:P3668"/>
    <mergeCell ref="Q3663:Q3668"/>
    <mergeCell ref="S3663:S3668"/>
    <mergeCell ref="T3663:T3668"/>
    <mergeCell ref="U3663:U3668"/>
    <mergeCell ref="V3663:V3668"/>
    <mergeCell ref="A3669:A3673"/>
    <mergeCell ref="B3669:B3673"/>
    <mergeCell ref="C3669:C3673"/>
    <mergeCell ref="D3669:D3673"/>
    <mergeCell ref="E3669:E3673"/>
    <mergeCell ref="F3669:F3673"/>
    <mergeCell ref="G3669:G3673"/>
    <mergeCell ref="H3669:H3673"/>
    <mergeCell ref="I3669:I3673"/>
    <mergeCell ref="J3669:J3673"/>
    <mergeCell ref="K3669:K3673"/>
    <mergeCell ref="L3669:L3673"/>
    <mergeCell ref="M3669:M3673"/>
    <mergeCell ref="N3669:N3673"/>
    <mergeCell ref="O3669:O3673"/>
    <mergeCell ref="P3669:P3673"/>
    <mergeCell ref="Q3669:Q3673"/>
    <mergeCell ref="S3669:S3673"/>
    <mergeCell ref="T3669:T3673"/>
    <mergeCell ref="U3669:U3673"/>
    <mergeCell ref="V3669:V3673"/>
    <mergeCell ref="A3674:A3678"/>
    <mergeCell ref="B3674:B3678"/>
    <mergeCell ref="C3674:C3678"/>
    <mergeCell ref="D3674:D3678"/>
    <mergeCell ref="E3674:E3678"/>
    <mergeCell ref="F3674:F3678"/>
    <mergeCell ref="G3674:G3678"/>
    <mergeCell ref="H3674:H3678"/>
    <mergeCell ref="I3674:I3678"/>
    <mergeCell ref="J3674:J3678"/>
    <mergeCell ref="K3674:K3678"/>
    <mergeCell ref="L3674:L3678"/>
    <mergeCell ref="M3674:M3678"/>
    <mergeCell ref="N3674:N3678"/>
    <mergeCell ref="O3674:O3678"/>
    <mergeCell ref="P3674:P3678"/>
    <mergeCell ref="Q3674:Q3678"/>
    <mergeCell ref="S3674:S3678"/>
    <mergeCell ref="T3674:T3678"/>
    <mergeCell ref="U3674:U3678"/>
    <mergeCell ref="V3674:V3678"/>
    <mergeCell ref="A3679:A3683"/>
    <mergeCell ref="B3679:B3683"/>
    <mergeCell ref="C3679:C3683"/>
    <mergeCell ref="D3679:D3683"/>
    <mergeCell ref="E3679:E3683"/>
    <mergeCell ref="F3679:F3683"/>
    <mergeCell ref="G3679:G3683"/>
    <mergeCell ref="H3679:H3683"/>
    <mergeCell ref="I3679:I3683"/>
    <mergeCell ref="J3679:J3683"/>
    <mergeCell ref="K3679:K3683"/>
    <mergeCell ref="L3679:L3683"/>
    <mergeCell ref="M3679:M3683"/>
    <mergeCell ref="N3679:N3683"/>
    <mergeCell ref="O3679:O3683"/>
    <mergeCell ref="P3679:P3683"/>
    <mergeCell ref="Q3679:Q3683"/>
    <mergeCell ref="S3679:S3683"/>
    <mergeCell ref="T3679:T3683"/>
    <mergeCell ref="U3679:U3683"/>
    <mergeCell ref="V3679:V3683"/>
    <mergeCell ref="A3684:A3687"/>
    <mergeCell ref="B3684:B3687"/>
    <mergeCell ref="C3684:C3687"/>
    <mergeCell ref="D3684:D3687"/>
    <mergeCell ref="E3684:E3687"/>
    <mergeCell ref="F3684:F3687"/>
    <mergeCell ref="G3684:G3687"/>
    <mergeCell ref="H3684:H3687"/>
    <mergeCell ref="I3684:I3687"/>
    <mergeCell ref="J3684:J3687"/>
    <mergeCell ref="K3684:K3687"/>
    <mergeCell ref="L3684:L3687"/>
    <mergeCell ref="M3684:M3687"/>
    <mergeCell ref="N3684:N3687"/>
    <mergeCell ref="O3684:O3687"/>
    <mergeCell ref="P3684:P3687"/>
    <mergeCell ref="Q3684:Q3687"/>
    <mergeCell ref="S3684:S3687"/>
    <mergeCell ref="T3684:T3687"/>
    <mergeCell ref="U3684:U3687"/>
    <mergeCell ref="V3684:V3687"/>
    <mergeCell ref="A3688:A3689"/>
    <mergeCell ref="B3688:B3689"/>
    <mergeCell ref="C3688:C3689"/>
    <mergeCell ref="D3688:D3689"/>
    <mergeCell ref="E3688:E3689"/>
    <mergeCell ref="F3688:F3689"/>
    <mergeCell ref="G3688:G3689"/>
    <mergeCell ref="H3688:H3689"/>
    <mergeCell ref="I3688:I3689"/>
    <mergeCell ref="J3688:J3689"/>
    <mergeCell ref="K3688:K3689"/>
    <mergeCell ref="L3688:L3689"/>
    <mergeCell ref="M3688:M3689"/>
    <mergeCell ref="N3688:N3689"/>
    <mergeCell ref="O3688:O3689"/>
    <mergeCell ref="P3688:P3689"/>
    <mergeCell ref="Q3688:Q3689"/>
    <mergeCell ref="S3688:S3689"/>
    <mergeCell ref="T3688:T3689"/>
    <mergeCell ref="U3688:U3689"/>
    <mergeCell ref="V3688:V3689"/>
    <mergeCell ref="A3690:A3694"/>
    <mergeCell ref="B3690:B3694"/>
    <mergeCell ref="C3690:C3694"/>
    <mergeCell ref="D3690:D3694"/>
    <mergeCell ref="E3690:E3694"/>
    <mergeCell ref="F3690:F3694"/>
    <mergeCell ref="G3690:G3694"/>
    <mergeCell ref="H3690:H3694"/>
    <mergeCell ref="I3690:I3694"/>
    <mergeCell ref="J3690:J3694"/>
    <mergeCell ref="K3690:K3694"/>
    <mergeCell ref="L3690:L3694"/>
    <mergeCell ref="M3690:M3694"/>
    <mergeCell ref="N3690:N3694"/>
    <mergeCell ref="O3690:O3694"/>
    <mergeCell ref="P3690:P3694"/>
    <mergeCell ref="Q3690:Q3694"/>
    <mergeCell ref="S3690:S3694"/>
    <mergeCell ref="T3690:T3694"/>
    <mergeCell ref="U3690:U3694"/>
    <mergeCell ref="V3690:V3694"/>
    <mergeCell ref="A3696:A3700"/>
    <mergeCell ref="B3696:B3700"/>
    <mergeCell ref="C3696:C3700"/>
    <mergeCell ref="D3696:D3700"/>
    <mergeCell ref="E3696:E3700"/>
    <mergeCell ref="F3696:F3700"/>
    <mergeCell ref="G3696:G3700"/>
    <mergeCell ref="H3696:H3700"/>
    <mergeCell ref="I3696:I3700"/>
    <mergeCell ref="J3696:J3700"/>
    <mergeCell ref="K3696:K3700"/>
    <mergeCell ref="L3696:L3700"/>
    <mergeCell ref="M3696:M3700"/>
    <mergeCell ref="N3696:N3700"/>
    <mergeCell ref="O3696:O3700"/>
    <mergeCell ref="P3696:P3700"/>
    <mergeCell ref="Q3696:Q3700"/>
    <mergeCell ref="S3696:S3700"/>
    <mergeCell ref="T3696:T3700"/>
    <mergeCell ref="U3696:U3700"/>
    <mergeCell ref="V3696:V3700"/>
    <mergeCell ref="A3701:A3704"/>
    <mergeCell ref="B3701:B3704"/>
    <mergeCell ref="C3701:C3704"/>
    <mergeCell ref="D3701:D3704"/>
    <mergeCell ref="E3701:E3704"/>
    <mergeCell ref="F3701:F3704"/>
    <mergeCell ref="G3701:G3704"/>
    <mergeCell ref="H3701:H3704"/>
    <mergeCell ref="I3701:I3704"/>
    <mergeCell ref="J3701:J3704"/>
    <mergeCell ref="K3701:K3704"/>
    <mergeCell ref="L3701:L3704"/>
    <mergeCell ref="M3701:M3704"/>
    <mergeCell ref="N3701:N3704"/>
    <mergeCell ref="O3701:O3704"/>
    <mergeCell ref="P3701:P3704"/>
    <mergeCell ref="Q3701:Q3704"/>
    <mergeCell ref="S3701:S3704"/>
    <mergeCell ref="T3701:T3704"/>
    <mergeCell ref="U3701:U3704"/>
    <mergeCell ref="V3701:V3704"/>
    <mergeCell ref="A3705:A3708"/>
    <mergeCell ref="B3705:B3708"/>
    <mergeCell ref="C3705:C3708"/>
    <mergeCell ref="D3705:D3708"/>
    <mergeCell ref="E3705:E3708"/>
    <mergeCell ref="F3705:F3708"/>
    <mergeCell ref="G3705:G3708"/>
    <mergeCell ref="H3705:H3708"/>
    <mergeCell ref="I3705:I3708"/>
    <mergeCell ref="J3705:J3708"/>
    <mergeCell ref="K3705:K3708"/>
    <mergeCell ref="L3705:L3708"/>
    <mergeCell ref="M3705:M3708"/>
    <mergeCell ref="N3705:N3708"/>
    <mergeCell ref="O3705:O3708"/>
    <mergeCell ref="P3705:P3708"/>
    <mergeCell ref="Q3705:Q3708"/>
    <mergeCell ref="S3705:S3708"/>
    <mergeCell ref="T3705:T3708"/>
    <mergeCell ref="U3705:U3708"/>
    <mergeCell ref="V3705:V3708"/>
    <mergeCell ref="A3709:A3712"/>
    <mergeCell ref="B3709:B3712"/>
    <mergeCell ref="C3709:C3712"/>
    <mergeCell ref="D3709:D3712"/>
    <mergeCell ref="E3709:E3712"/>
    <mergeCell ref="F3709:F3712"/>
    <mergeCell ref="G3709:G3712"/>
    <mergeCell ref="H3709:H3712"/>
    <mergeCell ref="I3709:I3712"/>
    <mergeCell ref="J3709:J3712"/>
    <mergeCell ref="K3709:K3712"/>
    <mergeCell ref="L3709:L3712"/>
    <mergeCell ref="M3709:M3712"/>
    <mergeCell ref="N3709:N3712"/>
    <mergeCell ref="O3709:O3712"/>
    <mergeCell ref="P3709:P3712"/>
    <mergeCell ref="Q3709:Q3712"/>
    <mergeCell ref="S3709:S3712"/>
    <mergeCell ref="T3709:T3712"/>
    <mergeCell ref="U3709:U3712"/>
    <mergeCell ref="V3709:V3712"/>
    <mergeCell ref="A3713:B3713"/>
    <mergeCell ref="A3714:V3714"/>
    <mergeCell ref="A3716:B3716"/>
    <mergeCell ref="A3717:V3717"/>
    <mergeCell ref="A3719:B3719"/>
    <mergeCell ref="A3720:V3720"/>
    <mergeCell ref="A3723:B3723"/>
    <mergeCell ref="A3724:V3724"/>
    <mergeCell ref="A3726:B3726"/>
    <mergeCell ref="A3727:V3727"/>
    <mergeCell ref="A3729:B3729"/>
    <mergeCell ref="A3730:V3730"/>
    <mergeCell ref="A3731:A3732"/>
    <mergeCell ref="B3731:B3732"/>
    <mergeCell ref="C3731:C3732"/>
    <mergeCell ref="D3731:D3732"/>
    <mergeCell ref="E3731:E3732"/>
    <mergeCell ref="F3731:F3732"/>
    <mergeCell ref="G3731:G3732"/>
    <mergeCell ref="H3731:H3732"/>
    <mergeCell ref="I3731:I3732"/>
    <mergeCell ref="J3731:J3732"/>
    <mergeCell ref="K3731:K3732"/>
    <mergeCell ref="L3731:L3732"/>
    <mergeCell ref="M3731:M3732"/>
    <mergeCell ref="N3731:N3732"/>
    <mergeCell ref="O3731:O3732"/>
    <mergeCell ref="P3731:P3732"/>
    <mergeCell ref="Q3731:Q3732"/>
    <mergeCell ref="S3731:S3732"/>
    <mergeCell ref="T3731:T3732"/>
    <mergeCell ref="U3731:U3732"/>
    <mergeCell ref="V3731:V3732"/>
    <mergeCell ref="A3733:B3733"/>
    <mergeCell ref="A3734:B3734"/>
    <mergeCell ref="A3735:B3735"/>
    <mergeCell ref="A3736:V3736"/>
    <mergeCell ref="A3737:V3737"/>
    <mergeCell ref="A3738:V3738"/>
    <mergeCell ref="A3739:V3739"/>
    <mergeCell ref="A3748:B3748"/>
    <mergeCell ref="A3749:V3749"/>
    <mergeCell ref="A3763:B3763"/>
    <mergeCell ref="A3764:V3764"/>
    <mergeCell ref="A3772:B3772"/>
    <mergeCell ref="A3773:V3773"/>
    <mergeCell ref="A3775:B3775"/>
    <mergeCell ref="A3776:V3776"/>
    <mergeCell ref="A3783:B3783"/>
    <mergeCell ref="A3784:V3784"/>
    <mergeCell ref="A3788:B3788"/>
    <mergeCell ref="A3789:B3789"/>
    <mergeCell ref="A3790:B3790"/>
    <mergeCell ref="A3791:V3791"/>
    <mergeCell ref="A3792:V3792"/>
    <mergeCell ref="A3793:V3793"/>
    <mergeCell ref="A3807:B3807"/>
    <mergeCell ref="A3808:V3808"/>
    <mergeCell ref="A3827:B3827"/>
    <mergeCell ref="A3828:V3828"/>
    <mergeCell ref="A3840:B3840"/>
    <mergeCell ref="A3841:V3841"/>
    <mergeCell ref="A3847:B3847"/>
    <mergeCell ref="A3848:V3848"/>
    <mergeCell ref="A3854:B3854"/>
    <mergeCell ref="A3855:V3855"/>
    <mergeCell ref="A3857:B3857"/>
    <mergeCell ref="A3858:V3858"/>
    <mergeCell ref="A3860:B3860"/>
    <mergeCell ref="A3861:B3861"/>
    <mergeCell ref="A3862:V3862"/>
    <mergeCell ref="A3864:B3864"/>
    <mergeCell ref="A3865:V3865"/>
    <mergeCell ref="A3867:B3867"/>
    <mergeCell ref="A3868:B3868"/>
    <mergeCell ref="A3869:V3869"/>
    <mergeCell ref="A3870:V3870"/>
    <mergeCell ref="A3871:V3871"/>
    <mergeCell ref="A3872:A3878"/>
    <mergeCell ref="B3872:B3878"/>
    <mergeCell ref="C3872:C3878"/>
    <mergeCell ref="D3872:D3878"/>
    <mergeCell ref="E3872:E3878"/>
    <mergeCell ref="F3872:F3878"/>
    <mergeCell ref="G3872:G3878"/>
    <mergeCell ref="H3872:H3878"/>
    <mergeCell ref="I3872:I3878"/>
    <mergeCell ref="J3872:J3878"/>
    <mergeCell ref="K3872:K3878"/>
    <mergeCell ref="L3872:L3878"/>
    <mergeCell ref="M3872:M3878"/>
    <mergeCell ref="N3872:N3878"/>
    <mergeCell ref="O3872:O3878"/>
    <mergeCell ref="P3872:P3878"/>
    <mergeCell ref="Q3872:Q3878"/>
    <mergeCell ref="S3872:S3878"/>
    <mergeCell ref="T3872:T3878"/>
    <mergeCell ref="U3872:U3878"/>
    <mergeCell ref="V3872:V3878"/>
    <mergeCell ref="A3879:A3883"/>
    <mergeCell ref="B3879:B3883"/>
    <mergeCell ref="C3879:C3883"/>
    <mergeCell ref="D3879:D3883"/>
    <mergeCell ref="E3879:E3883"/>
    <mergeCell ref="F3879:F3883"/>
    <mergeCell ref="G3879:G3883"/>
    <mergeCell ref="H3879:H3883"/>
    <mergeCell ref="I3879:I3883"/>
    <mergeCell ref="J3879:J3883"/>
    <mergeCell ref="K3879:K3883"/>
    <mergeCell ref="L3879:L3883"/>
    <mergeCell ref="M3879:M3883"/>
    <mergeCell ref="N3879:N3883"/>
    <mergeCell ref="O3879:O3883"/>
    <mergeCell ref="P3879:P3883"/>
    <mergeCell ref="Q3879:Q3883"/>
    <mergeCell ref="S3879:S3883"/>
    <mergeCell ref="T3879:T3883"/>
    <mergeCell ref="U3879:U3883"/>
    <mergeCell ref="V3879:V3883"/>
    <mergeCell ref="A3884:B3884"/>
    <mergeCell ref="A3885:V3885"/>
    <mergeCell ref="A3887:B3887"/>
    <mergeCell ref="A3888:V3888"/>
    <mergeCell ref="A3889:A3894"/>
    <mergeCell ref="B3889:B3894"/>
    <mergeCell ref="C3889:C3894"/>
    <mergeCell ref="D3889:D3894"/>
    <mergeCell ref="E3889:E3894"/>
    <mergeCell ref="F3889:F3894"/>
    <mergeCell ref="G3889:G3894"/>
    <mergeCell ref="H3889:H3894"/>
    <mergeCell ref="I3889:I3894"/>
    <mergeCell ref="J3889:J3894"/>
    <mergeCell ref="K3889:K3894"/>
    <mergeCell ref="L3889:L3894"/>
    <mergeCell ref="M3889:M3894"/>
    <mergeCell ref="N3889:N3894"/>
    <mergeCell ref="O3889:O3894"/>
    <mergeCell ref="P3889:P3894"/>
    <mergeCell ref="Q3889:Q3894"/>
    <mergeCell ref="S3889:S3894"/>
    <mergeCell ref="T3889:T3894"/>
    <mergeCell ref="U3889:U3894"/>
    <mergeCell ref="V3889:V3894"/>
    <mergeCell ref="A3895:B3895"/>
    <mergeCell ref="A3900:V3900"/>
    <mergeCell ref="A3902:B3902"/>
    <mergeCell ref="A3903:B3903"/>
    <mergeCell ref="A3904:V3904"/>
    <mergeCell ref="A3905:A3909"/>
    <mergeCell ref="B3905:B3909"/>
    <mergeCell ref="C3905:C3909"/>
    <mergeCell ref="D3905:D3909"/>
    <mergeCell ref="E3905:E3909"/>
    <mergeCell ref="F3905:F3909"/>
    <mergeCell ref="G3905:G3909"/>
    <mergeCell ref="H3905:H3909"/>
    <mergeCell ref="I3905:I3909"/>
    <mergeCell ref="J3905:J3909"/>
    <mergeCell ref="K3905:K3909"/>
    <mergeCell ref="L3905:L3909"/>
    <mergeCell ref="M3905:M3909"/>
    <mergeCell ref="N3905:N3909"/>
    <mergeCell ref="O3905:O3909"/>
    <mergeCell ref="P3905:P3909"/>
    <mergeCell ref="Q3905:Q3909"/>
    <mergeCell ref="S3905:S3909"/>
    <mergeCell ref="T3905:T3909"/>
    <mergeCell ref="U3905:U3909"/>
    <mergeCell ref="V3905:V3909"/>
    <mergeCell ref="S3897:S3898"/>
    <mergeCell ref="T3897:T3898"/>
    <mergeCell ref="U3897:U3898"/>
    <mergeCell ref="V3897:V3898"/>
    <mergeCell ref="A3899:B3899"/>
    <mergeCell ref="E3897:E3898"/>
    <mergeCell ref="F3897:F3898"/>
    <mergeCell ref="G3897:G3898"/>
    <mergeCell ref="H3897:H3898"/>
    <mergeCell ref="I3897:I3898"/>
    <mergeCell ref="J3897:J3898"/>
    <mergeCell ref="K3897:K3898"/>
    <mergeCell ref="L3897:L3898"/>
    <mergeCell ref="A3910:A3914"/>
    <mergeCell ref="B3910:B3914"/>
    <mergeCell ref="C3910:C3914"/>
    <mergeCell ref="D3910:D3914"/>
    <mergeCell ref="E3910:E3914"/>
    <mergeCell ref="F3910:F3914"/>
    <mergeCell ref="G3910:G3914"/>
    <mergeCell ref="H3910:H3914"/>
    <mergeCell ref="I3910:I3914"/>
    <mergeCell ref="J3910:J3914"/>
    <mergeCell ref="K3910:K3914"/>
    <mergeCell ref="L3910:L3914"/>
    <mergeCell ref="M3910:M3914"/>
    <mergeCell ref="N3910:N3914"/>
    <mergeCell ref="O3910:O3914"/>
    <mergeCell ref="P3910:P3914"/>
    <mergeCell ref="Q3910:Q3914"/>
    <mergeCell ref="S3910:S3914"/>
    <mergeCell ref="T3910:T3914"/>
    <mergeCell ref="U3910:U3914"/>
    <mergeCell ref="V3910:V3914"/>
    <mergeCell ref="A3915:A3919"/>
    <mergeCell ref="B3915:B3919"/>
    <mergeCell ref="C3915:C3919"/>
    <mergeCell ref="D3915:D3919"/>
    <mergeCell ref="E3915:E3919"/>
    <mergeCell ref="F3915:F3919"/>
    <mergeCell ref="G3915:G3919"/>
    <mergeCell ref="H3915:H3919"/>
    <mergeCell ref="I3915:I3919"/>
    <mergeCell ref="J3915:J3919"/>
    <mergeCell ref="K3915:K3919"/>
    <mergeCell ref="L3915:L3919"/>
    <mergeCell ref="M3915:M3919"/>
    <mergeCell ref="N3915:N3919"/>
    <mergeCell ref="O3915:O3919"/>
    <mergeCell ref="P3915:P3919"/>
    <mergeCell ref="Q3915:Q3919"/>
    <mergeCell ref="S3915:S3919"/>
    <mergeCell ref="T3915:T3919"/>
    <mergeCell ref="U3915:U3919"/>
    <mergeCell ref="V3915:V3919"/>
    <mergeCell ref="A3920:A3924"/>
    <mergeCell ref="B3920:B3924"/>
    <mergeCell ref="C3920:C3924"/>
    <mergeCell ref="D3920:D3924"/>
    <mergeCell ref="E3920:E3924"/>
    <mergeCell ref="F3920:F3924"/>
    <mergeCell ref="G3920:G3924"/>
    <mergeCell ref="H3920:H3924"/>
    <mergeCell ref="I3920:I3924"/>
    <mergeCell ref="J3920:J3924"/>
    <mergeCell ref="K3920:K3924"/>
    <mergeCell ref="L3920:L3924"/>
    <mergeCell ref="M3920:M3924"/>
    <mergeCell ref="N3920:N3924"/>
    <mergeCell ref="O3920:O3924"/>
    <mergeCell ref="P3920:P3924"/>
    <mergeCell ref="Q3920:Q3924"/>
    <mergeCell ref="S3920:S3924"/>
    <mergeCell ref="T3920:T3924"/>
    <mergeCell ref="U3920:U3924"/>
    <mergeCell ref="V3920:V3924"/>
    <mergeCell ref="A3925:A3929"/>
    <mergeCell ref="B3925:B3929"/>
    <mergeCell ref="C3925:C3929"/>
    <mergeCell ref="D3925:D3929"/>
    <mergeCell ref="E3925:E3929"/>
    <mergeCell ref="F3925:F3929"/>
    <mergeCell ref="G3925:G3929"/>
    <mergeCell ref="H3925:H3929"/>
    <mergeCell ref="I3925:I3929"/>
    <mergeCell ref="J3925:J3929"/>
    <mergeCell ref="K3925:K3929"/>
    <mergeCell ref="L3925:L3929"/>
    <mergeCell ref="M3925:M3929"/>
    <mergeCell ref="N3925:N3929"/>
    <mergeCell ref="O3925:O3929"/>
    <mergeCell ref="P3925:P3929"/>
    <mergeCell ref="Q3925:Q3929"/>
    <mergeCell ref="S3925:S3929"/>
    <mergeCell ref="T3925:T3929"/>
    <mergeCell ref="U3925:U3929"/>
    <mergeCell ref="V3925:V3929"/>
    <mergeCell ref="A3930:A3934"/>
    <mergeCell ref="B3930:B3934"/>
    <mergeCell ref="C3930:C3934"/>
    <mergeCell ref="D3930:D3934"/>
    <mergeCell ref="E3930:E3934"/>
    <mergeCell ref="F3930:F3934"/>
    <mergeCell ref="G3930:G3934"/>
    <mergeCell ref="H3930:H3934"/>
    <mergeCell ref="I3930:I3934"/>
    <mergeCell ref="J3930:J3934"/>
    <mergeCell ref="K3930:K3934"/>
    <mergeCell ref="L3930:L3934"/>
    <mergeCell ref="M3930:M3934"/>
    <mergeCell ref="N3930:N3934"/>
    <mergeCell ref="O3930:O3934"/>
    <mergeCell ref="P3930:P3934"/>
    <mergeCell ref="Q3930:Q3934"/>
    <mergeCell ref="S3930:S3934"/>
    <mergeCell ref="T3930:T3934"/>
    <mergeCell ref="U3930:U3934"/>
    <mergeCell ref="V3930:V3934"/>
    <mergeCell ref="A3935:B3935"/>
    <mergeCell ref="A3936:V3936"/>
    <mergeCell ref="A3937:A3941"/>
    <mergeCell ref="B3937:B3941"/>
    <mergeCell ref="C3937:C3941"/>
    <mergeCell ref="D3937:D3941"/>
    <mergeCell ref="E3937:E3941"/>
    <mergeCell ref="F3937:F3941"/>
    <mergeCell ref="G3937:G3941"/>
    <mergeCell ref="H3937:H3941"/>
    <mergeCell ref="I3937:I3941"/>
    <mergeCell ref="J3937:J3941"/>
    <mergeCell ref="K3937:K3941"/>
    <mergeCell ref="L3937:L3941"/>
    <mergeCell ref="M3937:M3941"/>
    <mergeCell ref="N3937:N3941"/>
    <mergeCell ref="O3937:O3941"/>
    <mergeCell ref="P3937:P3941"/>
    <mergeCell ref="Q3937:Q3941"/>
    <mergeCell ref="S3937:S3941"/>
    <mergeCell ref="T3937:T3941"/>
    <mergeCell ref="U3937:U3941"/>
    <mergeCell ref="V3937:V3941"/>
    <mergeCell ref="A3942:B3942"/>
    <mergeCell ref="A3943:V3943"/>
    <mergeCell ref="A3944:A3947"/>
    <mergeCell ref="B3944:B3947"/>
    <mergeCell ref="C3944:C3947"/>
    <mergeCell ref="D3944:D3947"/>
    <mergeCell ref="E3944:E3947"/>
    <mergeCell ref="F3944:F3947"/>
    <mergeCell ref="G3944:G3947"/>
    <mergeCell ref="H3944:H3947"/>
    <mergeCell ref="I3944:I3947"/>
    <mergeCell ref="J3944:J3947"/>
    <mergeCell ref="K3944:K3947"/>
    <mergeCell ref="L3944:L3947"/>
    <mergeCell ref="M3944:M3947"/>
    <mergeCell ref="N3944:N3947"/>
    <mergeCell ref="O3944:O3947"/>
    <mergeCell ref="P3944:P3947"/>
    <mergeCell ref="Q3944:Q3947"/>
    <mergeCell ref="S3944:S3947"/>
    <mergeCell ref="T3944:T3947"/>
    <mergeCell ref="U3944:U3947"/>
    <mergeCell ref="V3944:V3947"/>
    <mergeCell ref="A3948:A3951"/>
    <mergeCell ref="B3948:B3951"/>
    <mergeCell ref="C3948:C3951"/>
    <mergeCell ref="D3948:D3951"/>
    <mergeCell ref="E3948:E3951"/>
    <mergeCell ref="F3948:F3951"/>
    <mergeCell ref="G3948:G3951"/>
    <mergeCell ref="H3948:H3951"/>
    <mergeCell ref="I3948:I3951"/>
    <mergeCell ref="J3948:J3951"/>
    <mergeCell ref="K3948:K3951"/>
    <mergeCell ref="L3948:L3951"/>
    <mergeCell ref="M3948:M3951"/>
    <mergeCell ref="N3948:N3951"/>
    <mergeCell ref="O3948:O3951"/>
    <mergeCell ref="P3948:P3951"/>
    <mergeCell ref="Q3948:Q3951"/>
    <mergeCell ref="S3948:S3951"/>
    <mergeCell ref="T3948:T3951"/>
    <mergeCell ref="U3948:U3951"/>
    <mergeCell ref="V3948:V3951"/>
    <mergeCell ref="A3952:A3957"/>
    <mergeCell ref="B3952:B3957"/>
    <mergeCell ref="C3952:C3957"/>
    <mergeCell ref="D3952:D3957"/>
    <mergeCell ref="E3952:E3957"/>
    <mergeCell ref="F3952:F3957"/>
    <mergeCell ref="G3952:G3957"/>
    <mergeCell ref="H3952:H3957"/>
    <mergeCell ref="I3952:I3957"/>
    <mergeCell ref="J3952:J3957"/>
    <mergeCell ref="K3952:K3957"/>
    <mergeCell ref="L3952:L3957"/>
    <mergeCell ref="M3952:M3957"/>
    <mergeCell ref="N3952:N3957"/>
    <mergeCell ref="O3952:O3957"/>
    <mergeCell ref="P3952:P3957"/>
    <mergeCell ref="Q3952:Q3957"/>
    <mergeCell ref="S3952:S3957"/>
    <mergeCell ref="T3952:T3957"/>
    <mergeCell ref="U3952:U3957"/>
    <mergeCell ref="V3952:V3957"/>
    <mergeCell ref="A3958:B3958"/>
    <mergeCell ref="A3959:V3959"/>
    <mergeCell ref="A3961:A3964"/>
    <mergeCell ref="B3961:B3964"/>
    <mergeCell ref="C3961:C3964"/>
    <mergeCell ref="D3961:D3964"/>
    <mergeCell ref="E3961:E3964"/>
    <mergeCell ref="F3961:F3964"/>
    <mergeCell ref="G3961:G3964"/>
    <mergeCell ref="H3961:H3964"/>
    <mergeCell ref="I3961:I3964"/>
    <mergeCell ref="J3961:J3964"/>
    <mergeCell ref="K3961:K3964"/>
    <mergeCell ref="L3961:L3964"/>
    <mergeCell ref="M3961:M3964"/>
    <mergeCell ref="N3961:N3964"/>
    <mergeCell ref="O3961:O3964"/>
    <mergeCell ref="P3961:P3964"/>
    <mergeCell ref="Q3961:Q3964"/>
    <mergeCell ref="S3961:S3964"/>
    <mergeCell ref="T3961:T3964"/>
    <mergeCell ref="U3961:U3964"/>
    <mergeCell ref="V3961:V3964"/>
    <mergeCell ref="A3965:A3968"/>
    <mergeCell ref="B3965:B3968"/>
    <mergeCell ref="C3965:C3968"/>
    <mergeCell ref="D3965:D3968"/>
    <mergeCell ref="E3965:E3968"/>
    <mergeCell ref="F3965:F3968"/>
    <mergeCell ref="G3965:G3968"/>
    <mergeCell ref="H3965:H3968"/>
    <mergeCell ref="I3965:I3968"/>
    <mergeCell ref="J3965:J3968"/>
    <mergeCell ref="K3965:K3968"/>
    <mergeCell ref="L3965:L3968"/>
    <mergeCell ref="M3965:M3968"/>
    <mergeCell ref="N3965:N3968"/>
    <mergeCell ref="O3965:O3968"/>
    <mergeCell ref="P3965:P3968"/>
    <mergeCell ref="Q3965:Q3968"/>
    <mergeCell ref="S3965:S3968"/>
    <mergeCell ref="T3965:T3968"/>
    <mergeCell ref="U3965:U3968"/>
    <mergeCell ref="V3965:V3968"/>
    <mergeCell ref="A3970:A3971"/>
    <mergeCell ref="B3970:B3971"/>
    <mergeCell ref="C3970:C3971"/>
    <mergeCell ref="D3970:D3971"/>
    <mergeCell ref="E3970:E3971"/>
    <mergeCell ref="F3970:F3971"/>
    <mergeCell ref="G3970:G3971"/>
    <mergeCell ref="H3970:H3971"/>
    <mergeCell ref="I3970:I3971"/>
    <mergeCell ref="J3970:J3971"/>
    <mergeCell ref="K3970:K3971"/>
    <mergeCell ref="L3970:L3971"/>
    <mergeCell ref="M3970:M3971"/>
    <mergeCell ref="N3970:N3971"/>
    <mergeCell ref="O3970:O3971"/>
    <mergeCell ref="P3970:P3971"/>
    <mergeCell ref="Q3970:Q3971"/>
    <mergeCell ref="S3970:S3971"/>
    <mergeCell ref="T3970:T3971"/>
    <mergeCell ref="U3970:U3971"/>
    <mergeCell ref="V3970:V3971"/>
    <mergeCell ref="A3972:A3976"/>
    <mergeCell ref="B3972:B3976"/>
    <mergeCell ref="C3972:C3976"/>
    <mergeCell ref="D3972:D3976"/>
    <mergeCell ref="E3972:E3976"/>
    <mergeCell ref="F3972:F3976"/>
    <mergeCell ref="G3972:G3976"/>
    <mergeCell ref="H3972:H3976"/>
    <mergeCell ref="I3972:I3976"/>
    <mergeCell ref="J3972:J3976"/>
    <mergeCell ref="K3972:K3976"/>
    <mergeCell ref="L3972:L3976"/>
    <mergeCell ref="M3972:M3976"/>
    <mergeCell ref="N3972:N3976"/>
    <mergeCell ref="O3972:O3976"/>
    <mergeCell ref="P3972:P3976"/>
    <mergeCell ref="Q3972:Q3976"/>
    <mergeCell ref="S3972:S3976"/>
    <mergeCell ref="T3972:T3976"/>
    <mergeCell ref="U3972:U3976"/>
    <mergeCell ref="V3972:V3976"/>
    <mergeCell ref="A3977:A3981"/>
    <mergeCell ref="B3977:B3981"/>
    <mergeCell ref="C3977:C3981"/>
    <mergeCell ref="D3977:D3981"/>
    <mergeCell ref="E3977:E3981"/>
    <mergeCell ref="F3977:F3981"/>
    <mergeCell ref="G3977:G3981"/>
    <mergeCell ref="H3977:H3981"/>
    <mergeCell ref="I3977:I3981"/>
    <mergeCell ref="J3977:J3981"/>
    <mergeCell ref="K3977:K3981"/>
    <mergeCell ref="L3977:L3981"/>
    <mergeCell ref="M3977:M3981"/>
    <mergeCell ref="N3977:N3981"/>
    <mergeCell ref="O3977:O3981"/>
    <mergeCell ref="P3977:P3981"/>
    <mergeCell ref="Q3977:Q3981"/>
    <mergeCell ref="S3977:S3981"/>
    <mergeCell ref="T3977:T3981"/>
    <mergeCell ref="U3977:U3981"/>
    <mergeCell ref="V3977:V3981"/>
    <mergeCell ref="A3982:A3986"/>
    <mergeCell ref="B3982:B3986"/>
    <mergeCell ref="C3982:C3986"/>
    <mergeCell ref="D3982:D3986"/>
    <mergeCell ref="E3982:E3986"/>
    <mergeCell ref="F3982:F3986"/>
    <mergeCell ref="G3982:G3986"/>
    <mergeCell ref="H3982:H3986"/>
    <mergeCell ref="I3982:I3986"/>
    <mergeCell ref="J3982:J3986"/>
    <mergeCell ref="K3982:K3986"/>
    <mergeCell ref="L3982:L3986"/>
    <mergeCell ref="M3982:M3986"/>
    <mergeCell ref="N3982:N3986"/>
    <mergeCell ref="O3982:O3986"/>
    <mergeCell ref="P3982:P3986"/>
    <mergeCell ref="Q3982:Q3986"/>
    <mergeCell ref="S3982:S3986"/>
    <mergeCell ref="T3982:T3986"/>
    <mergeCell ref="U3982:U3986"/>
    <mergeCell ref="V3982:V3986"/>
    <mergeCell ref="A3987:A3991"/>
    <mergeCell ref="B3987:B3991"/>
    <mergeCell ref="C3987:C3991"/>
    <mergeCell ref="D3987:D3991"/>
    <mergeCell ref="E3987:E3991"/>
    <mergeCell ref="F3987:F3991"/>
    <mergeCell ref="G3987:G3991"/>
    <mergeCell ref="H3987:H3991"/>
    <mergeCell ref="I3987:I3991"/>
    <mergeCell ref="J3987:J3991"/>
    <mergeCell ref="K3987:K3991"/>
    <mergeCell ref="L3987:L3991"/>
    <mergeCell ref="M3987:M3991"/>
    <mergeCell ref="N3987:N3991"/>
    <mergeCell ref="O3987:O3991"/>
    <mergeCell ref="P3987:P3991"/>
    <mergeCell ref="Q3987:Q3991"/>
    <mergeCell ref="S3987:S3991"/>
    <mergeCell ref="T3987:T3991"/>
    <mergeCell ref="U3987:U3991"/>
    <mergeCell ref="V3987:V3991"/>
    <mergeCell ref="A3993:B3993"/>
    <mergeCell ref="A3994:V3994"/>
    <mergeCell ref="A3995:A3996"/>
    <mergeCell ref="B3995:B3996"/>
    <mergeCell ref="C3995:C3996"/>
    <mergeCell ref="D3995:D3996"/>
    <mergeCell ref="E3995:E3996"/>
    <mergeCell ref="F3995:F3996"/>
    <mergeCell ref="G3995:G3996"/>
    <mergeCell ref="H3995:H3996"/>
    <mergeCell ref="I3995:I3996"/>
    <mergeCell ref="J3995:J3996"/>
    <mergeCell ref="K3995:K3996"/>
    <mergeCell ref="L3995:L3996"/>
    <mergeCell ref="M3995:M3996"/>
    <mergeCell ref="N3995:N3996"/>
    <mergeCell ref="O3995:O3996"/>
    <mergeCell ref="P3995:P3996"/>
    <mergeCell ref="Q3995:Q3996"/>
    <mergeCell ref="S3995:S3996"/>
    <mergeCell ref="T3995:T3996"/>
    <mergeCell ref="U3995:U3996"/>
    <mergeCell ref="V3995:V3996"/>
    <mergeCell ref="A3997:B3997"/>
    <mergeCell ref="A3998:V3998"/>
    <mergeCell ref="A3999:A4005"/>
    <mergeCell ref="B3999:B4005"/>
    <mergeCell ref="C3999:C4005"/>
    <mergeCell ref="D3999:D4005"/>
    <mergeCell ref="E3999:E4005"/>
    <mergeCell ref="F3999:F4005"/>
    <mergeCell ref="G3999:G4005"/>
    <mergeCell ref="H3999:H4005"/>
    <mergeCell ref="I3999:I4005"/>
    <mergeCell ref="J3999:J4005"/>
    <mergeCell ref="K3999:K4005"/>
    <mergeCell ref="L3999:L4005"/>
    <mergeCell ref="M3999:M4005"/>
    <mergeCell ref="N3999:N4005"/>
    <mergeCell ref="O3999:O4005"/>
    <mergeCell ref="P3999:P4005"/>
    <mergeCell ref="Q3999:Q4005"/>
    <mergeCell ref="S3999:S4005"/>
    <mergeCell ref="T3999:T4005"/>
    <mergeCell ref="U3999:U4005"/>
    <mergeCell ref="V3999:V4005"/>
    <mergeCell ref="A4006:B4006"/>
    <mergeCell ref="A4007:B4007"/>
    <mergeCell ref="A4008:B4008"/>
    <mergeCell ref="A4009:B4009"/>
    <mergeCell ref="A4010:V4010"/>
    <mergeCell ref="A4061:V4061"/>
    <mergeCell ref="A4064:B4064"/>
    <mergeCell ref="A4080:V4080"/>
    <mergeCell ref="A4084:B4084"/>
    <mergeCell ref="A4169:B4169"/>
    <mergeCell ref="A4170:V4170"/>
    <mergeCell ref="A4021:A4023"/>
    <mergeCell ref="B4021:B4023"/>
    <mergeCell ref="C4021:C4023"/>
    <mergeCell ref="D4021:D4023"/>
    <mergeCell ref="E4021:E4023"/>
    <mergeCell ref="F4021:F4023"/>
    <mergeCell ref="G4021:G4023"/>
    <mergeCell ref="H4021:H4023"/>
    <mergeCell ref="I4021:I4023"/>
    <mergeCell ref="J4021:J4023"/>
    <mergeCell ref="K4021:K4023"/>
    <mergeCell ref="A4207:B4207"/>
    <mergeCell ref="A4208:V4208"/>
    <mergeCell ref="A4209:A4211"/>
    <mergeCell ref="B4209:B4211"/>
    <mergeCell ref="C4209:C4211"/>
    <mergeCell ref="D4209:D4211"/>
    <mergeCell ref="E4209:E4211"/>
    <mergeCell ref="F4209:F4211"/>
    <mergeCell ref="G4209:G4211"/>
    <mergeCell ref="H4209:H4211"/>
    <mergeCell ref="I4209:I4211"/>
    <mergeCell ref="J4209:J4211"/>
    <mergeCell ref="K4209:K4211"/>
    <mergeCell ref="L4209:L4211"/>
    <mergeCell ref="M4209:M4211"/>
    <mergeCell ref="N4209:N4211"/>
    <mergeCell ref="O4209:O4211"/>
    <mergeCell ref="P4209:P4211"/>
    <mergeCell ref="Q4209:Q4211"/>
    <mergeCell ref="S4209:S4211"/>
    <mergeCell ref="T4209:T4211"/>
    <mergeCell ref="U4209:U4211"/>
    <mergeCell ref="V4209:V4211"/>
    <mergeCell ref="L4021:L4023"/>
    <mergeCell ref="M4021:M4023"/>
    <mergeCell ref="N4021:N4023"/>
    <mergeCell ref="O4021:O4023"/>
    <mergeCell ref="P4021:P4023"/>
    <mergeCell ref="Q4021:Q4023"/>
    <mergeCell ref="S4021:S4023"/>
    <mergeCell ref="T4021:T4023"/>
    <mergeCell ref="U4021:U4023"/>
    <mergeCell ref="V4021:V4023"/>
    <mergeCell ref="A4024:B4024"/>
    <mergeCell ref="A4025:V4025"/>
    <mergeCell ref="A4026:A4027"/>
    <mergeCell ref="B4026:B4027"/>
    <mergeCell ref="C4026:C4027"/>
    <mergeCell ref="D4026:D4027"/>
    <mergeCell ref="E4026:E4027"/>
    <mergeCell ref="F4026:F4027"/>
    <mergeCell ref="G4026:G4027"/>
    <mergeCell ref="B4218:B4219"/>
    <mergeCell ref="C4218:C4219"/>
    <mergeCell ref="D4218:D4219"/>
    <mergeCell ref="E4218:E4219"/>
    <mergeCell ref="F4218:F4219"/>
    <mergeCell ref="G4218:G4219"/>
    <mergeCell ref="H4218:H4219"/>
    <mergeCell ref="I4218:I4219"/>
    <mergeCell ref="J4218:J4219"/>
    <mergeCell ref="K4218:K4219"/>
    <mergeCell ref="L4218:L4219"/>
    <mergeCell ref="M4218:M4219"/>
    <mergeCell ref="N4218:N4219"/>
    <mergeCell ref="O4218:O4219"/>
    <mergeCell ref="P4218:P4219"/>
    <mergeCell ref="Q4218:Q4219"/>
    <mergeCell ref="S4218:S4219"/>
    <mergeCell ref="T4218:T4219"/>
    <mergeCell ref="U4218:U4219"/>
    <mergeCell ref="V4218:V4219"/>
    <mergeCell ref="A4220:B4220"/>
    <mergeCell ref="A4221:V4221"/>
    <mergeCell ref="A4225:A4227"/>
    <mergeCell ref="B4225:B4227"/>
    <mergeCell ref="C4225:C4227"/>
    <mergeCell ref="D4225:D4227"/>
    <mergeCell ref="E4225:E4227"/>
    <mergeCell ref="F4225:F4227"/>
    <mergeCell ref="G4225:G4227"/>
    <mergeCell ref="H4225:H4227"/>
    <mergeCell ref="I4225:I4227"/>
    <mergeCell ref="J4225:J4227"/>
    <mergeCell ref="K4225:K4227"/>
    <mergeCell ref="L4225:L4227"/>
    <mergeCell ref="M4225:M4227"/>
    <mergeCell ref="N4225:N4227"/>
    <mergeCell ref="O4225:O4227"/>
    <mergeCell ref="P4225:P4227"/>
    <mergeCell ref="Q4225:Q4227"/>
    <mergeCell ref="S4225:S4227"/>
    <mergeCell ref="T4225:T4227"/>
    <mergeCell ref="U4225:U4227"/>
    <mergeCell ref="V4225:V4227"/>
    <mergeCell ref="A4228:A4230"/>
    <mergeCell ref="B4228:B4230"/>
    <mergeCell ref="C4228:C4230"/>
    <mergeCell ref="D4228:D4230"/>
    <mergeCell ref="E4228:E4230"/>
    <mergeCell ref="F4228:F4230"/>
    <mergeCell ref="G4228:G4230"/>
    <mergeCell ref="H4228:H4230"/>
    <mergeCell ref="I4228:I4230"/>
    <mergeCell ref="J4228:J4230"/>
    <mergeCell ref="K4228:K4230"/>
    <mergeCell ref="L4228:L4230"/>
    <mergeCell ref="M4228:M4230"/>
    <mergeCell ref="N4228:N4230"/>
    <mergeCell ref="O4228:O4230"/>
    <mergeCell ref="P4228:P4230"/>
    <mergeCell ref="Q4228:Q4230"/>
    <mergeCell ref="S4228:S4230"/>
    <mergeCell ref="T4228:T4230"/>
    <mergeCell ref="U4228:U4230"/>
    <mergeCell ref="V4228:V4230"/>
    <mergeCell ref="A4231:A4233"/>
    <mergeCell ref="B4231:B4233"/>
    <mergeCell ref="C4231:C4233"/>
    <mergeCell ref="D4231:D4233"/>
    <mergeCell ref="E4231:E4233"/>
    <mergeCell ref="F4231:F4233"/>
    <mergeCell ref="G4231:G4233"/>
    <mergeCell ref="H4231:H4233"/>
    <mergeCell ref="I4231:I4233"/>
    <mergeCell ref="J4231:J4233"/>
    <mergeCell ref="K4231:K4233"/>
    <mergeCell ref="L4231:L4233"/>
    <mergeCell ref="M4231:M4233"/>
    <mergeCell ref="N4231:N4233"/>
    <mergeCell ref="O4231:O4233"/>
    <mergeCell ref="P4231:P4233"/>
    <mergeCell ref="Q4231:Q4233"/>
    <mergeCell ref="S4231:S4233"/>
    <mergeCell ref="T4231:T4233"/>
    <mergeCell ref="U4231:U4233"/>
    <mergeCell ref="V4231:V4233"/>
    <mergeCell ref="A4234:A4236"/>
    <mergeCell ref="B4234:B4236"/>
    <mergeCell ref="C4234:C4236"/>
    <mergeCell ref="D4234:D4236"/>
    <mergeCell ref="E4234:E4236"/>
    <mergeCell ref="F4234:F4236"/>
    <mergeCell ref="G4234:G4236"/>
    <mergeCell ref="H4234:H4236"/>
    <mergeCell ref="I4234:I4236"/>
    <mergeCell ref="J4234:J4236"/>
    <mergeCell ref="K4234:K4236"/>
    <mergeCell ref="L4234:L4236"/>
    <mergeCell ref="M4234:M4236"/>
    <mergeCell ref="N4234:N4236"/>
    <mergeCell ref="O4234:O4236"/>
    <mergeCell ref="P4234:P4236"/>
    <mergeCell ref="Q4234:Q4236"/>
    <mergeCell ref="S4234:S4236"/>
    <mergeCell ref="T4234:T4236"/>
    <mergeCell ref="U4234:U4236"/>
    <mergeCell ref="V4234:V4236"/>
    <mergeCell ref="A4237:A4239"/>
    <mergeCell ref="B4237:B4239"/>
    <mergeCell ref="C4237:C4239"/>
    <mergeCell ref="D4237:D4239"/>
    <mergeCell ref="E4237:E4239"/>
    <mergeCell ref="F4237:F4239"/>
    <mergeCell ref="G4237:G4239"/>
    <mergeCell ref="H4237:H4239"/>
    <mergeCell ref="I4237:I4239"/>
    <mergeCell ref="J4237:J4239"/>
    <mergeCell ref="K4237:K4239"/>
    <mergeCell ref="L4237:L4239"/>
    <mergeCell ref="M4237:M4239"/>
    <mergeCell ref="N4237:N4239"/>
    <mergeCell ref="O4237:O4239"/>
    <mergeCell ref="P4237:P4239"/>
    <mergeCell ref="Q4237:Q4239"/>
    <mergeCell ref="S4237:S4239"/>
    <mergeCell ref="T4237:T4239"/>
    <mergeCell ref="U4237:U4239"/>
    <mergeCell ref="V4237:V4239"/>
    <mergeCell ref="A4240:A4242"/>
    <mergeCell ref="B4240:B4242"/>
    <mergeCell ref="C4240:C4242"/>
    <mergeCell ref="D4240:D4242"/>
    <mergeCell ref="E4240:E4242"/>
    <mergeCell ref="F4240:F4242"/>
    <mergeCell ref="G4240:G4242"/>
    <mergeCell ref="H4240:H4242"/>
    <mergeCell ref="I4240:I4242"/>
    <mergeCell ref="J4240:J4242"/>
    <mergeCell ref="K4240:K4242"/>
    <mergeCell ref="L4240:L4242"/>
    <mergeCell ref="M4240:M4242"/>
    <mergeCell ref="N4240:N4242"/>
    <mergeCell ref="O4240:O4242"/>
    <mergeCell ref="P4240:P4242"/>
    <mergeCell ref="Q4240:Q4242"/>
    <mergeCell ref="S4240:S4242"/>
    <mergeCell ref="T4240:T4242"/>
    <mergeCell ref="U4240:U4242"/>
    <mergeCell ref="V4240:V4242"/>
    <mergeCell ref="A4243:A4245"/>
    <mergeCell ref="B4243:B4245"/>
    <mergeCell ref="C4243:C4245"/>
    <mergeCell ref="D4243:D4245"/>
    <mergeCell ref="E4243:E4245"/>
    <mergeCell ref="F4243:F4245"/>
    <mergeCell ref="G4243:G4245"/>
    <mergeCell ref="H4243:H4245"/>
    <mergeCell ref="I4243:I4245"/>
    <mergeCell ref="J4243:J4245"/>
    <mergeCell ref="K4243:K4245"/>
    <mergeCell ref="L4243:L4245"/>
    <mergeCell ref="M4243:M4245"/>
    <mergeCell ref="N4243:N4245"/>
    <mergeCell ref="O4243:O4245"/>
    <mergeCell ref="P4243:P4245"/>
    <mergeCell ref="Q4243:Q4245"/>
    <mergeCell ref="S4243:S4245"/>
    <mergeCell ref="T4243:T4245"/>
    <mergeCell ref="U4243:U4245"/>
    <mergeCell ref="V4243:V4245"/>
    <mergeCell ref="A4246:A4248"/>
    <mergeCell ref="B4246:B4248"/>
    <mergeCell ref="C4246:C4248"/>
    <mergeCell ref="D4246:D4248"/>
    <mergeCell ref="E4246:E4248"/>
    <mergeCell ref="F4246:F4248"/>
    <mergeCell ref="G4246:G4248"/>
    <mergeCell ref="H4246:H4248"/>
    <mergeCell ref="I4246:I4248"/>
    <mergeCell ref="J4246:J4248"/>
    <mergeCell ref="K4246:K4248"/>
    <mergeCell ref="L4246:L4248"/>
    <mergeCell ref="M4246:M4248"/>
    <mergeCell ref="N4246:N4248"/>
    <mergeCell ref="O4246:O4248"/>
    <mergeCell ref="P4246:P4248"/>
    <mergeCell ref="Q4246:Q4248"/>
    <mergeCell ref="S4246:S4248"/>
    <mergeCell ref="T4246:T4248"/>
    <mergeCell ref="U4246:U4248"/>
    <mergeCell ref="V4246:V4248"/>
    <mergeCell ref="A4249:A4251"/>
    <mergeCell ref="B4249:B4251"/>
    <mergeCell ref="C4249:C4251"/>
    <mergeCell ref="D4249:D4251"/>
    <mergeCell ref="E4249:E4251"/>
    <mergeCell ref="F4249:F4251"/>
    <mergeCell ref="G4249:G4251"/>
    <mergeCell ref="H4249:H4251"/>
    <mergeCell ref="I4249:I4251"/>
    <mergeCell ref="J4249:J4251"/>
    <mergeCell ref="K4249:K4251"/>
    <mergeCell ref="L4249:L4251"/>
    <mergeCell ref="M4249:M4251"/>
    <mergeCell ref="N4249:N4251"/>
    <mergeCell ref="O4249:O4251"/>
    <mergeCell ref="P4249:P4251"/>
    <mergeCell ref="Q4249:Q4251"/>
    <mergeCell ref="S4249:S4251"/>
    <mergeCell ref="T4249:T4251"/>
    <mergeCell ref="U4249:U4251"/>
    <mergeCell ref="V4249:V4251"/>
    <mergeCell ref="A4252:A4254"/>
    <mergeCell ref="B4252:B4254"/>
    <mergeCell ref="C4252:C4254"/>
    <mergeCell ref="D4252:D4254"/>
    <mergeCell ref="E4252:E4254"/>
    <mergeCell ref="F4252:F4254"/>
    <mergeCell ref="G4252:G4254"/>
    <mergeCell ref="H4252:H4254"/>
    <mergeCell ref="I4252:I4254"/>
    <mergeCell ref="J4252:J4254"/>
    <mergeCell ref="K4252:K4254"/>
    <mergeCell ref="L4252:L4254"/>
    <mergeCell ref="M4252:M4254"/>
    <mergeCell ref="N4252:N4254"/>
    <mergeCell ref="O4252:O4254"/>
    <mergeCell ref="P4252:P4254"/>
    <mergeCell ref="Q4252:Q4254"/>
    <mergeCell ref="S4252:S4254"/>
    <mergeCell ref="T4252:T4254"/>
    <mergeCell ref="U4252:U4254"/>
    <mergeCell ref="V4252:V4254"/>
    <mergeCell ref="A4257:A4259"/>
    <mergeCell ref="B4257:B4259"/>
    <mergeCell ref="C4257:C4259"/>
    <mergeCell ref="D4257:D4259"/>
    <mergeCell ref="E4257:E4259"/>
    <mergeCell ref="F4257:F4259"/>
    <mergeCell ref="G4257:G4259"/>
    <mergeCell ref="H4257:H4259"/>
    <mergeCell ref="I4257:I4259"/>
    <mergeCell ref="J4257:J4259"/>
    <mergeCell ref="K4257:K4259"/>
    <mergeCell ref="L4257:L4259"/>
    <mergeCell ref="M4257:M4259"/>
    <mergeCell ref="N4257:N4259"/>
    <mergeCell ref="O4257:O4259"/>
    <mergeCell ref="P4257:P4259"/>
    <mergeCell ref="Q4257:Q4259"/>
    <mergeCell ref="S4257:S4259"/>
    <mergeCell ref="T4257:T4259"/>
    <mergeCell ref="U4257:U4259"/>
    <mergeCell ref="V4257:V4259"/>
    <mergeCell ref="A4260:A4262"/>
    <mergeCell ref="B4260:B4262"/>
    <mergeCell ref="C4260:C4262"/>
    <mergeCell ref="D4260:D4262"/>
    <mergeCell ref="E4260:E4262"/>
    <mergeCell ref="F4260:F4262"/>
    <mergeCell ref="G4260:G4262"/>
    <mergeCell ref="H4260:H4262"/>
    <mergeCell ref="I4260:I4262"/>
    <mergeCell ref="J4260:J4262"/>
    <mergeCell ref="K4260:K4262"/>
    <mergeCell ref="L4260:L4262"/>
    <mergeCell ref="M4260:M4262"/>
    <mergeCell ref="N4260:N4262"/>
    <mergeCell ref="O4260:O4262"/>
    <mergeCell ref="P4260:P4262"/>
    <mergeCell ref="Q4260:Q4262"/>
    <mergeCell ref="S4260:S4262"/>
    <mergeCell ref="T4260:T4262"/>
    <mergeCell ref="U4260:U4262"/>
    <mergeCell ref="V4260:V4262"/>
    <mergeCell ref="A4263:A4265"/>
    <mergeCell ref="B4263:B4265"/>
    <mergeCell ref="C4263:C4265"/>
    <mergeCell ref="D4263:D4265"/>
    <mergeCell ref="E4263:E4265"/>
    <mergeCell ref="F4263:F4265"/>
    <mergeCell ref="G4263:G4265"/>
    <mergeCell ref="H4263:H4265"/>
    <mergeCell ref="I4263:I4265"/>
    <mergeCell ref="J4263:J4265"/>
    <mergeCell ref="K4263:K4265"/>
    <mergeCell ref="L4263:L4265"/>
    <mergeCell ref="M4263:M4265"/>
    <mergeCell ref="N4263:N4265"/>
    <mergeCell ref="O4263:O4265"/>
    <mergeCell ref="P4263:P4265"/>
    <mergeCell ref="Q4263:Q4265"/>
    <mergeCell ref="S4263:S4265"/>
    <mergeCell ref="T4263:T4265"/>
    <mergeCell ref="U4263:U4265"/>
    <mergeCell ref="V4263:V4265"/>
    <mergeCell ref="A4266:A4268"/>
    <mergeCell ref="B4266:B4268"/>
    <mergeCell ref="C4266:C4268"/>
    <mergeCell ref="D4266:D4268"/>
    <mergeCell ref="E4266:E4268"/>
    <mergeCell ref="F4266:F4268"/>
    <mergeCell ref="G4266:G4268"/>
    <mergeCell ref="H4266:H4268"/>
    <mergeCell ref="I4266:I4268"/>
    <mergeCell ref="J4266:J4268"/>
    <mergeCell ref="K4266:K4268"/>
    <mergeCell ref="L4266:L4268"/>
    <mergeCell ref="M4266:M4268"/>
    <mergeCell ref="N4266:N4268"/>
    <mergeCell ref="O4266:O4268"/>
    <mergeCell ref="P4266:P4268"/>
    <mergeCell ref="Q4266:Q4268"/>
    <mergeCell ref="S4266:S4268"/>
    <mergeCell ref="T4266:T4268"/>
    <mergeCell ref="U4266:U4268"/>
    <mergeCell ref="V4266:V4268"/>
    <mergeCell ref="A4269:A4271"/>
    <mergeCell ref="B4269:B4271"/>
    <mergeCell ref="C4269:C4271"/>
    <mergeCell ref="D4269:D4271"/>
    <mergeCell ref="E4269:E4271"/>
    <mergeCell ref="F4269:F4271"/>
    <mergeCell ref="G4269:G4271"/>
    <mergeCell ref="H4269:H4271"/>
    <mergeCell ref="I4269:I4271"/>
    <mergeCell ref="J4269:J4271"/>
    <mergeCell ref="K4269:K4271"/>
    <mergeCell ref="L4269:L4271"/>
    <mergeCell ref="M4269:M4271"/>
    <mergeCell ref="N4269:N4271"/>
    <mergeCell ref="O4269:O4271"/>
    <mergeCell ref="P4269:P4271"/>
    <mergeCell ref="Q4269:Q4271"/>
    <mergeCell ref="S4269:S4271"/>
    <mergeCell ref="T4269:T4271"/>
    <mergeCell ref="U4269:U4271"/>
    <mergeCell ref="V4269:V4271"/>
    <mergeCell ref="A4272:A4274"/>
    <mergeCell ref="B4272:B4274"/>
    <mergeCell ref="C4272:C4274"/>
    <mergeCell ref="D4272:D4274"/>
    <mergeCell ref="E4272:E4274"/>
    <mergeCell ref="F4272:F4274"/>
    <mergeCell ref="G4272:G4274"/>
    <mergeCell ref="H4272:H4274"/>
    <mergeCell ref="I4272:I4274"/>
    <mergeCell ref="J4272:J4274"/>
    <mergeCell ref="K4272:K4274"/>
    <mergeCell ref="L4272:L4274"/>
    <mergeCell ref="M4272:M4274"/>
    <mergeCell ref="N4272:N4274"/>
    <mergeCell ref="O4272:O4274"/>
    <mergeCell ref="P4272:P4274"/>
    <mergeCell ref="Q4272:Q4274"/>
    <mergeCell ref="S4272:S4274"/>
    <mergeCell ref="T4272:T4274"/>
    <mergeCell ref="U4272:U4274"/>
    <mergeCell ref="V4272:V4274"/>
    <mergeCell ref="U4275:U4276"/>
    <mergeCell ref="A4306:B4306"/>
    <mergeCell ref="A4307:V4307"/>
    <mergeCell ref="A4308:A4313"/>
    <mergeCell ref="B4308:B4313"/>
    <mergeCell ref="C4308:C4313"/>
    <mergeCell ref="D4308:D4313"/>
    <mergeCell ref="E4308:E4313"/>
    <mergeCell ref="F4308:F4313"/>
    <mergeCell ref="G4308:G4313"/>
    <mergeCell ref="H4308:H4313"/>
    <mergeCell ref="I4308:I4313"/>
    <mergeCell ref="J4308:J4313"/>
    <mergeCell ref="K4308:K4313"/>
    <mergeCell ref="L4308:L4313"/>
    <mergeCell ref="M4308:M4313"/>
    <mergeCell ref="N4308:N4313"/>
    <mergeCell ref="O4308:O4313"/>
    <mergeCell ref="P4308:P4313"/>
    <mergeCell ref="Q4308:Q4313"/>
    <mergeCell ref="S4308:S4313"/>
    <mergeCell ref="T4308:T4313"/>
    <mergeCell ref="U4308:U4313"/>
    <mergeCell ref="V4308:V4313"/>
    <mergeCell ref="V4275:V4276"/>
    <mergeCell ref="A4279:A4281"/>
    <mergeCell ref="B4279:B4281"/>
    <mergeCell ref="C4279:C4281"/>
    <mergeCell ref="D4279:D4281"/>
    <mergeCell ref="E4279:E4281"/>
    <mergeCell ref="F4279:F4281"/>
    <mergeCell ref="G4279:G4281"/>
    <mergeCell ref="H4279:H4281"/>
    <mergeCell ref="I4279:I4281"/>
    <mergeCell ref="J4279:J4281"/>
    <mergeCell ref="K4279:K4281"/>
    <mergeCell ref="L4279:L4281"/>
    <mergeCell ref="M4279:M4281"/>
    <mergeCell ref="N4279:N4281"/>
    <mergeCell ref="O4279:O4281"/>
    <mergeCell ref="P4279:P4281"/>
    <mergeCell ref="Q4279:Q4281"/>
    <mergeCell ref="S4279:S4281"/>
    <mergeCell ref="A4348:A4350"/>
    <mergeCell ref="B4348:B4350"/>
    <mergeCell ref="C4348:C4350"/>
    <mergeCell ref="D4348:D4350"/>
    <mergeCell ref="E4348:E4350"/>
    <mergeCell ref="F4348:F4350"/>
    <mergeCell ref="G4348:G4350"/>
    <mergeCell ref="H4348:H4350"/>
    <mergeCell ref="I4348:I4350"/>
    <mergeCell ref="J4348:J4350"/>
    <mergeCell ref="K4348:K4350"/>
    <mergeCell ref="L4348:L4350"/>
    <mergeCell ref="M4348:M4350"/>
    <mergeCell ref="N4348:N4350"/>
    <mergeCell ref="O4348:O4350"/>
    <mergeCell ref="P4348:P4350"/>
    <mergeCell ref="Q4348:Q4350"/>
    <mergeCell ref="S4348:S4350"/>
    <mergeCell ref="T4348:T4350"/>
    <mergeCell ref="U4348:U4350"/>
    <mergeCell ref="V4348:V4350"/>
    <mergeCell ref="A4351:A4353"/>
    <mergeCell ref="B4351:B4353"/>
    <mergeCell ref="C4351:C4353"/>
    <mergeCell ref="D4351:D4353"/>
    <mergeCell ref="E4351:E4353"/>
    <mergeCell ref="F4351:F4353"/>
    <mergeCell ref="G4351:G4353"/>
    <mergeCell ref="H4351:H4353"/>
    <mergeCell ref="I4351:I4353"/>
    <mergeCell ref="J4351:J4353"/>
    <mergeCell ref="K4351:K4353"/>
    <mergeCell ref="L4351:L4353"/>
    <mergeCell ref="M4351:M4353"/>
    <mergeCell ref="N4351:N4353"/>
    <mergeCell ref="O4351:O4353"/>
    <mergeCell ref="P4351:P4353"/>
    <mergeCell ref="Q4351:Q4353"/>
    <mergeCell ref="S4351:S4353"/>
    <mergeCell ref="T4351:T4353"/>
    <mergeCell ref="U4351:U4353"/>
    <mergeCell ref="V4351:V4353"/>
    <mergeCell ref="C4366:C4371"/>
    <mergeCell ref="D4366:D4371"/>
    <mergeCell ref="E4366:E4371"/>
    <mergeCell ref="F4366:F4371"/>
    <mergeCell ref="G4366:G4371"/>
    <mergeCell ref="H4366:H4371"/>
    <mergeCell ref="I4366:I4371"/>
    <mergeCell ref="J4366:J4371"/>
    <mergeCell ref="K4366:K4371"/>
    <mergeCell ref="L4366:L4371"/>
    <mergeCell ref="M4366:M4371"/>
    <mergeCell ref="N4366:N4371"/>
    <mergeCell ref="O4366:O4371"/>
    <mergeCell ref="P4366:P4371"/>
    <mergeCell ref="Q4366:Q4371"/>
    <mergeCell ref="S4366:S4371"/>
    <mergeCell ref="T4366:T4371"/>
    <mergeCell ref="U4366:U4371"/>
    <mergeCell ref="V4366:V4371"/>
    <mergeCell ref="A4432:A4434"/>
    <mergeCell ref="B4432:B4434"/>
    <mergeCell ref="C4432:C4434"/>
    <mergeCell ref="D4432:D4434"/>
    <mergeCell ref="E4432:E4434"/>
    <mergeCell ref="F4432:F4434"/>
    <mergeCell ref="G4432:G4434"/>
    <mergeCell ref="H4432:H4434"/>
    <mergeCell ref="I4432:I4434"/>
    <mergeCell ref="J4432:J4434"/>
    <mergeCell ref="K4432:K4434"/>
    <mergeCell ref="L4432:L4434"/>
    <mergeCell ref="M4432:M4434"/>
    <mergeCell ref="N4432:N4434"/>
    <mergeCell ref="O4432:O4434"/>
    <mergeCell ref="P4432:P4434"/>
    <mergeCell ref="Q4432:Q4434"/>
    <mergeCell ref="S4432:S4434"/>
    <mergeCell ref="T4432:T4434"/>
    <mergeCell ref="U4432:U4434"/>
    <mergeCell ref="V4432:V4434"/>
    <mergeCell ref="A4372:A4374"/>
    <mergeCell ref="B4372:B4374"/>
    <mergeCell ref="C4372:C4374"/>
    <mergeCell ref="D4372:D4374"/>
    <mergeCell ref="E4372:E4374"/>
    <mergeCell ref="F4372:F4374"/>
    <mergeCell ref="G4372:G4374"/>
    <mergeCell ref="H4372:H4374"/>
    <mergeCell ref="I4372:I4374"/>
    <mergeCell ref="J4372:J4374"/>
    <mergeCell ref="K4372:K4374"/>
    <mergeCell ref="L4372:L4374"/>
    <mergeCell ref="M4372:M4374"/>
    <mergeCell ref="N4372:N4374"/>
    <mergeCell ref="O4372:O4374"/>
    <mergeCell ref="P4372:P4374"/>
    <mergeCell ref="Q4372:Q4374"/>
    <mergeCell ref="S4372:S4374"/>
    <mergeCell ref="T4372:T4374"/>
    <mergeCell ref="U4372:U4374"/>
    <mergeCell ref="V4372:V4374"/>
    <mergeCell ref="A4375:A4379"/>
    <mergeCell ref="A4380:A4381"/>
    <mergeCell ref="B4380:B4381"/>
    <mergeCell ref="A4730:B4730"/>
    <mergeCell ref="A4731:V4731"/>
    <mergeCell ref="A4732:A4734"/>
    <mergeCell ref="B4732:B4734"/>
    <mergeCell ref="C4732:C4734"/>
    <mergeCell ref="D4732:D4734"/>
    <mergeCell ref="E4732:E4734"/>
    <mergeCell ref="F4732:F4734"/>
    <mergeCell ref="G4732:G4734"/>
    <mergeCell ref="H4732:H4734"/>
    <mergeCell ref="I4732:I4734"/>
    <mergeCell ref="J4732:J4734"/>
    <mergeCell ref="K4732:K4734"/>
    <mergeCell ref="L4732:L4734"/>
    <mergeCell ref="M4732:M4734"/>
    <mergeCell ref="N4732:N4734"/>
    <mergeCell ref="O4732:O4734"/>
    <mergeCell ref="P4732:P4734"/>
    <mergeCell ref="Q4732:Q4734"/>
    <mergeCell ref="S4732:S4734"/>
    <mergeCell ref="T4732:T4734"/>
    <mergeCell ref="U4732:U4734"/>
    <mergeCell ref="V4732:V4734"/>
    <mergeCell ref="A4775:A4776"/>
    <mergeCell ref="B4775:B4776"/>
    <mergeCell ref="C4775:C4776"/>
    <mergeCell ref="D4775:D4776"/>
    <mergeCell ref="E4775:E4776"/>
    <mergeCell ref="F4775:F4776"/>
    <mergeCell ref="G4775:G4776"/>
    <mergeCell ref="H4775:H4776"/>
    <mergeCell ref="I4775:I4776"/>
    <mergeCell ref="J4775:J4776"/>
    <mergeCell ref="K4775:K4776"/>
    <mergeCell ref="L4775:L4776"/>
    <mergeCell ref="M4775:M4776"/>
    <mergeCell ref="N4775:N4776"/>
    <mergeCell ref="O4775:O4776"/>
    <mergeCell ref="P4775:P4776"/>
    <mergeCell ref="Q4775:Q4776"/>
    <mergeCell ref="S4775:S4776"/>
    <mergeCell ref="T4775:T4776"/>
    <mergeCell ref="U4775:U4776"/>
    <mergeCell ref="A4735:A4737"/>
    <mergeCell ref="B4735:B4737"/>
    <mergeCell ref="C4735:C4737"/>
    <mergeCell ref="D4735:D4737"/>
    <mergeCell ref="E4735:E4737"/>
    <mergeCell ref="F4735:F4737"/>
    <mergeCell ref="G4735:G4737"/>
    <mergeCell ref="H4735:H4737"/>
    <mergeCell ref="I4735:I4737"/>
    <mergeCell ref="J4735:J4737"/>
    <mergeCell ref="K4735:K4737"/>
    <mergeCell ref="L4735:L4737"/>
    <mergeCell ref="M4735:M4737"/>
    <mergeCell ref="N4735:N4737"/>
    <mergeCell ref="O4735:O4737"/>
    <mergeCell ref="P4735:P4737"/>
    <mergeCell ref="Q4735:Q4737"/>
    <mergeCell ref="S4735:S4737"/>
    <mergeCell ref="U4738:U4740"/>
    <mergeCell ref="V4738:V4740"/>
    <mergeCell ref="A4741:A4743"/>
    <mergeCell ref="B4751:B4753"/>
    <mergeCell ref="C4751:C4753"/>
    <mergeCell ref="D4751:D4753"/>
    <mergeCell ref="E4751:E4753"/>
    <mergeCell ref="F4751:F4753"/>
    <mergeCell ref="G4751:G4753"/>
    <mergeCell ref="H4751:H4753"/>
    <mergeCell ref="I4751:I4753"/>
    <mergeCell ref="J4751:J4753"/>
    <mergeCell ref="K4751:K4753"/>
    <mergeCell ref="L4751:L4753"/>
    <mergeCell ref="M4751:M4753"/>
    <mergeCell ref="N4751:N4753"/>
    <mergeCell ref="O4751:O4753"/>
    <mergeCell ref="P4751:P4753"/>
    <mergeCell ref="Q4751:Q4753"/>
    <mergeCell ref="S4751:S4753"/>
    <mergeCell ref="T4751:T4753"/>
    <mergeCell ref="U4751:U4753"/>
    <mergeCell ref="V4751:V4753"/>
    <mergeCell ref="A4744:A4750"/>
    <mergeCell ref="B4744:B4750"/>
    <mergeCell ref="C4744:C4750"/>
    <mergeCell ref="D4744:D4750"/>
    <mergeCell ref="E4744:E4750"/>
    <mergeCell ref="F4744:F4750"/>
    <mergeCell ref="G4744:G4750"/>
    <mergeCell ref="H4744:H4750"/>
    <mergeCell ref="I4744:I4750"/>
    <mergeCell ref="J4744:J4750"/>
    <mergeCell ref="K4744:K4750"/>
    <mergeCell ref="L4744:L4750"/>
    <mergeCell ref="M4744:M4750"/>
    <mergeCell ref="N4744:N4750"/>
    <mergeCell ref="O4744:O4750"/>
    <mergeCell ref="P4744:P4750"/>
    <mergeCell ref="Q4744:Q4750"/>
    <mergeCell ref="S4744:S4750"/>
    <mergeCell ref="T4744:T4750"/>
    <mergeCell ref="U4744:U4750"/>
    <mergeCell ref="V4744:V4750"/>
    <mergeCell ref="A4754:A4756"/>
    <mergeCell ref="B4754:B4756"/>
    <mergeCell ref="C4754:C4756"/>
    <mergeCell ref="D4754:D4756"/>
    <mergeCell ref="E4754:E4756"/>
    <mergeCell ref="F4754:F4756"/>
    <mergeCell ref="G4754:G4756"/>
    <mergeCell ref="H4754:H4756"/>
    <mergeCell ref="I4754:I4756"/>
    <mergeCell ref="J4754:J4756"/>
    <mergeCell ref="K4754:K4756"/>
    <mergeCell ref="L4754:L4756"/>
    <mergeCell ref="M4754:M4756"/>
    <mergeCell ref="N4754:N4756"/>
    <mergeCell ref="O4754:O4756"/>
    <mergeCell ref="P4754:P4756"/>
    <mergeCell ref="Q4754:Q4756"/>
    <mergeCell ref="S4754:S4756"/>
    <mergeCell ref="T4754:T4756"/>
    <mergeCell ref="U4754:U4756"/>
    <mergeCell ref="V4754:V4756"/>
    <mergeCell ref="A4757:A4759"/>
    <mergeCell ref="B4757:B4759"/>
    <mergeCell ref="C4757:C4759"/>
    <mergeCell ref="D4757:D4759"/>
    <mergeCell ref="E4757:E4759"/>
    <mergeCell ref="F4757:F4759"/>
    <mergeCell ref="G4757:G4759"/>
    <mergeCell ref="H4757:H4759"/>
    <mergeCell ref="I4757:I4759"/>
    <mergeCell ref="J4757:J4759"/>
    <mergeCell ref="K4757:K4759"/>
    <mergeCell ref="L4757:L4759"/>
    <mergeCell ref="M4757:M4759"/>
    <mergeCell ref="N4757:N4759"/>
    <mergeCell ref="O4757:O4759"/>
    <mergeCell ref="P4757:P4759"/>
    <mergeCell ref="Q4757:Q4759"/>
    <mergeCell ref="S4757:S4759"/>
    <mergeCell ref="T4757:T4759"/>
    <mergeCell ref="U4757:U4759"/>
    <mergeCell ref="V4757:V4759"/>
    <mergeCell ref="A4760:A4762"/>
    <mergeCell ref="B4760:B4762"/>
    <mergeCell ref="C4760:C4762"/>
    <mergeCell ref="D4760:D4762"/>
    <mergeCell ref="E4760:E4762"/>
    <mergeCell ref="F4760:F4762"/>
    <mergeCell ref="G4760:G4762"/>
    <mergeCell ref="H4760:H4762"/>
    <mergeCell ref="I4760:I4762"/>
    <mergeCell ref="J4760:J4762"/>
    <mergeCell ref="K4760:K4762"/>
    <mergeCell ref="L4760:L4762"/>
    <mergeCell ref="M4760:M4762"/>
    <mergeCell ref="N4760:N4762"/>
    <mergeCell ref="O4760:O4762"/>
    <mergeCell ref="P4760:P4762"/>
    <mergeCell ref="Q4760:Q4762"/>
    <mergeCell ref="S4760:S4762"/>
    <mergeCell ref="T4760:T4762"/>
    <mergeCell ref="U4760:U4762"/>
    <mergeCell ref="V4760:V4762"/>
    <mergeCell ref="A4763:A4765"/>
    <mergeCell ref="B4763:B4765"/>
    <mergeCell ref="C4763:C4765"/>
    <mergeCell ref="D4763:D4765"/>
    <mergeCell ref="E4763:E4765"/>
    <mergeCell ref="F4763:F4765"/>
    <mergeCell ref="G4763:G4765"/>
    <mergeCell ref="H4763:H4765"/>
    <mergeCell ref="I4763:I4765"/>
    <mergeCell ref="J4763:J4765"/>
    <mergeCell ref="K4763:K4765"/>
    <mergeCell ref="L4763:L4765"/>
    <mergeCell ref="M4763:M4765"/>
    <mergeCell ref="N4763:N4765"/>
    <mergeCell ref="O4763:O4765"/>
    <mergeCell ref="P4763:P4765"/>
    <mergeCell ref="Q4763:Q4765"/>
    <mergeCell ref="S4763:S4765"/>
    <mergeCell ref="T4763:T4765"/>
    <mergeCell ref="U4763:U4765"/>
    <mergeCell ref="V4763:V4765"/>
    <mergeCell ref="A4766:A4768"/>
    <mergeCell ref="B4766:B4768"/>
    <mergeCell ref="C4766:C4768"/>
    <mergeCell ref="D4766:D4768"/>
    <mergeCell ref="E4766:E4768"/>
    <mergeCell ref="F4766:F4768"/>
    <mergeCell ref="G4766:G4768"/>
    <mergeCell ref="H4766:H4768"/>
    <mergeCell ref="I4766:I4768"/>
    <mergeCell ref="J4766:J4768"/>
    <mergeCell ref="K4766:K4768"/>
    <mergeCell ref="L4766:L4768"/>
    <mergeCell ref="M4766:M4768"/>
    <mergeCell ref="N4766:N4768"/>
    <mergeCell ref="O4766:O4768"/>
    <mergeCell ref="P4766:P4768"/>
    <mergeCell ref="Q4766:Q4768"/>
    <mergeCell ref="S4766:S4768"/>
    <mergeCell ref="T4766:T4768"/>
    <mergeCell ref="U4766:U4768"/>
    <mergeCell ref="V4766:V4768"/>
    <mergeCell ref="A4769:A4771"/>
    <mergeCell ref="B4769:B4771"/>
    <mergeCell ref="C4769:C4771"/>
    <mergeCell ref="D4769:D4771"/>
    <mergeCell ref="E4769:E4771"/>
    <mergeCell ref="F4769:F4771"/>
    <mergeCell ref="G4769:G4771"/>
    <mergeCell ref="H4769:H4771"/>
    <mergeCell ref="I4769:I4771"/>
    <mergeCell ref="J4769:J4771"/>
    <mergeCell ref="K4769:K4771"/>
    <mergeCell ref="L4769:L4771"/>
    <mergeCell ref="M4769:M4771"/>
    <mergeCell ref="N4769:N4771"/>
    <mergeCell ref="O4769:O4771"/>
    <mergeCell ref="P4769:P4771"/>
    <mergeCell ref="Q4769:Q4771"/>
    <mergeCell ref="S4769:S4771"/>
    <mergeCell ref="T4769:T4771"/>
    <mergeCell ref="U4769:U4771"/>
    <mergeCell ref="V4769:V4771"/>
    <mergeCell ref="A4772:A4774"/>
    <mergeCell ref="B4772:B4774"/>
    <mergeCell ref="C4772:C4774"/>
    <mergeCell ref="D4772:D4774"/>
    <mergeCell ref="E4772:E4774"/>
    <mergeCell ref="F4772:F4774"/>
    <mergeCell ref="G4772:G4774"/>
    <mergeCell ref="H4772:H4774"/>
    <mergeCell ref="I4772:I4774"/>
    <mergeCell ref="J4772:J4774"/>
    <mergeCell ref="K4772:K4774"/>
    <mergeCell ref="L4772:L4774"/>
    <mergeCell ref="M4772:M4774"/>
    <mergeCell ref="N4772:N4774"/>
    <mergeCell ref="O4772:O4774"/>
    <mergeCell ref="P4772:P4774"/>
    <mergeCell ref="Q4772:Q4774"/>
    <mergeCell ref="S4772:S4774"/>
    <mergeCell ref="T4772:T4774"/>
    <mergeCell ref="U4772:U4774"/>
    <mergeCell ref="V4772:V4774"/>
    <mergeCell ref="A4779:A4781"/>
    <mergeCell ref="B4779:B4781"/>
    <mergeCell ref="C4779:C4781"/>
    <mergeCell ref="D4779:D4781"/>
    <mergeCell ref="E4779:E4781"/>
    <mergeCell ref="F4779:F4781"/>
    <mergeCell ref="G4779:G4781"/>
    <mergeCell ref="H4779:H4781"/>
    <mergeCell ref="I4779:I4781"/>
    <mergeCell ref="J4779:J4781"/>
    <mergeCell ref="K4779:K4781"/>
    <mergeCell ref="L4779:L4781"/>
    <mergeCell ref="M4779:M4781"/>
    <mergeCell ref="N4779:N4781"/>
    <mergeCell ref="O4779:O4781"/>
    <mergeCell ref="P4779:P4781"/>
    <mergeCell ref="Q4779:Q4781"/>
    <mergeCell ref="S4779:S4781"/>
    <mergeCell ref="T4779:T4781"/>
    <mergeCell ref="U4779:U4781"/>
    <mergeCell ref="V4779:V4781"/>
    <mergeCell ref="V4775:V4776"/>
    <mergeCell ref="A4777:A4778"/>
    <mergeCell ref="B4777:B4778"/>
    <mergeCell ref="C4777:C4778"/>
    <mergeCell ref="D4777:D4778"/>
    <mergeCell ref="E4777:E4778"/>
    <mergeCell ref="F4777:F4778"/>
    <mergeCell ref="G4777:G4778"/>
    <mergeCell ref="H4777:H4778"/>
    <mergeCell ref="I4777:I4778"/>
    <mergeCell ref="J4777:J4778"/>
    <mergeCell ref="K4777:K4778"/>
    <mergeCell ref="L4777:L4778"/>
    <mergeCell ref="M4777:M4778"/>
    <mergeCell ref="N4777:N4778"/>
    <mergeCell ref="O4777:O4778"/>
    <mergeCell ref="P4777:P4778"/>
    <mergeCell ref="Q4777:Q4778"/>
    <mergeCell ref="S4777:S4778"/>
    <mergeCell ref="T4777:T4778"/>
    <mergeCell ref="U4777:U4778"/>
    <mergeCell ref="V4777:V4778"/>
    <mergeCell ref="U4788:U4790"/>
    <mergeCell ref="V4788:V4790"/>
    <mergeCell ref="A4791:A4793"/>
    <mergeCell ref="B4791:B4793"/>
    <mergeCell ref="C4791:C4793"/>
    <mergeCell ref="D4791:D4793"/>
    <mergeCell ref="E4791:E4793"/>
    <mergeCell ref="F4791:F4793"/>
    <mergeCell ref="G4791:G4793"/>
    <mergeCell ref="H4791:H4793"/>
    <mergeCell ref="I4791:I4793"/>
    <mergeCell ref="J4791:J4793"/>
    <mergeCell ref="K4791:K4793"/>
    <mergeCell ref="L4791:L4793"/>
    <mergeCell ref="M4791:M4793"/>
    <mergeCell ref="N4791:N4793"/>
    <mergeCell ref="O4791:O4793"/>
    <mergeCell ref="P4791:P4793"/>
    <mergeCell ref="Q4791:Q4793"/>
    <mergeCell ref="S4791:S4793"/>
    <mergeCell ref="T4791:T4793"/>
    <mergeCell ref="U4791:U4793"/>
    <mergeCell ref="V4791:V4793"/>
    <mergeCell ref="A4794:A4796"/>
    <mergeCell ref="B4794:B4796"/>
    <mergeCell ref="C4794:C4796"/>
    <mergeCell ref="D4794:D4796"/>
    <mergeCell ref="E4794:E4796"/>
    <mergeCell ref="F4794:F4796"/>
    <mergeCell ref="G4794:G4796"/>
    <mergeCell ref="H4794:H4796"/>
    <mergeCell ref="I4794:I4796"/>
    <mergeCell ref="J4794:J4796"/>
    <mergeCell ref="K4794:K4796"/>
    <mergeCell ref="L4794:L4796"/>
    <mergeCell ref="M4794:M4796"/>
    <mergeCell ref="N4794:N4796"/>
    <mergeCell ref="O4794:O4796"/>
    <mergeCell ref="P4794:P4796"/>
    <mergeCell ref="Q4794:Q4796"/>
    <mergeCell ref="S4794:S4796"/>
    <mergeCell ref="T4794:T4796"/>
    <mergeCell ref="U4794:U4796"/>
    <mergeCell ref="V4794:V4796"/>
    <mergeCell ref="A4797:A4799"/>
    <mergeCell ref="B4797:B4799"/>
    <mergeCell ref="C4797:C4799"/>
    <mergeCell ref="D4797:D4799"/>
    <mergeCell ref="E4797:E4799"/>
    <mergeCell ref="F4797:F4799"/>
    <mergeCell ref="G4797:G4799"/>
    <mergeCell ref="H4797:H4799"/>
    <mergeCell ref="I4797:I4799"/>
    <mergeCell ref="J4797:J4799"/>
    <mergeCell ref="K4797:K4799"/>
    <mergeCell ref="L4797:L4799"/>
    <mergeCell ref="M4797:M4799"/>
    <mergeCell ref="N4797:N4799"/>
    <mergeCell ref="O4797:O4799"/>
    <mergeCell ref="P4797:P4799"/>
    <mergeCell ref="Q4797:Q4799"/>
    <mergeCell ref="S4797:S4799"/>
    <mergeCell ref="T4797:T4799"/>
    <mergeCell ref="U4797:U4799"/>
    <mergeCell ref="V4797:V4799"/>
    <mergeCell ref="A4800:A4802"/>
    <mergeCell ref="B4800:B4802"/>
    <mergeCell ref="C4800:C4802"/>
    <mergeCell ref="D4800:D4802"/>
    <mergeCell ref="E4800:E4802"/>
    <mergeCell ref="F4800:F4802"/>
    <mergeCell ref="G4800:G4802"/>
    <mergeCell ref="H4800:H4802"/>
    <mergeCell ref="I4800:I4802"/>
    <mergeCell ref="J4800:J4802"/>
    <mergeCell ref="K4800:K4802"/>
    <mergeCell ref="L4800:L4802"/>
    <mergeCell ref="M4800:M4802"/>
    <mergeCell ref="N4800:N4802"/>
    <mergeCell ref="O4800:O4802"/>
    <mergeCell ref="P4800:P4802"/>
    <mergeCell ref="Q4800:Q4802"/>
    <mergeCell ref="S4800:S4802"/>
    <mergeCell ref="T4800:T4802"/>
    <mergeCell ref="U4800:U4802"/>
    <mergeCell ref="V4800:V4802"/>
    <mergeCell ref="A4803:B4803"/>
    <mergeCell ref="A4804:V4804"/>
    <mergeCell ref="A4811:A4813"/>
    <mergeCell ref="B4811:B4813"/>
    <mergeCell ref="C4811:C4813"/>
    <mergeCell ref="D4811:D4813"/>
    <mergeCell ref="E4811:E4813"/>
    <mergeCell ref="F4811:F4813"/>
    <mergeCell ref="G4811:G4813"/>
    <mergeCell ref="H4811:H4813"/>
    <mergeCell ref="I4811:I4813"/>
    <mergeCell ref="J4811:J4813"/>
    <mergeCell ref="K4811:K4813"/>
    <mergeCell ref="L4811:L4813"/>
    <mergeCell ref="M4811:M4813"/>
    <mergeCell ref="N4811:N4813"/>
    <mergeCell ref="O4811:O4813"/>
    <mergeCell ref="P4811:P4813"/>
    <mergeCell ref="Q4811:Q4813"/>
    <mergeCell ref="S4811:S4813"/>
    <mergeCell ref="T4811:T4813"/>
    <mergeCell ref="U4811:U4813"/>
    <mergeCell ref="V4811:V4813"/>
    <mergeCell ref="V4805:V4810"/>
    <mergeCell ref="A4814:A4816"/>
    <mergeCell ref="B4814:B4816"/>
    <mergeCell ref="C4814:C4816"/>
    <mergeCell ref="D4814:D4816"/>
    <mergeCell ref="E4814:E4816"/>
    <mergeCell ref="F4814:F4816"/>
    <mergeCell ref="G4814:G4816"/>
    <mergeCell ref="H4814:H4816"/>
    <mergeCell ref="I4814:I4816"/>
    <mergeCell ref="J4814:J4816"/>
    <mergeCell ref="K4814:K4816"/>
    <mergeCell ref="L4814:L4816"/>
    <mergeCell ref="M4814:M4816"/>
    <mergeCell ref="N4814:N4816"/>
    <mergeCell ref="O4814:O4816"/>
    <mergeCell ref="P4814:P4816"/>
    <mergeCell ref="Q4814:Q4816"/>
    <mergeCell ref="S4814:S4816"/>
    <mergeCell ref="T4814:T4816"/>
    <mergeCell ref="U4814:U4816"/>
    <mergeCell ref="V4814:V4816"/>
    <mergeCell ref="A4805:A4810"/>
    <mergeCell ref="B4805:B4810"/>
    <mergeCell ref="C4805:C4810"/>
    <mergeCell ref="D4805:D4810"/>
    <mergeCell ref="E4805:E4810"/>
    <mergeCell ref="F4805:F4810"/>
    <mergeCell ref="G4805:G4810"/>
    <mergeCell ref="H4805:H4810"/>
    <mergeCell ref="I4805:I4810"/>
    <mergeCell ref="J4805:J4810"/>
    <mergeCell ref="K4805:K4810"/>
    <mergeCell ref="L4805:L4810"/>
    <mergeCell ref="M4805:M4810"/>
    <mergeCell ref="N4805:N4810"/>
    <mergeCell ref="O4805:O4810"/>
    <mergeCell ref="P4805:P4810"/>
    <mergeCell ref="Q4805:Q4810"/>
    <mergeCell ref="S4805:S4810"/>
    <mergeCell ref="T4805:T4810"/>
    <mergeCell ref="U4805:U4810"/>
    <mergeCell ref="A4817:B4817"/>
    <mergeCell ref="A4818:V4818"/>
    <mergeCell ref="A4819:A4821"/>
    <mergeCell ref="B4819:B4821"/>
    <mergeCell ref="C4819:C4821"/>
    <mergeCell ref="D4819:D4821"/>
    <mergeCell ref="E4819:E4821"/>
    <mergeCell ref="F4819:F4821"/>
    <mergeCell ref="G4819:G4821"/>
    <mergeCell ref="H4819:H4821"/>
    <mergeCell ref="I4819:I4821"/>
    <mergeCell ref="J4819:J4821"/>
    <mergeCell ref="K4819:K4821"/>
    <mergeCell ref="L4819:L4821"/>
    <mergeCell ref="M4819:M4821"/>
    <mergeCell ref="N4819:N4821"/>
    <mergeCell ref="O4819:O4821"/>
    <mergeCell ref="P4819:P4821"/>
    <mergeCell ref="Q4819:Q4821"/>
    <mergeCell ref="S4819:S4821"/>
    <mergeCell ref="T4819:T4821"/>
    <mergeCell ref="U4819:U4821"/>
    <mergeCell ref="V4819:V4821"/>
    <mergeCell ref="A4822:B4822"/>
    <mergeCell ref="A4823:V4823"/>
    <mergeCell ref="A4830:A4832"/>
    <mergeCell ref="B4830:B4832"/>
    <mergeCell ref="C4830:C4832"/>
    <mergeCell ref="D4830:D4832"/>
    <mergeCell ref="E4830:E4832"/>
    <mergeCell ref="F4830:F4832"/>
    <mergeCell ref="G4830:G4832"/>
    <mergeCell ref="H4830:H4832"/>
    <mergeCell ref="I4830:I4832"/>
    <mergeCell ref="J4830:J4832"/>
    <mergeCell ref="K4830:K4832"/>
    <mergeCell ref="L4830:L4832"/>
    <mergeCell ref="M4830:M4832"/>
    <mergeCell ref="N4830:N4832"/>
    <mergeCell ref="O4830:O4832"/>
    <mergeCell ref="P4830:P4832"/>
    <mergeCell ref="Q4830:Q4832"/>
    <mergeCell ref="S4830:S4832"/>
    <mergeCell ref="T4830:T4832"/>
    <mergeCell ref="U4830:U4832"/>
    <mergeCell ref="V4830:V4832"/>
    <mergeCell ref="A4824:A4826"/>
    <mergeCell ref="B4824:B4826"/>
    <mergeCell ref="C4824:C4826"/>
    <mergeCell ref="D4824:D4826"/>
    <mergeCell ref="E4824:E4826"/>
    <mergeCell ref="F4824:F4826"/>
    <mergeCell ref="G4824:G4826"/>
    <mergeCell ref="H4824:H4826"/>
    <mergeCell ref="I4824:I4826"/>
    <mergeCell ref="J4824:J4826"/>
    <mergeCell ref="K4824:K4826"/>
    <mergeCell ref="L4824:L4826"/>
    <mergeCell ref="M4824:M4826"/>
    <mergeCell ref="N4824:N4826"/>
    <mergeCell ref="O4824:O4826"/>
    <mergeCell ref="P4824:P4826"/>
    <mergeCell ref="Q4824:Q4826"/>
    <mergeCell ref="S4824:S4826"/>
    <mergeCell ref="B4840:B4845"/>
    <mergeCell ref="C4840:C4845"/>
    <mergeCell ref="D4840:D4845"/>
    <mergeCell ref="E4840:E4845"/>
    <mergeCell ref="F4840:F4845"/>
    <mergeCell ref="G4840:G4845"/>
    <mergeCell ref="H4840:H4845"/>
    <mergeCell ref="I4840:I4845"/>
    <mergeCell ref="J4840:J4845"/>
    <mergeCell ref="K4840:K4845"/>
    <mergeCell ref="L4840:L4845"/>
    <mergeCell ref="M4840:M4845"/>
    <mergeCell ref="N4840:N4845"/>
    <mergeCell ref="O4840:O4845"/>
    <mergeCell ref="P4840:P4845"/>
    <mergeCell ref="Q4840:Q4845"/>
    <mergeCell ref="S4840:S4845"/>
    <mergeCell ref="T4840:T4845"/>
    <mergeCell ref="U4840:U4845"/>
    <mergeCell ref="V4840:V4845"/>
    <mergeCell ref="A4849:A4851"/>
    <mergeCell ref="B4849:B4851"/>
    <mergeCell ref="C4849:C4851"/>
    <mergeCell ref="D4849:D4851"/>
    <mergeCell ref="E4849:E4851"/>
    <mergeCell ref="F4849:F4851"/>
    <mergeCell ref="G4849:G4851"/>
    <mergeCell ref="H4849:H4851"/>
    <mergeCell ref="I4849:I4851"/>
    <mergeCell ref="J4849:J4851"/>
    <mergeCell ref="K4849:K4851"/>
    <mergeCell ref="L4849:L4851"/>
    <mergeCell ref="M4849:M4851"/>
    <mergeCell ref="N4849:N4851"/>
    <mergeCell ref="O4849:O4851"/>
    <mergeCell ref="P4849:P4851"/>
    <mergeCell ref="Q4849:Q4851"/>
    <mergeCell ref="S4849:S4851"/>
    <mergeCell ref="T4849:T4851"/>
    <mergeCell ref="U4849:U4851"/>
    <mergeCell ref="V4849:V4851"/>
    <mergeCell ref="A4846:A4848"/>
    <mergeCell ref="B4846:B4848"/>
    <mergeCell ref="C4846:C4848"/>
    <mergeCell ref="D4846:D4848"/>
    <mergeCell ref="E4846:E4848"/>
    <mergeCell ref="F4846:F4848"/>
    <mergeCell ref="G4846:G4848"/>
    <mergeCell ref="H4846:H4848"/>
    <mergeCell ref="I4846:I4848"/>
    <mergeCell ref="J4846:J4848"/>
    <mergeCell ref="K4846:K4848"/>
    <mergeCell ref="L4846:L4848"/>
    <mergeCell ref="M4846:M4848"/>
    <mergeCell ref="N4846:N4848"/>
    <mergeCell ref="O4846:O4848"/>
    <mergeCell ref="P4846:P4848"/>
    <mergeCell ref="Q4846:Q4848"/>
    <mergeCell ref="S4846:S4848"/>
    <mergeCell ref="T4846:T4848"/>
    <mergeCell ref="U4846:U4848"/>
    <mergeCell ref="V4846:V4848"/>
    <mergeCell ref="A4840:A4845"/>
    <mergeCell ref="A4852:A4855"/>
    <mergeCell ref="B4852:B4855"/>
    <mergeCell ref="C4852:C4855"/>
    <mergeCell ref="D4852:D4855"/>
    <mergeCell ref="E4852:E4855"/>
    <mergeCell ref="F4852:F4855"/>
    <mergeCell ref="G4852:G4855"/>
    <mergeCell ref="H4852:H4855"/>
    <mergeCell ref="I4852:I4855"/>
    <mergeCell ref="J4852:J4855"/>
    <mergeCell ref="K4852:K4855"/>
    <mergeCell ref="L4852:L4855"/>
    <mergeCell ref="M4852:M4855"/>
    <mergeCell ref="N4852:N4855"/>
    <mergeCell ref="O4852:O4855"/>
    <mergeCell ref="P4852:P4855"/>
    <mergeCell ref="Q4852:Q4855"/>
    <mergeCell ref="S4852:S4855"/>
    <mergeCell ref="T4852:T4855"/>
    <mergeCell ref="U4852:U4855"/>
    <mergeCell ref="V4852:V4855"/>
    <mergeCell ref="A4856:A4859"/>
    <mergeCell ref="B4856:B4859"/>
    <mergeCell ref="C4856:C4859"/>
    <mergeCell ref="D4856:D4859"/>
    <mergeCell ref="E4856:E4859"/>
    <mergeCell ref="F4856:F4859"/>
    <mergeCell ref="G4856:G4859"/>
    <mergeCell ref="H4856:H4859"/>
    <mergeCell ref="I4856:I4859"/>
    <mergeCell ref="J4856:J4859"/>
    <mergeCell ref="K4856:K4859"/>
    <mergeCell ref="L4856:L4859"/>
    <mergeCell ref="M4856:M4859"/>
    <mergeCell ref="N4856:N4859"/>
    <mergeCell ref="O4856:O4859"/>
    <mergeCell ref="P4856:P4859"/>
    <mergeCell ref="Q4856:Q4859"/>
    <mergeCell ref="S4856:S4859"/>
    <mergeCell ref="T4856:T4859"/>
    <mergeCell ref="U4856:U4859"/>
    <mergeCell ref="V4856:V4859"/>
    <mergeCell ref="A4860:A4862"/>
    <mergeCell ref="B4860:B4862"/>
    <mergeCell ref="C4860:C4862"/>
    <mergeCell ref="D4860:D4862"/>
    <mergeCell ref="E4860:E4862"/>
    <mergeCell ref="F4860:F4862"/>
    <mergeCell ref="G4860:G4862"/>
    <mergeCell ref="H4860:H4862"/>
    <mergeCell ref="I4860:I4862"/>
    <mergeCell ref="J4860:J4862"/>
    <mergeCell ref="K4860:K4862"/>
    <mergeCell ref="L4860:L4862"/>
    <mergeCell ref="M4860:M4862"/>
    <mergeCell ref="N4860:N4862"/>
    <mergeCell ref="O4860:O4862"/>
    <mergeCell ref="P4860:P4862"/>
    <mergeCell ref="Q4860:Q4862"/>
    <mergeCell ref="S4860:S4862"/>
    <mergeCell ref="T4860:T4862"/>
    <mergeCell ref="U4860:U4862"/>
    <mergeCell ref="V4860:V4862"/>
    <mergeCell ref="A4863:A4865"/>
    <mergeCell ref="B4863:B4865"/>
    <mergeCell ref="C4863:C4865"/>
    <mergeCell ref="D4863:D4865"/>
    <mergeCell ref="E4863:E4865"/>
    <mergeCell ref="F4863:F4865"/>
    <mergeCell ref="G4863:G4865"/>
    <mergeCell ref="H4863:H4865"/>
    <mergeCell ref="I4863:I4865"/>
    <mergeCell ref="J4863:J4865"/>
    <mergeCell ref="K4863:K4865"/>
    <mergeCell ref="L4863:L4865"/>
    <mergeCell ref="M4863:M4865"/>
    <mergeCell ref="N4863:N4865"/>
    <mergeCell ref="O4863:O4865"/>
    <mergeCell ref="P4863:P4865"/>
    <mergeCell ref="Q4863:Q4865"/>
    <mergeCell ref="S4863:S4865"/>
    <mergeCell ref="T4863:T4865"/>
    <mergeCell ref="U4863:U4865"/>
    <mergeCell ref="V4863:V4865"/>
    <mergeCell ref="A4866:B4866"/>
    <mergeCell ref="A4867:V4867"/>
    <mergeCell ref="A4874:A4876"/>
    <mergeCell ref="B4874:B4876"/>
    <mergeCell ref="C4874:C4876"/>
    <mergeCell ref="D4874:D4876"/>
    <mergeCell ref="E4874:E4876"/>
    <mergeCell ref="F4874:F4876"/>
    <mergeCell ref="G4874:G4876"/>
    <mergeCell ref="H4874:H4876"/>
    <mergeCell ref="I4874:I4876"/>
    <mergeCell ref="J4874:J4876"/>
    <mergeCell ref="K4874:K4876"/>
    <mergeCell ref="L4874:L4876"/>
    <mergeCell ref="M4874:M4876"/>
    <mergeCell ref="N4874:N4876"/>
    <mergeCell ref="O4874:O4876"/>
    <mergeCell ref="P4874:P4876"/>
    <mergeCell ref="Q4874:Q4876"/>
    <mergeCell ref="S4874:S4876"/>
    <mergeCell ref="T4874:T4876"/>
    <mergeCell ref="U4874:U4876"/>
    <mergeCell ref="V4874:V4876"/>
    <mergeCell ref="A4868:A4870"/>
    <mergeCell ref="B4868:B4870"/>
    <mergeCell ref="C4868:C4870"/>
    <mergeCell ref="D4868:D4870"/>
    <mergeCell ref="E4868:E4870"/>
    <mergeCell ref="F4868:F4870"/>
    <mergeCell ref="G4868:G4870"/>
    <mergeCell ref="H4868:H4870"/>
    <mergeCell ref="I4868:I4870"/>
    <mergeCell ref="J4868:J4870"/>
    <mergeCell ref="K4868:K4870"/>
    <mergeCell ref="L4868:L4870"/>
    <mergeCell ref="M4868:M4870"/>
    <mergeCell ref="N4868:N4870"/>
    <mergeCell ref="O4868:O4870"/>
    <mergeCell ref="P4868:P4870"/>
    <mergeCell ref="Q4868:Q4870"/>
    <mergeCell ref="S4868:S4870"/>
    <mergeCell ref="T4868:T4870"/>
    <mergeCell ref="U4868:U4870"/>
    <mergeCell ref="V4868:V4870"/>
    <mergeCell ref="A4871:A4873"/>
    <mergeCell ref="B4871:B4873"/>
    <mergeCell ref="C4871:C4873"/>
    <mergeCell ref="D4871:D4873"/>
    <mergeCell ref="E4871:E4873"/>
    <mergeCell ref="F4871:F4873"/>
    <mergeCell ref="G4871:G4873"/>
    <mergeCell ref="H4871:H4873"/>
    <mergeCell ref="I4871:I4873"/>
    <mergeCell ref="J4871:J4873"/>
    <mergeCell ref="K4871:K4873"/>
    <mergeCell ref="L4871:L4873"/>
    <mergeCell ref="M4871:M4873"/>
    <mergeCell ref="N4871:N4873"/>
    <mergeCell ref="O4871:O4873"/>
    <mergeCell ref="P4871:P4873"/>
    <mergeCell ref="Q4871:Q4873"/>
    <mergeCell ref="S4871:S4873"/>
    <mergeCell ref="T4871:T4873"/>
    <mergeCell ref="U4871:U4873"/>
    <mergeCell ref="A4894:B4894"/>
    <mergeCell ref="A4895:V4895"/>
    <mergeCell ref="A4908:A4909"/>
    <mergeCell ref="B4908:B4909"/>
    <mergeCell ref="C4908:C4909"/>
    <mergeCell ref="D4908:D4909"/>
    <mergeCell ref="E4908:E4909"/>
    <mergeCell ref="F4908:F4909"/>
    <mergeCell ref="G4908:G4909"/>
    <mergeCell ref="H4908:H4909"/>
    <mergeCell ref="I4908:I4909"/>
    <mergeCell ref="J4908:J4909"/>
    <mergeCell ref="K4908:K4909"/>
    <mergeCell ref="L4908:L4909"/>
    <mergeCell ref="M4908:M4909"/>
    <mergeCell ref="N4908:N4909"/>
    <mergeCell ref="O4908:O4909"/>
    <mergeCell ref="P4908:P4909"/>
    <mergeCell ref="Q4908:Q4909"/>
    <mergeCell ref="S4908:S4909"/>
    <mergeCell ref="T4908:T4909"/>
    <mergeCell ref="U4908:U4909"/>
    <mergeCell ref="V4908:V4909"/>
    <mergeCell ref="V4902:V4904"/>
    <mergeCell ref="A4905:A4907"/>
    <mergeCell ref="B4905:B4907"/>
    <mergeCell ref="C4905:C4907"/>
    <mergeCell ref="D4905:D4907"/>
    <mergeCell ref="E4905:E4907"/>
    <mergeCell ref="F4905:F4907"/>
    <mergeCell ref="G4905:G4907"/>
    <mergeCell ref="H4905:H4907"/>
    <mergeCell ref="I4905:I4907"/>
    <mergeCell ref="J4905:J4907"/>
    <mergeCell ref="K4905:K4907"/>
    <mergeCell ref="L4905:L4907"/>
    <mergeCell ref="M4905:M4907"/>
    <mergeCell ref="N4905:N4907"/>
    <mergeCell ref="P4905:P4907"/>
    <mergeCell ref="Q4905:Q4907"/>
    <mergeCell ref="S4905:S4907"/>
    <mergeCell ref="T4905:T4907"/>
    <mergeCell ref="U4905:U4907"/>
    <mergeCell ref="Q4896:Q4901"/>
    <mergeCell ref="S4896:S4901"/>
    <mergeCell ref="T4896:T4901"/>
    <mergeCell ref="U4896:U4901"/>
    <mergeCell ref="V4896:V4901"/>
    <mergeCell ref="V4905:V4907"/>
    <mergeCell ref="A4910:B4910"/>
    <mergeCell ref="A4911:V4911"/>
    <mergeCell ref="A4912:A4914"/>
    <mergeCell ref="B4912:B4914"/>
    <mergeCell ref="C4912:C4914"/>
    <mergeCell ref="D4912:D4914"/>
    <mergeCell ref="E4912:E4914"/>
    <mergeCell ref="F4912:F4914"/>
    <mergeCell ref="G4912:G4914"/>
    <mergeCell ref="H4912:H4914"/>
    <mergeCell ref="I4912:I4914"/>
    <mergeCell ref="J4912:J4914"/>
    <mergeCell ref="K4912:K4914"/>
    <mergeCell ref="L4912:L4914"/>
    <mergeCell ref="M4912:M4914"/>
    <mergeCell ref="N4912:N4914"/>
    <mergeCell ref="O4912:O4914"/>
    <mergeCell ref="P4912:P4914"/>
    <mergeCell ref="Q4912:Q4914"/>
    <mergeCell ref="S4912:S4914"/>
    <mergeCell ref="T4912:T4914"/>
    <mergeCell ref="U4912:U4914"/>
    <mergeCell ref="V4912:V4914"/>
    <mergeCell ref="A4915:A4917"/>
    <mergeCell ref="B4915:B4917"/>
    <mergeCell ref="C4915:C4917"/>
    <mergeCell ref="D4915:D4917"/>
    <mergeCell ref="E4915:E4917"/>
    <mergeCell ref="F4915:F4917"/>
    <mergeCell ref="G4915:G4917"/>
    <mergeCell ref="H4915:H4917"/>
    <mergeCell ref="I4915:I4917"/>
    <mergeCell ref="J4915:J4917"/>
    <mergeCell ref="K4915:K4917"/>
    <mergeCell ref="L4915:L4917"/>
    <mergeCell ref="M4915:M4917"/>
    <mergeCell ref="N4915:N4917"/>
    <mergeCell ref="O4915:O4917"/>
    <mergeCell ref="P4915:P4917"/>
    <mergeCell ref="Q4915:Q4917"/>
    <mergeCell ref="S4915:S4917"/>
    <mergeCell ref="T4915:T4917"/>
    <mergeCell ref="U4915:U4917"/>
    <mergeCell ref="V4915:V4917"/>
    <mergeCell ref="A4918:B4918"/>
    <mergeCell ref="A4919:V4919"/>
    <mergeCell ref="A4920:A4922"/>
    <mergeCell ref="B4920:B4922"/>
    <mergeCell ref="C4920:C4922"/>
    <mergeCell ref="D4920:D4922"/>
    <mergeCell ref="E4920:E4922"/>
    <mergeCell ref="F4920:F4922"/>
    <mergeCell ref="G4920:G4922"/>
    <mergeCell ref="H4920:H4922"/>
    <mergeCell ref="I4920:I4922"/>
    <mergeCell ref="J4920:J4922"/>
    <mergeCell ref="K4920:K4922"/>
    <mergeCell ref="L4920:L4922"/>
    <mergeCell ref="M4920:M4922"/>
    <mergeCell ref="N4920:N4922"/>
    <mergeCell ref="O4920:O4922"/>
    <mergeCell ref="P4920:P4922"/>
    <mergeCell ref="Q4920:Q4922"/>
    <mergeCell ref="S4920:S4922"/>
    <mergeCell ref="T4920:T4922"/>
    <mergeCell ref="U4920:U4922"/>
    <mergeCell ref="V4920:V4922"/>
    <mergeCell ref="A4926:A4928"/>
    <mergeCell ref="B4926:B4928"/>
    <mergeCell ref="C4926:C4928"/>
    <mergeCell ref="D4926:D4928"/>
    <mergeCell ref="E4926:E4928"/>
    <mergeCell ref="F4926:F4928"/>
    <mergeCell ref="G4926:G4928"/>
    <mergeCell ref="H4926:H4928"/>
    <mergeCell ref="I4926:I4928"/>
    <mergeCell ref="J4926:J4928"/>
    <mergeCell ref="K4926:K4928"/>
    <mergeCell ref="L4926:L4928"/>
    <mergeCell ref="M4926:M4928"/>
    <mergeCell ref="N4926:N4928"/>
    <mergeCell ref="O4926:O4928"/>
    <mergeCell ref="P4926:P4928"/>
    <mergeCell ref="Q4926:Q4928"/>
    <mergeCell ref="S4926:S4928"/>
    <mergeCell ref="T4926:T4928"/>
    <mergeCell ref="U4926:U4928"/>
    <mergeCell ref="V4926:V4928"/>
    <mergeCell ref="A4923:A4925"/>
    <mergeCell ref="B4923:B4925"/>
    <mergeCell ref="C4923:C4925"/>
    <mergeCell ref="D4923:D4925"/>
    <mergeCell ref="E4923:E4925"/>
    <mergeCell ref="F4923:F4925"/>
    <mergeCell ref="G4923:G4925"/>
    <mergeCell ref="H4923:H4925"/>
    <mergeCell ref="I4923:I4925"/>
    <mergeCell ref="J4923:J4925"/>
    <mergeCell ref="K4923:K4925"/>
    <mergeCell ref="L4923:L4925"/>
    <mergeCell ref="M4923:M4925"/>
    <mergeCell ref="N4923:N4925"/>
    <mergeCell ref="O4923:O4925"/>
    <mergeCell ref="P4923:P4925"/>
    <mergeCell ref="Q4923:Q4925"/>
    <mergeCell ref="S4923:S4925"/>
    <mergeCell ref="T4923:T4925"/>
    <mergeCell ref="U4923:U4925"/>
    <mergeCell ref="A4929:A4931"/>
    <mergeCell ref="B4929:B4931"/>
    <mergeCell ref="C4929:C4931"/>
    <mergeCell ref="D4929:D4931"/>
    <mergeCell ref="E4929:E4931"/>
    <mergeCell ref="F4929:F4931"/>
    <mergeCell ref="G4929:G4931"/>
    <mergeCell ref="H4929:H4931"/>
    <mergeCell ref="I4929:I4931"/>
    <mergeCell ref="J4929:J4931"/>
    <mergeCell ref="K4929:K4931"/>
    <mergeCell ref="L4929:L4931"/>
    <mergeCell ref="M4929:M4931"/>
    <mergeCell ref="N4929:N4931"/>
    <mergeCell ref="O4929:O4931"/>
    <mergeCell ref="P4929:P4931"/>
    <mergeCell ref="Q4929:Q4931"/>
    <mergeCell ref="S4929:S4931"/>
    <mergeCell ref="T4929:T4931"/>
    <mergeCell ref="U4929:U4931"/>
    <mergeCell ref="V4929:V4931"/>
    <mergeCell ref="A4932:A4934"/>
    <mergeCell ref="B4932:B4934"/>
    <mergeCell ref="C4932:C4934"/>
    <mergeCell ref="D4932:D4934"/>
    <mergeCell ref="E4932:E4934"/>
    <mergeCell ref="F4932:F4934"/>
    <mergeCell ref="G4932:G4934"/>
    <mergeCell ref="H4932:H4934"/>
    <mergeCell ref="I4932:I4934"/>
    <mergeCell ref="J4932:J4934"/>
    <mergeCell ref="K4932:K4934"/>
    <mergeCell ref="L4932:L4934"/>
    <mergeCell ref="M4932:M4934"/>
    <mergeCell ref="N4932:N4934"/>
    <mergeCell ref="O4932:O4934"/>
    <mergeCell ref="P4932:P4934"/>
    <mergeCell ref="Q4932:Q4934"/>
    <mergeCell ref="S4932:S4934"/>
    <mergeCell ref="T4932:T4934"/>
    <mergeCell ref="U4932:U4934"/>
    <mergeCell ref="V4932:V4934"/>
    <mergeCell ref="A4935:B4935"/>
    <mergeCell ref="A4936:V4936"/>
    <mergeCell ref="A4937:A4939"/>
    <mergeCell ref="B4937:B4939"/>
    <mergeCell ref="C4937:C4939"/>
    <mergeCell ref="D4937:D4939"/>
    <mergeCell ref="E4937:E4939"/>
    <mergeCell ref="F4937:F4939"/>
    <mergeCell ref="G4937:G4939"/>
    <mergeCell ref="H4937:H4939"/>
    <mergeCell ref="I4937:I4939"/>
    <mergeCell ref="J4937:J4939"/>
    <mergeCell ref="K4937:K4939"/>
    <mergeCell ref="L4937:L4939"/>
    <mergeCell ref="M4937:M4939"/>
    <mergeCell ref="N4937:N4939"/>
    <mergeCell ref="O4937:O4939"/>
    <mergeCell ref="P4937:P4939"/>
    <mergeCell ref="Q4937:Q4939"/>
    <mergeCell ref="S4937:S4939"/>
    <mergeCell ref="T4937:T4939"/>
    <mergeCell ref="U4937:U4939"/>
    <mergeCell ref="V4937:V4939"/>
    <mergeCell ref="A4940:B4940"/>
    <mergeCell ref="A4941:V4941"/>
    <mergeCell ref="A4942:A4944"/>
    <mergeCell ref="B4942:B4944"/>
    <mergeCell ref="C4942:C4944"/>
    <mergeCell ref="D4942:D4944"/>
    <mergeCell ref="E4942:E4944"/>
    <mergeCell ref="F4942:F4944"/>
    <mergeCell ref="G4942:G4944"/>
    <mergeCell ref="H4942:H4944"/>
    <mergeCell ref="I4942:I4944"/>
    <mergeCell ref="J4942:J4944"/>
    <mergeCell ref="K4942:K4944"/>
    <mergeCell ref="L4942:L4944"/>
    <mergeCell ref="M4942:M4944"/>
    <mergeCell ref="N4942:N4944"/>
    <mergeCell ref="O4942:O4944"/>
    <mergeCell ref="P4942:P4944"/>
    <mergeCell ref="Q4942:Q4944"/>
    <mergeCell ref="S4942:S4944"/>
    <mergeCell ref="T4942:T4944"/>
    <mergeCell ref="U4942:U4944"/>
    <mergeCell ref="V4942:V4944"/>
    <mergeCell ref="A4945:A4947"/>
    <mergeCell ref="B4945:B4947"/>
    <mergeCell ref="C4945:C4947"/>
    <mergeCell ref="D4945:D4947"/>
    <mergeCell ref="E4945:E4947"/>
    <mergeCell ref="F4945:F4947"/>
    <mergeCell ref="G4945:G4947"/>
    <mergeCell ref="H4945:H4947"/>
    <mergeCell ref="I4945:I4947"/>
    <mergeCell ref="J4945:J4947"/>
    <mergeCell ref="K4945:K4947"/>
    <mergeCell ref="L4945:L4947"/>
    <mergeCell ref="M4945:M4947"/>
    <mergeCell ref="N4945:N4947"/>
    <mergeCell ref="O4945:O4947"/>
    <mergeCell ref="P4945:P4947"/>
    <mergeCell ref="Q4945:Q4947"/>
    <mergeCell ref="S4945:S4947"/>
    <mergeCell ref="T4945:T4947"/>
    <mergeCell ref="U4945:U4947"/>
    <mergeCell ref="V4945:V4947"/>
    <mergeCell ref="A4951:A4953"/>
    <mergeCell ref="B4951:B4953"/>
    <mergeCell ref="C4951:C4953"/>
    <mergeCell ref="D4951:D4953"/>
    <mergeCell ref="E4951:E4953"/>
    <mergeCell ref="F4951:F4953"/>
    <mergeCell ref="G4951:G4953"/>
    <mergeCell ref="H4951:H4953"/>
    <mergeCell ref="I4951:I4953"/>
    <mergeCell ref="J4951:J4953"/>
    <mergeCell ref="K4951:K4953"/>
    <mergeCell ref="L4951:L4953"/>
    <mergeCell ref="M4951:M4953"/>
    <mergeCell ref="N4951:N4953"/>
    <mergeCell ref="O4951:O4953"/>
    <mergeCell ref="P4951:P4953"/>
    <mergeCell ref="Q4951:Q4953"/>
    <mergeCell ref="S4951:S4953"/>
    <mergeCell ref="T4951:T4953"/>
    <mergeCell ref="U4951:U4953"/>
    <mergeCell ref="V4951:V4953"/>
    <mergeCell ref="A4948:A4950"/>
    <mergeCell ref="B4948:B4950"/>
    <mergeCell ref="C4948:C4950"/>
    <mergeCell ref="D4948:D4950"/>
    <mergeCell ref="E4948:E4950"/>
    <mergeCell ref="F4948:F4950"/>
    <mergeCell ref="G4948:G4950"/>
    <mergeCell ref="H4948:H4950"/>
    <mergeCell ref="I4948:I4950"/>
    <mergeCell ref="J4948:J4950"/>
    <mergeCell ref="K4948:K4950"/>
    <mergeCell ref="L4948:L4950"/>
    <mergeCell ref="M4948:M4950"/>
    <mergeCell ref="N4948:N4950"/>
    <mergeCell ref="O4948:O4950"/>
    <mergeCell ref="P4948:P4950"/>
    <mergeCell ref="Q4948:Q4950"/>
    <mergeCell ref="S4948:S4950"/>
    <mergeCell ref="T4948:T4950"/>
    <mergeCell ref="U4948:U4950"/>
    <mergeCell ref="V4948:V4950"/>
    <mergeCell ref="A4954:A4956"/>
    <mergeCell ref="B4954:B4956"/>
    <mergeCell ref="C4954:C4956"/>
    <mergeCell ref="D4954:D4956"/>
    <mergeCell ref="E4954:E4956"/>
    <mergeCell ref="F4954:F4956"/>
    <mergeCell ref="G4954:G4956"/>
    <mergeCell ref="H4954:H4956"/>
    <mergeCell ref="I4954:I4956"/>
    <mergeCell ref="J4954:J4956"/>
    <mergeCell ref="K4954:K4956"/>
    <mergeCell ref="L4954:L4956"/>
    <mergeCell ref="M4954:M4956"/>
    <mergeCell ref="N4954:N4956"/>
    <mergeCell ref="O4954:O4956"/>
    <mergeCell ref="P4954:P4956"/>
    <mergeCell ref="Q4954:Q4956"/>
    <mergeCell ref="S4954:S4956"/>
    <mergeCell ref="T4954:T4956"/>
    <mergeCell ref="U4954:U4956"/>
    <mergeCell ref="V4954:V4956"/>
    <mergeCell ref="A4957:A4959"/>
    <mergeCell ref="B4957:B4959"/>
    <mergeCell ref="C4957:C4959"/>
    <mergeCell ref="D4957:D4959"/>
    <mergeCell ref="E4957:E4959"/>
    <mergeCell ref="F4957:F4959"/>
    <mergeCell ref="G4957:G4959"/>
    <mergeCell ref="H4957:H4959"/>
    <mergeCell ref="I4957:I4959"/>
    <mergeCell ref="J4957:J4959"/>
    <mergeCell ref="K4957:K4959"/>
    <mergeCell ref="L4957:L4959"/>
    <mergeCell ref="M4957:M4959"/>
    <mergeCell ref="N4957:N4959"/>
    <mergeCell ref="O4957:O4959"/>
    <mergeCell ref="P4957:P4959"/>
    <mergeCell ref="Q4957:Q4959"/>
    <mergeCell ref="S4957:S4959"/>
    <mergeCell ref="T4957:T4959"/>
    <mergeCell ref="U4957:U4959"/>
    <mergeCell ref="V4957:V4959"/>
    <mergeCell ref="A4960:B4960"/>
    <mergeCell ref="A4961:V4961"/>
    <mergeCell ref="A4962:A4964"/>
    <mergeCell ref="B4962:B4964"/>
    <mergeCell ref="C4962:C4964"/>
    <mergeCell ref="D4962:D4964"/>
    <mergeCell ref="E4962:E4964"/>
    <mergeCell ref="F4962:F4964"/>
    <mergeCell ref="G4962:G4964"/>
    <mergeCell ref="H4962:H4964"/>
    <mergeCell ref="I4962:I4964"/>
    <mergeCell ref="J4962:J4964"/>
    <mergeCell ref="K4962:K4964"/>
    <mergeCell ref="L4962:L4964"/>
    <mergeCell ref="M4962:M4964"/>
    <mergeCell ref="N4962:N4964"/>
    <mergeCell ref="O4962:O4964"/>
    <mergeCell ref="P4962:P4964"/>
    <mergeCell ref="Q4962:Q4964"/>
    <mergeCell ref="S4962:S4964"/>
    <mergeCell ref="T4962:T4964"/>
    <mergeCell ref="U4962:U4964"/>
    <mergeCell ref="V4962:V4964"/>
    <mergeCell ref="A4967:A4969"/>
    <mergeCell ref="B4967:B4969"/>
    <mergeCell ref="C4967:C4969"/>
    <mergeCell ref="D4967:D4969"/>
    <mergeCell ref="E4967:E4969"/>
    <mergeCell ref="F4967:F4969"/>
    <mergeCell ref="G4967:G4969"/>
    <mergeCell ref="H4967:H4969"/>
    <mergeCell ref="I4967:I4969"/>
    <mergeCell ref="J4967:J4969"/>
    <mergeCell ref="K4967:K4969"/>
    <mergeCell ref="L4967:L4969"/>
    <mergeCell ref="M4967:M4969"/>
    <mergeCell ref="N4967:N4969"/>
    <mergeCell ref="O4967:O4969"/>
    <mergeCell ref="P4967:P4969"/>
    <mergeCell ref="Q4967:Q4969"/>
    <mergeCell ref="S4967:S4969"/>
    <mergeCell ref="T4967:T4969"/>
    <mergeCell ref="U4967:U4969"/>
    <mergeCell ref="V4967:V4969"/>
    <mergeCell ref="A4965:A4966"/>
    <mergeCell ref="B4965:B4966"/>
    <mergeCell ref="C4965:C4966"/>
    <mergeCell ref="D4965:D4966"/>
    <mergeCell ref="E4965:E4966"/>
    <mergeCell ref="F4965:F4966"/>
    <mergeCell ref="G4965:G4966"/>
    <mergeCell ref="H4965:H4966"/>
    <mergeCell ref="I4965:I4966"/>
    <mergeCell ref="J4965:J4966"/>
    <mergeCell ref="K4965:K4966"/>
    <mergeCell ref="L4965:L4966"/>
    <mergeCell ref="M4965:M4966"/>
    <mergeCell ref="N4965:N4966"/>
    <mergeCell ref="O4965:O4966"/>
    <mergeCell ref="P4965:P4966"/>
    <mergeCell ref="Q4965:Q4966"/>
    <mergeCell ref="S4965:S4966"/>
    <mergeCell ref="T4965:T4966"/>
    <mergeCell ref="U4965:U4966"/>
    <mergeCell ref="A4982:B4982"/>
    <mergeCell ref="A4983:V4983"/>
    <mergeCell ref="A4991:A4993"/>
    <mergeCell ref="B4991:B4993"/>
    <mergeCell ref="C4991:C4993"/>
    <mergeCell ref="D4991:D4993"/>
    <mergeCell ref="E4991:E4993"/>
    <mergeCell ref="F4991:F4993"/>
    <mergeCell ref="G4991:G4993"/>
    <mergeCell ref="H4991:H4993"/>
    <mergeCell ref="I4991:I4993"/>
    <mergeCell ref="J4991:J4993"/>
    <mergeCell ref="K4991:K4993"/>
    <mergeCell ref="L4991:L4993"/>
    <mergeCell ref="M4991:M4993"/>
    <mergeCell ref="N4991:N4993"/>
    <mergeCell ref="O4991:O4993"/>
    <mergeCell ref="P4991:P4993"/>
    <mergeCell ref="Q4991:Q4993"/>
    <mergeCell ref="S4991:S4993"/>
    <mergeCell ref="T4991:T4993"/>
    <mergeCell ref="U4991:U4993"/>
    <mergeCell ref="A5015:B5015"/>
    <mergeCell ref="A5016:V5016"/>
    <mergeCell ref="A5017:A5019"/>
    <mergeCell ref="B5017:B5019"/>
    <mergeCell ref="C5017:C5019"/>
    <mergeCell ref="D5017:D5019"/>
    <mergeCell ref="E5017:E5019"/>
    <mergeCell ref="F5017:F5019"/>
    <mergeCell ref="G5017:G5019"/>
    <mergeCell ref="H5017:H5019"/>
    <mergeCell ref="I5017:I5019"/>
    <mergeCell ref="J5017:J5019"/>
    <mergeCell ref="K5017:K5019"/>
    <mergeCell ref="L5017:L5019"/>
    <mergeCell ref="M5017:M5019"/>
    <mergeCell ref="N5017:N5019"/>
    <mergeCell ref="O5017:O5019"/>
    <mergeCell ref="P5017:P5019"/>
    <mergeCell ref="Q5017:Q5019"/>
    <mergeCell ref="S5017:S5019"/>
    <mergeCell ref="T5017:T5019"/>
    <mergeCell ref="U5017:U5019"/>
    <mergeCell ref="V5017:V5019"/>
    <mergeCell ref="V4991:V4993"/>
    <mergeCell ref="A4994:A4996"/>
    <mergeCell ref="B4994:B4996"/>
    <mergeCell ref="C4994:C4996"/>
    <mergeCell ref="D4994:D4996"/>
    <mergeCell ref="E4994:E4996"/>
    <mergeCell ref="F4994:F4996"/>
    <mergeCell ref="G4994:G4996"/>
    <mergeCell ref="H4994:H4996"/>
    <mergeCell ref="I4994:I4996"/>
    <mergeCell ref="J4994:J4996"/>
    <mergeCell ref="K4994:K4996"/>
    <mergeCell ref="L4994:L4996"/>
    <mergeCell ref="M4994:M4996"/>
    <mergeCell ref="N4994:N4996"/>
    <mergeCell ref="O4994:O4996"/>
    <mergeCell ref="P4994:P4996"/>
    <mergeCell ref="Q4994:Q4996"/>
    <mergeCell ref="S4994:S4996"/>
    <mergeCell ref="A5020:B5020"/>
    <mergeCell ref="A5021:V5021"/>
    <mergeCell ref="A5072:A5083"/>
    <mergeCell ref="B5072:B5083"/>
    <mergeCell ref="C5072:C5083"/>
    <mergeCell ref="D5072:D5083"/>
    <mergeCell ref="E5072:E5083"/>
    <mergeCell ref="F5072:F5083"/>
    <mergeCell ref="G5072:G5083"/>
    <mergeCell ref="H5072:H5083"/>
    <mergeCell ref="I5072:I5083"/>
    <mergeCell ref="J5072:J5083"/>
    <mergeCell ref="K5072:K5083"/>
    <mergeCell ref="L5072:L5083"/>
    <mergeCell ref="M5072:M5083"/>
    <mergeCell ref="N5072:N5083"/>
    <mergeCell ref="O5072:O5083"/>
    <mergeCell ref="P5072:P5083"/>
    <mergeCell ref="Q5072:Q5083"/>
    <mergeCell ref="S5072:S5083"/>
    <mergeCell ref="T5072:T5083"/>
    <mergeCell ref="U5072:U5083"/>
    <mergeCell ref="V5072:V5083"/>
    <mergeCell ref="A5096:A5101"/>
    <mergeCell ref="B5096:B5101"/>
    <mergeCell ref="C5096:C5101"/>
    <mergeCell ref="D5096:D5101"/>
    <mergeCell ref="E5096:E5101"/>
    <mergeCell ref="F5096:F5101"/>
    <mergeCell ref="G5096:G5101"/>
    <mergeCell ref="H5096:H5101"/>
    <mergeCell ref="I5096:I5101"/>
    <mergeCell ref="J5096:J5101"/>
    <mergeCell ref="K5096:K5101"/>
    <mergeCell ref="L5096:L5101"/>
    <mergeCell ref="M5096:M5101"/>
    <mergeCell ref="N5096:N5101"/>
    <mergeCell ref="O5096:O5101"/>
    <mergeCell ref="P5096:P5101"/>
    <mergeCell ref="Q5096:Q5101"/>
    <mergeCell ref="S5096:S5101"/>
    <mergeCell ref="T5096:T5101"/>
    <mergeCell ref="U5096:U5101"/>
    <mergeCell ref="V5096:V5101"/>
    <mergeCell ref="B5060:B5062"/>
    <mergeCell ref="C5060:C5062"/>
    <mergeCell ref="D5060:D5062"/>
    <mergeCell ref="E5060:E5062"/>
    <mergeCell ref="F5060:F5062"/>
    <mergeCell ref="G5060:G5062"/>
    <mergeCell ref="H5060:H5062"/>
    <mergeCell ref="I5060:I5062"/>
    <mergeCell ref="J5060:J5062"/>
    <mergeCell ref="K5060:K5062"/>
    <mergeCell ref="L5060:L5062"/>
    <mergeCell ref="M5060:M5062"/>
    <mergeCell ref="N5060:N5062"/>
    <mergeCell ref="O5060:O5062"/>
    <mergeCell ref="P5060:P5062"/>
    <mergeCell ref="Q5060:Q5062"/>
    <mergeCell ref="S5060:S5062"/>
    <mergeCell ref="T5060:T5062"/>
    <mergeCell ref="U5060:U5062"/>
    <mergeCell ref="V5060:V5062"/>
    <mergeCell ref="A5102:A5104"/>
    <mergeCell ref="B5102:B5104"/>
    <mergeCell ref="C5102:C5104"/>
    <mergeCell ref="D5102:D5104"/>
    <mergeCell ref="E5102:E5104"/>
    <mergeCell ref="F5102:F5104"/>
    <mergeCell ref="G5102:G5104"/>
    <mergeCell ref="H5102:H5104"/>
    <mergeCell ref="I5102:I5104"/>
    <mergeCell ref="J5102:J5104"/>
    <mergeCell ref="K5102:K5104"/>
    <mergeCell ref="L5102:L5104"/>
    <mergeCell ref="M5102:M5104"/>
    <mergeCell ref="N5102:N5104"/>
    <mergeCell ref="O5102:O5104"/>
    <mergeCell ref="P5102:P5104"/>
    <mergeCell ref="Q5102:Q5104"/>
    <mergeCell ref="S5102:S5104"/>
    <mergeCell ref="T5102:T5104"/>
    <mergeCell ref="U5102:U5104"/>
    <mergeCell ref="V5102:V5104"/>
    <mergeCell ref="A5105:A5107"/>
    <mergeCell ref="B5105:B5107"/>
    <mergeCell ref="C5105:C5107"/>
    <mergeCell ref="D5105:D5107"/>
    <mergeCell ref="E5105:E5107"/>
    <mergeCell ref="F5105:F5107"/>
    <mergeCell ref="G5105:G5107"/>
    <mergeCell ref="H5105:H5107"/>
    <mergeCell ref="I5105:I5107"/>
    <mergeCell ref="J5105:J5107"/>
    <mergeCell ref="K5105:K5107"/>
    <mergeCell ref="L5105:L5107"/>
    <mergeCell ref="M5105:M5107"/>
    <mergeCell ref="N5105:N5107"/>
    <mergeCell ref="O5105:O5107"/>
    <mergeCell ref="P5105:P5107"/>
    <mergeCell ref="Q5105:Q5107"/>
    <mergeCell ref="S5105:S5107"/>
    <mergeCell ref="T5105:T5107"/>
    <mergeCell ref="U5105:U5107"/>
    <mergeCell ref="V5105:V5107"/>
    <mergeCell ref="A5108:A5110"/>
    <mergeCell ref="B5108:B5110"/>
    <mergeCell ref="C5108:C5110"/>
    <mergeCell ref="D5108:D5110"/>
    <mergeCell ref="E5108:E5110"/>
    <mergeCell ref="F5108:F5110"/>
    <mergeCell ref="G5108:G5110"/>
    <mergeCell ref="H5108:H5110"/>
    <mergeCell ref="I5108:I5110"/>
    <mergeCell ref="J5108:J5110"/>
    <mergeCell ref="K5108:K5110"/>
    <mergeCell ref="L5108:L5110"/>
    <mergeCell ref="M5108:M5110"/>
    <mergeCell ref="N5108:N5110"/>
    <mergeCell ref="O5108:O5110"/>
    <mergeCell ref="P5108:P5110"/>
    <mergeCell ref="Q5108:Q5110"/>
    <mergeCell ref="S5108:S5110"/>
    <mergeCell ref="T5108:T5110"/>
    <mergeCell ref="U5108:U5110"/>
    <mergeCell ref="V5108:V5110"/>
    <mergeCell ref="A5120:B5120"/>
    <mergeCell ref="A5150:V5150"/>
    <mergeCell ref="A5158:A5160"/>
    <mergeCell ref="B5158:B5160"/>
    <mergeCell ref="C5158:C5160"/>
    <mergeCell ref="D5158:D5160"/>
    <mergeCell ref="E5158:E5160"/>
    <mergeCell ref="F5158:F5160"/>
    <mergeCell ref="G5158:G5160"/>
    <mergeCell ref="H5158:H5160"/>
    <mergeCell ref="I5158:I5160"/>
    <mergeCell ref="J5158:J5160"/>
    <mergeCell ref="K5158:K5160"/>
    <mergeCell ref="L5158:L5160"/>
    <mergeCell ref="M5158:M5160"/>
    <mergeCell ref="N5158:N5160"/>
    <mergeCell ref="O5158:O5160"/>
    <mergeCell ref="P5158:P5160"/>
    <mergeCell ref="Q5158:Q5160"/>
    <mergeCell ref="S5158:S5160"/>
    <mergeCell ref="T5158:T5160"/>
    <mergeCell ref="U5158:U5160"/>
    <mergeCell ref="V5158:V5160"/>
    <mergeCell ref="A5121:V5121"/>
    <mergeCell ref="A5122:A5124"/>
    <mergeCell ref="B5122:B5124"/>
    <mergeCell ref="C5122:C5124"/>
    <mergeCell ref="D5122:D5124"/>
    <mergeCell ref="E5122:E5124"/>
    <mergeCell ref="F5122:F5124"/>
    <mergeCell ref="G5122:G5124"/>
    <mergeCell ref="H5122:H5124"/>
    <mergeCell ref="I5122:I5124"/>
    <mergeCell ref="J5122:J5124"/>
    <mergeCell ref="K5122:K5124"/>
    <mergeCell ref="L5122:L5124"/>
    <mergeCell ref="M5122:M5124"/>
    <mergeCell ref="N5122:N5124"/>
    <mergeCell ref="O5122:O5124"/>
    <mergeCell ref="P5122:P5124"/>
    <mergeCell ref="Q5122:Q5124"/>
    <mergeCell ref="S5122:S5124"/>
    <mergeCell ref="T5122:T5124"/>
    <mergeCell ref="B5167:B5169"/>
    <mergeCell ref="C5167:C5169"/>
    <mergeCell ref="D5167:D5169"/>
    <mergeCell ref="E5167:E5169"/>
    <mergeCell ref="F5167:F5169"/>
    <mergeCell ref="G5167:G5169"/>
    <mergeCell ref="H5167:H5169"/>
    <mergeCell ref="I5167:I5169"/>
    <mergeCell ref="J5167:J5169"/>
    <mergeCell ref="K5167:K5169"/>
    <mergeCell ref="L5167:L5169"/>
    <mergeCell ref="M5167:M5169"/>
    <mergeCell ref="N5167:N5169"/>
    <mergeCell ref="O5167:O5169"/>
    <mergeCell ref="P5167:P5169"/>
    <mergeCell ref="Q5167:Q5169"/>
    <mergeCell ref="S5167:S5169"/>
    <mergeCell ref="T5167:T5169"/>
    <mergeCell ref="U5167:U5169"/>
    <mergeCell ref="V5167:V5169"/>
    <mergeCell ref="A5170:A5172"/>
    <mergeCell ref="B5170:B5172"/>
    <mergeCell ref="C5170:C5172"/>
    <mergeCell ref="D5170:D5172"/>
    <mergeCell ref="E5170:E5172"/>
    <mergeCell ref="F5170:F5172"/>
    <mergeCell ref="G5170:G5172"/>
    <mergeCell ref="H5170:H5172"/>
    <mergeCell ref="I5170:I5172"/>
    <mergeCell ref="J5170:J5172"/>
    <mergeCell ref="K5170:K5172"/>
    <mergeCell ref="L5170:L5172"/>
    <mergeCell ref="M5170:M5172"/>
    <mergeCell ref="N5170:N5172"/>
    <mergeCell ref="O5170:O5172"/>
    <mergeCell ref="P5170:P5172"/>
    <mergeCell ref="Q5170:Q5172"/>
    <mergeCell ref="S5170:S5172"/>
    <mergeCell ref="T5170:T5172"/>
    <mergeCell ref="U5170:U5172"/>
    <mergeCell ref="V5170:V5172"/>
    <mergeCell ref="A5173:A5175"/>
    <mergeCell ref="B5173:B5175"/>
    <mergeCell ref="C5173:C5175"/>
    <mergeCell ref="D5173:D5175"/>
    <mergeCell ref="E5173:E5175"/>
    <mergeCell ref="F5173:F5175"/>
    <mergeCell ref="G5173:G5175"/>
    <mergeCell ref="H5173:H5175"/>
    <mergeCell ref="I5173:I5175"/>
    <mergeCell ref="J5173:J5175"/>
    <mergeCell ref="K5173:K5175"/>
    <mergeCell ref="L5173:L5175"/>
    <mergeCell ref="M5173:M5175"/>
    <mergeCell ref="N5173:N5175"/>
    <mergeCell ref="O5173:O5175"/>
    <mergeCell ref="P5173:P5175"/>
    <mergeCell ref="Q5173:Q5175"/>
    <mergeCell ref="S5173:S5175"/>
    <mergeCell ref="T5173:T5175"/>
    <mergeCell ref="U5173:U5175"/>
    <mergeCell ref="V5173:V5175"/>
    <mergeCell ref="A5176:A5178"/>
    <mergeCell ref="B5176:B5178"/>
    <mergeCell ref="C5176:C5178"/>
    <mergeCell ref="D5176:D5178"/>
    <mergeCell ref="E5176:E5178"/>
    <mergeCell ref="F5176:F5178"/>
    <mergeCell ref="G5176:G5178"/>
    <mergeCell ref="H5176:H5178"/>
    <mergeCell ref="I5176:I5178"/>
    <mergeCell ref="J5176:J5178"/>
    <mergeCell ref="K5176:K5178"/>
    <mergeCell ref="L5176:L5178"/>
    <mergeCell ref="M5176:M5178"/>
    <mergeCell ref="N5176:N5178"/>
    <mergeCell ref="O5176:O5178"/>
    <mergeCell ref="P5176:P5178"/>
    <mergeCell ref="Q5176:Q5178"/>
    <mergeCell ref="S5176:S5178"/>
    <mergeCell ref="T5176:T5178"/>
    <mergeCell ref="U5176:U5178"/>
    <mergeCell ref="V5176:V5178"/>
    <mergeCell ref="A5179:A5181"/>
    <mergeCell ref="B5179:B5181"/>
    <mergeCell ref="C5179:C5181"/>
    <mergeCell ref="D5179:D5181"/>
    <mergeCell ref="E5179:E5181"/>
    <mergeCell ref="F5179:F5181"/>
    <mergeCell ref="G5179:G5181"/>
    <mergeCell ref="H5179:H5181"/>
    <mergeCell ref="I5179:I5181"/>
    <mergeCell ref="J5179:J5181"/>
    <mergeCell ref="K5179:K5181"/>
    <mergeCell ref="L5179:L5181"/>
    <mergeCell ref="M5179:M5181"/>
    <mergeCell ref="N5179:N5181"/>
    <mergeCell ref="O5179:O5181"/>
    <mergeCell ref="P5179:P5181"/>
    <mergeCell ref="Q5179:Q5181"/>
    <mergeCell ref="S5179:S5181"/>
    <mergeCell ref="T5179:T5181"/>
    <mergeCell ref="U5179:U5181"/>
    <mergeCell ref="V5179:V5181"/>
    <mergeCell ref="A5182:B5182"/>
    <mergeCell ref="A5183:V5183"/>
    <mergeCell ref="A5184:A5186"/>
    <mergeCell ref="B5184:B5186"/>
    <mergeCell ref="C5184:C5186"/>
    <mergeCell ref="D5184:D5186"/>
    <mergeCell ref="E5184:E5186"/>
    <mergeCell ref="F5184:F5186"/>
    <mergeCell ref="G5184:G5186"/>
    <mergeCell ref="H5184:H5186"/>
    <mergeCell ref="I5184:I5186"/>
    <mergeCell ref="J5184:J5186"/>
    <mergeCell ref="K5184:K5186"/>
    <mergeCell ref="L5184:L5186"/>
    <mergeCell ref="M5184:M5186"/>
    <mergeCell ref="N5184:N5186"/>
    <mergeCell ref="O5184:O5186"/>
    <mergeCell ref="P5184:P5186"/>
    <mergeCell ref="Q5184:Q5186"/>
    <mergeCell ref="S5184:S5186"/>
    <mergeCell ref="T5184:T5186"/>
    <mergeCell ref="U5184:U5186"/>
    <mergeCell ref="V5184:V5186"/>
    <mergeCell ref="A5187:A5189"/>
    <mergeCell ref="B5187:B5189"/>
    <mergeCell ref="C5187:C5189"/>
    <mergeCell ref="D5187:D5189"/>
    <mergeCell ref="E5187:E5189"/>
    <mergeCell ref="F5187:F5189"/>
    <mergeCell ref="G5187:G5189"/>
    <mergeCell ref="H5187:H5189"/>
    <mergeCell ref="I5187:I5189"/>
    <mergeCell ref="J5187:J5189"/>
    <mergeCell ref="K5187:K5189"/>
    <mergeCell ref="L5187:L5189"/>
    <mergeCell ref="M5187:M5189"/>
    <mergeCell ref="N5187:N5189"/>
    <mergeCell ref="O5187:O5189"/>
    <mergeCell ref="P5187:P5189"/>
    <mergeCell ref="Q5187:Q5189"/>
    <mergeCell ref="S5187:S5189"/>
    <mergeCell ref="T5187:T5189"/>
    <mergeCell ref="U5187:U5189"/>
    <mergeCell ref="V5187:V5189"/>
    <mergeCell ref="A5190:A5192"/>
    <mergeCell ref="B5190:B5192"/>
    <mergeCell ref="C5190:C5192"/>
    <mergeCell ref="D5190:D5192"/>
    <mergeCell ref="E5190:E5192"/>
    <mergeCell ref="F5190:F5192"/>
    <mergeCell ref="G5190:G5192"/>
    <mergeCell ref="H5190:H5192"/>
    <mergeCell ref="I5190:I5192"/>
    <mergeCell ref="J5190:J5192"/>
    <mergeCell ref="K5190:K5192"/>
    <mergeCell ref="L5190:L5192"/>
    <mergeCell ref="M5190:M5192"/>
    <mergeCell ref="N5190:N5192"/>
    <mergeCell ref="O5190:O5192"/>
    <mergeCell ref="P5190:P5192"/>
    <mergeCell ref="Q5190:Q5192"/>
    <mergeCell ref="S5190:S5192"/>
    <mergeCell ref="T5190:T5192"/>
    <mergeCell ref="U5190:U5192"/>
    <mergeCell ref="V5190:V5192"/>
    <mergeCell ref="A5193:A5195"/>
    <mergeCell ref="B5193:B5195"/>
    <mergeCell ref="C5193:C5195"/>
    <mergeCell ref="D5193:D5195"/>
    <mergeCell ref="E5193:E5195"/>
    <mergeCell ref="F5193:F5195"/>
    <mergeCell ref="G5193:G5195"/>
    <mergeCell ref="H5193:H5195"/>
    <mergeCell ref="I5193:I5195"/>
    <mergeCell ref="J5193:J5195"/>
    <mergeCell ref="K5193:K5195"/>
    <mergeCell ref="L5193:L5195"/>
    <mergeCell ref="M5193:M5195"/>
    <mergeCell ref="N5193:N5195"/>
    <mergeCell ref="O5193:O5195"/>
    <mergeCell ref="P5193:P5195"/>
    <mergeCell ref="Q5193:Q5195"/>
    <mergeCell ref="S5193:S5195"/>
    <mergeCell ref="T5193:T5195"/>
    <mergeCell ref="U5193:U5195"/>
    <mergeCell ref="V5193:V5195"/>
    <mergeCell ref="A5196:A5198"/>
    <mergeCell ref="B5196:B5198"/>
    <mergeCell ref="C5196:C5198"/>
    <mergeCell ref="D5196:D5198"/>
    <mergeCell ref="E5196:E5198"/>
    <mergeCell ref="F5196:F5198"/>
    <mergeCell ref="G5196:G5198"/>
    <mergeCell ref="H5196:H5198"/>
    <mergeCell ref="I5196:I5198"/>
    <mergeCell ref="J5196:J5198"/>
    <mergeCell ref="K5196:K5198"/>
    <mergeCell ref="L5196:L5198"/>
    <mergeCell ref="M5196:M5198"/>
    <mergeCell ref="N5196:N5198"/>
    <mergeCell ref="O5196:O5198"/>
    <mergeCell ref="P5196:P5198"/>
    <mergeCell ref="Q5196:Q5198"/>
    <mergeCell ref="S5196:S5198"/>
    <mergeCell ref="T5196:T5198"/>
    <mergeCell ref="U5196:U5198"/>
    <mergeCell ref="V5196:V5198"/>
    <mergeCell ref="A5199:A5201"/>
    <mergeCell ref="B5199:B5201"/>
    <mergeCell ref="C5199:C5201"/>
    <mergeCell ref="D5199:D5201"/>
    <mergeCell ref="E5199:E5201"/>
    <mergeCell ref="F5199:F5201"/>
    <mergeCell ref="G5199:G5201"/>
    <mergeCell ref="H5199:H5201"/>
    <mergeCell ref="I5199:I5201"/>
    <mergeCell ref="J5199:J5201"/>
    <mergeCell ref="K5199:K5201"/>
    <mergeCell ref="L5199:L5201"/>
    <mergeCell ref="M5199:M5201"/>
    <mergeCell ref="N5199:N5201"/>
    <mergeCell ref="O5199:O5201"/>
    <mergeCell ref="P5199:P5201"/>
    <mergeCell ref="Q5199:Q5201"/>
    <mergeCell ref="S5199:S5201"/>
    <mergeCell ref="T5199:T5201"/>
    <mergeCell ref="U5199:U5201"/>
    <mergeCell ref="V5199:V5201"/>
    <mergeCell ref="A5202:A5204"/>
    <mergeCell ref="B5202:B5204"/>
    <mergeCell ref="C5202:C5204"/>
    <mergeCell ref="D5202:D5204"/>
    <mergeCell ref="E5202:E5204"/>
    <mergeCell ref="F5202:F5204"/>
    <mergeCell ref="G5202:G5204"/>
    <mergeCell ref="H5202:H5204"/>
    <mergeCell ref="I5202:I5204"/>
    <mergeCell ref="J5202:J5204"/>
    <mergeCell ref="K5202:K5204"/>
    <mergeCell ref="L5202:L5204"/>
    <mergeCell ref="M5202:M5204"/>
    <mergeCell ref="N5202:N5204"/>
    <mergeCell ref="O5202:O5204"/>
    <mergeCell ref="P5202:P5204"/>
    <mergeCell ref="Q5202:Q5204"/>
    <mergeCell ref="S5202:S5204"/>
    <mergeCell ref="T5202:T5204"/>
    <mergeCell ref="U5202:U5204"/>
    <mergeCell ref="V5202:V5204"/>
    <mergeCell ref="A5205:A5207"/>
    <mergeCell ref="B5205:B5207"/>
    <mergeCell ref="C5205:C5207"/>
    <mergeCell ref="D5205:D5207"/>
    <mergeCell ref="E5205:E5207"/>
    <mergeCell ref="F5205:F5207"/>
    <mergeCell ref="G5205:G5207"/>
    <mergeCell ref="H5205:H5207"/>
    <mergeCell ref="I5205:I5207"/>
    <mergeCell ref="J5205:J5207"/>
    <mergeCell ref="K5205:K5207"/>
    <mergeCell ref="L5205:L5207"/>
    <mergeCell ref="M5205:M5207"/>
    <mergeCell ref="N5205:N5207"/>
    <mergeCell ref="O5205:O5207"/>
    <mergeCell ref="P5205:P5207"/>
    <mergeCell ref="Q5205:Q5207"/>
    <mergeCell ref="S5205:S5207"/>
    <mergeCell ref="T5205:T5207"/>
    <mergeCell ref="U5205:U5207"/>
    <mergeCell ref="V5205:V5207"/>
    <mergeCell ref="A5208:B5208"/>
    <mergeCell ref="A5209:V5209"/>
    <mergeCell ref="V5210:V5212"/>
    <mergeCell ref="A5213:A5215"/>
    <mergeCell ref="B5213:B5215"/>
    <mergeCell ref="C5213:C5215"/>
    <mergeCell ref="D5213:D5215"/>
    <mergeCell ref="E5213:E5215"/>
    <mergeCell ref="F5213:F5215"/>
    <mergeCell ref="G5213:G5215"/>
    <mergeCell ref="H5213:H5215"/>
    <mergeCell ref="I5213:I5215"/>
    <mergeCell ref="J5213:J5215"/>
    <mergeCell ref="K5213:K5215"/>
    <mergeCell ref="L5213:L5215"/>
    <mergeCell ref="M5213:M5215"/>
    <mergeCell ref="N5213:N5215"/>
    <mergeCell ref="O5213:O5215"/>
    <mergeCell ref="P5213:P5215"/>
    <mergeCell ref="Q5213:Q5215"/>
    <mergeCell ref="S5213:S5215"/>
    <mergeCell ref="T5213:T5215"/>
    <mergeCell ref="U5213:U5215"/>
    <mergeCell ref="V5213:V5215"/>
    <mergeCell ref="A5210:A5212"/>
    <mergeCell ref="B5210:B5212"/>
    <mergeCell ref="C5210:C5212"/>
    <mergeCell ref="D5210:D5212"/>
    <mergeCell ref="E5210:E5212"/>
    <mergeCell ref="F5210:F5212"/>
    <mergeCell ref="G5210:G5212"/>
    <mergeCell ref="H5210:H5212"/>
    <mergeCell ref="I5210:I5212"/>
    <mergeCell ref="J5210:J5212"/>
    <mergeCell ref="K5210:K5212"/>
    <mergeCell ref="L5210:L5212"/>
    <mergeCell ref="M5210:M5212"/>
    <mergeCell ref="N5210:N5212"/>
    <mergeCell ref="O5210:O5212"/>
    <mergeCell ref="P5210:P5212"/>
    <mergeCell ref="Q5210:Q5212"/>
    <mergeCell ref="S5210:S5212"/>
    <mergeCell ref="T5210:T5212"/>
    <mergeCell ref="U5210:U5212"/>
    <mergeCell ref="A5216:A5218"/>
    <mergeCell ref="B5216:B5218"/>
    <mergeCell ref="C5216:C5218"/>
    <mergeCell ref="D5216:D5218"/>
    <mergeCell ref="E5216:E5218"/>
    <mergeCell ref="F5216:F5218"/>
    <mergeCell ref="G5216:G5218"/>
    <mergeCell ref="H5216:H5218"/>
    <mergeCell ref="I5216:I5218"/>
    <mergeCell ref="J5216:J5218"/>
    <mergeCell ref="K5216:K5218"/>
    <mergeCell ref="L5216:L5218"/>
    <mergeCell ref="M5216:M5218"/>
    <mergeCell ref="N5216:N5218"/>
    <mergeCell ref="O5216:O5218"/>
    <mergeCell ref="P5216:P5218"/>
    <mergeCell ref="Q5216:Q5218"/>
    <mergeCell ref="S5216:S5218"/>
    <mergeCell ref="T5216:T5218"/>
    <mergeCell ref="U5216:U5218"/>
    <mergeCell ref="V5216:V5218"/>
    <mergeCell ref="A5254:B5254"/>
    <mergeCell ref="A5255:B5255"/>
    <mergeCell ref="A87:A89"/>
    <mergeCell ref="B87:B89"/>
    <mergeCell ref="C87:C89"/>
    <mergeCell ref="D87:D89"/>
    <mergeCell ref="E87:E89"/>
    <mergeCell ref="F87:F89"/>
    <mergeCell ref="G87:G89"/>
    <mergeCell ref="H87:H89"/>
    <mergeCell ref="I87:I89"/>
    <mergeCell ref="J87:J89"/>
    <mergeCell ref="K87:K89"/>
    <mergeCell ref="L87:L89"/>
    <mergeCell ref="M87:M89"/>
    <mergeCell ref="N87:N89"/>
    <mergeCell ref="O87:O89"/>
    <mergeCell ref="P87:P89"/>
    <mergeCell ref="Q87:Q89"/>
    <mergeCell ref="S87:S89"/>
    <mergeCell ref="T87:T89"/>
    <mergeCell ref="U87:U89"/>
    <mergeCell ref="V87:V89"/>
    <mergeCell ref="V96:V98"/>
    <mergeCell ref="U96:U98"/>
    <mergeCell ref="T96:T98"/>
    <mergeCell ref="S96:S98"/>
    <mergeCell ref="Q96:Q98"/>
    <mergeCell ref="P96:P98"/>
    <mergeCell ref="O96:O98"/>
    <mergeCell ref="N96:N98"/>
    <mergeCell ref="M96:M98"/>
    <mergeCell ref="L96:L98"/>
    <mergeCell ref="K96:K98"/>
    <mergeCell ref="J96:J98"/>
    <mergeCell ref="I96:I98"/>
    <mergeCell ref="H96:H98"/>
    <mergeCell ref="G96:G98"/>
    <mergeCell ref="F96:F98"/>
    <mergeCell ref="E96:E98"/>
    <mergeCell ref="D96:D98"/>
    <mergeCell ref="C96:C98"/>
    <mergeCell ref="B96:B98"/>
    <mergeCell ref="A256:A257"/>
    <mergeCell ref="B256:B257"/>
    <mergeCell ref="C256:C257"/>
    <mergeCell ref="D256:D257"/>
    <mergeCell ref="E256:E257"/>
    <mergeCell ref="F256:F257"/>
    <mergeCell ref="G256:G257"/>
    <mergeCell ref="H256:H257"/>
    <mergeCell ref="I256:I257"/>
    <mergeCell ref="J256:J257"/>
    <mergeCell ref="K256:K257"/>
    <mergeCell ref="L256:L257"/>
    <mergeCell ref="M256:M257"/>
    <mergeCell ref="N256:N257"/>
    <mergeCell ref="O256:O257"/>
    <mergeCell ref="P256:P257"/>
    <mergeCell ref="Q256:Q257"/>
    <mergeCell ref="S256:S257"/>
    <mergeCell ref="T256:T257"/>
    <mergeCell ref="U256:U257"/>
    <mergeCell ref="V256:V257"/>
    <mergeCell ref="A258:A260"/>
    <mergeCell ref="B258:B260"/>
    <mergeCell ref="C258:C260"/>
    <mergeCell ref="D258:D260"/>
    <mergeCell ref="E258:E260"/>
    <mergeCell ref="F258:F260"/>
    <mergeCell ref="G258:G260"/>
    <mergeCell ref="H258:H260"/>
    <mergeCell ref="I258:I260"/>
    <mergeCell ref="J258:J260"/>
    <mergeCell ref="K258:K260"/>
    <mergeCell ref="L258:L260"/>
    <mergeCell ref="M258:M260"/>
    <mergeCell ref="N258:N260"/>
    <mergeCell ref="O258:O260"/>
    <mergeCell ref="P258:P260"/>
    <mergeCell ref="Q258:Q260"/>
    <mergeCell ref="S258:S260"/>
    <mergeCell ref="T258:T260"/>
    <mergeCell ref="U258:U260"/>
    <mergeCell ref="V258:V260"/>
    <mergeCell ref="A247:A255"/>
    <mergeCell ref="B247:B255"/>
    <mergeCell ref="C247:C255"/>
    <mergeCell ref="D247:D255"/>
    <mergeCell ref="E247:E255"/>
    <mergeCell ref="F247:F255"/>
    <mergeCell ref="G247:G255"/>
    <mergeCell ref="H247:H255"/>
    <mergeCell ref="I247:I255"/>
    <mergeCell ref="J247:J255"/>
    <mergeCell ref="K247:K255"/>
    <mergeCell ref="L247:L255"/>
    <mergeCell ref="M247:M255"/>
    <mergeCell ref="N247:N255"/>
    <mergeCell ref="O247:O255"/>
    <mergeCell ref="P247:P255"/>
    <mergeCell ref="Q247:Q255"/>
    <mergeCell ref="S247:S255"/>
    <mergeCell ref="T247:T255"/>
    <mergeCell ref="U247:U255"/>
    <mergeCell ref="V247:V255"/>
    <mergeCell ref="A274:A276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L276"/>
    <mergeCell ref="M274:M276"/>
    <mergeCell ref="N274:N276"/>
    <mergeCell ref="O274:O276"/>
    <mergeCell ref="P274:P276"/>
    <mergeCell ref="Q274:Q276"/>
    <mergeCell ref="S274:S276"/>
    <mergeCell ref="T274:T276"/>
    <mergeCell ref="U274:U276"/>
    <mergeCell ref="V274:V276"/>
    <mergeCell ref="A266:A269"/>
    <mergeCell ref="B266:B269"/>
    <mergeCell ref="C266:C269"/>
    <mergeCell ref="D266:D269"/>
    <mergeCell ref="E266:E269"/>
    <mergeCell ref="F266:F269"/>
    <mergeCell ref="G266:G269"/>
    <mergeCell ref="H266:H269"/>
    <mergeCell ref="I266:I269"/>
    <mergeCell ref="J266:J269"/>
    <mergeCell ref="K266:K269"/>
    <mergeCell ref="L266:L269"/>
    <mergeCell ref="M266:M269"/>
    <mergeCell ref="N266:N269"/>
    <mergeCell ref="O266:O269"/>
    <mergeCell ref="P266:P269"/>
    <mergeCell ref="Q266:Q269"/>
    <mergeCell ref="S266:S269"/>
    <mergeCell ref="T266:T269"/>
    <mergeCell ref="U266:U269"/>
    <mergeCell ref="V266:V269"/>
    <mergeCell ref="A270:A273"/>
    <mergeCell ref="B270:B273"/>
    <mergeCell ref="C270:C273"/>
    <mergeCell ref="D270:D273"/>
    <mergeCell ref="E270:E273"/>
    <mergeCell ref="F270:F273"/>
    <mergeCell ref="G270:G273"/>
    <mergeCell ref="H270:H273"/>
    <mergeCell ref="I270:I273"/>
    <mergeCell ref="J270:J273"/>
    <mergeCell ref="K270:K273"/>
    <mergeCell ref="L270:L273"/>
    <mergeCell ref="M270:M273"/>
    <mergeCell ref="N270:N273"/>
    <mergeCell ref="O270:O273"/>
    <mergeCell ref="P270:P273"/>
    <mergeCell ref="Q270:Q273"/>
    <mergeCell ref="S270:S273"/>
    <mergeCell ref="T270:T273"/>
    <mergeCell ref="U270:U273"/>
    <mergeCell ref="V270:V273"/>
    <mergeCell ref="A277:A279"/>
    <mergeCell ref="B277:B279"/>
    <mergeCell ref="C277:C279"/>
    <mergeCell ref="D277:D279"/>
    <mergeCell ref="E277:E279"/>
    <mergeCell ref="F277:F279"/>
    <mergeCell ref="G277:G279"/>
    <mergeCell ref="H277:H279"/>
    <mergeCell ref="I277:I279"/>
    <mergeCell ref="J277:J279"/>
    <mergeCell ref="K277:K279"/>
    <mergeCell ref="L277:L279"/>
    <mergeCell ref="M277:M279"/>
    <mergeCell ref="N277:N279"/>
    <mergeCell ref="O277:O279"/>
    <mergeCell ref="P277:P279"/>
    <mergeCell ref="Q277:Q279"/>
    <mergeCell ref="S277:S279"/>
    <mergeCell ref="T277:T279"/>
    <mergeCell ref="U277:U279"/>
    <mergeCell ref="V277:V279"/>
    <mergeCell ref="A321:A334"/>
    <mergeCell ref="B321:B334"/>
    <mergeCell ref="C321:C334"/>
    <mergeCell ref="D321:D334"/>
    <mergeCell ref="E321:E334"/>
    <mergeCell ref="F321:F334"/>
    <mergeCell ref="G321:G334"/>
    <mergeCell ref="H321:H334"/>
    <mergeCell ref="I321:I334"/>
    <mergeCell ref="J321:J334"/>
    <mergeCell ref="K321:K334"/>
    <mergeCell ref="L321:L334"/>
    <mergeCell ref="M321:M334"/>
    <mergeCell ref="N321:N334"/>
    <mergeCell ref="O321:O334"/>
    <mergeCell ref="P321:P334"/>
    <mergeCell ref="Q321:Q334"/>
    <mergeCell ref="S321:S334"/>
    <mergeCell ref="T321:T334"/>
    <mergeCell ref="U321:U334"/>
    <mergeCell ref="V321:V334"/>
    <mergeCell ref="A318:A320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K320"/>
    <mergeCell ref="L318:L320"/>
    <mergeCell ref="M318:M320"/>
    <mergeCell ref="N318:N320"/>
    <mergeCell ref="O318:O320"/>
    <mergeCell ref="P318:P320"/>
    <mergeCell ref="Q318:Q320"/>
    <mergeCell ref="S318:S320"/>
    <mergeCell ref="T318:T320"/>
    <mergeCell ref="U318:U320"/>
    <mergeCell ref="V318:V320"/>
    <mergeCell ref="A304:A317"/>
    <mergeCell ref="A379:A380"/>
    <mergeCell ref="B379:B380"/>
    <mergeCell ref="C379:C380"/>
    <mergeCell ref="D379:D380"/>
    <mergeCell ref="E379:E380"/>
    <mergeCell ref="F379:F380"/>
    <mergeCell ref="G379:G380"/>
    <mergeCell ref="H379:H380"/>
    <mergeCell ref="I379:I380"/>
    <mergeCell ref="J379:J380"/>
    <mergeCell ref="K379:K380"/>
    <mergeCell ref="L379:L380"/>
    <mergeCell ref="M379:M380"/>
    <mergeCell ref="N379:N380"/>
    <mergeCell ref="O379:O380"/>
    <mergeCell ref="P379:P380"/>
    <mergeCell ref="Q379:Q380"/>
    <mergeCell ref="S379:S380"/>
    <mergeCell ref="T379:T380"/>
    <mergeCell ref="U379:U380"/>
    <mergeCell ref="V379:V380"/>
    <mergeCell ref="A373:A375"/>
    <mergeCell ref="B373:B375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L375"/>
    <mergeCell ref="M373:M375"/>
    <mergeCell ref="N373:N375"/>
    <mergeCell ref="O373:O375"/>
    <mergeCell ref="P373:P375"/>
    <mergeCell ref="Q373:Q375"/>
    <mergeCell ref="S373:S375"/>
    <mergeCell ref="T373:T375"/>
    <mergeCell ref="U373:U375"/>
    <mergeCell ref="V373:V375"/>
    <mergeCell ref="A376:A378"/>
    <mergeCell ref="B376:B378"/>
    <mergeCell ref="C376:C378"/>
    <mergeCell ref="D376:D378"/>
    <mergeCell ref="E376:E378"/>
    <mergeCell ref="F376:F378"/>
    <mergeCell ref="G376:G378"/>
    <mergeCell ref="H376:H378"/>
    <mergeCell ref="I376:I378"/>
    <mergeCell ref="J376:J378"/>
    <mergeCell ref="K376:K378"/>
    <mergeCell ref="L376:L378"/>
    <mergeCell ref="M376:M378"/>
    <mergeCell ref="N376:N378"/>
    <mergeCell ref="O376:O378"/>
    <mergeCell ref="P376:P378"/>
    <mergeCell ref="Q376:Q378"/>
    <mergeCell ref="S376:S378"/>
    <mergeCell ref="T376:T378"/>
    <mergeCell ref="U376:U378"/>
    <mergeCell ref="V376:V378"/>
    <mergeCell ref="V387:V388"/>
    <mergeCell ref="A443:A445"/>
    <mergeCell ref="B443:B445"/>
    <mergeCell ref="C443:C445"/>
    <mergeCell ref="D443:D445"/>
    <mergeCell ref="E443:E445"/>
    <mergeCell ref="F443:F445"/>
    <mergeCell ref="G443:G445"/>
    <mergeCell ref="H443:H445"/>
    <mergeCell ref="I443:I445"/>
    <mergeCell ref="J443:J445"/>
    <mergeCell ref="K443:K445"/>
    <mergeCell ref="L443:L445"/>
    <mergeCell ref="M443:M445"/>
    <mergeCell ref="N443:N445"/>
    <mergeCell ref="O443:O445"/>
    <mergeCell ref="P443:P445"/>
    <mergeCell ref="Q443:Q445"/>
    <mergeCell ref="S443:S445"/>
    <mergeCell ref="T443:T445"/>
    <mergeCell ref="U443:U445"/>
    <mergeCell ref="V443:V445"/>
    <mergeCell ref="A446:A448"/>
    <mergeCell ref="B446:B448"/>
    <mergeCell ref="C446:C448"/>
    <mergeCell ref="D446:D448"/>
    <mergeCell ref="E446:E448"/>
    <mergeCell ref="F446:F448"/>
    <mergeCell ref="G446:G448"/>
    <mergeCell ref="H446:H448"/>
    <mergeCell ref="I446:I448"/>
    <mergeCell ref="J446:J448"/>
    <mergeCell ref="K446:K448"/>
    <mergeCell ref="L446:L448"/>
    <mergeCell ref="M446:M448"/>
    <mergeCell ref="N446:N448"/>
    <mergeCell ref="O446:O448"/>
    <mergeCell ref="P446:P448"/>
    <mergeCell ref="Q446:Q448"/>
    <mergeCell ref="S446:S448"/>
    <mergeCell ref="T446:T448"/>
    <mergeCell ref="U446:U448"/>
    <mergeCell ref="V446:V448"/>
    <mergeCell ref="A425:A439"/>
    <mergeCell ref="B425:B439"/>
    <mergeCell ref="C425:C439"/>
    <mergeCell ref="D425:D439"/>
    <mergeCell ref="E425:E439"/>
    <mergeCell ref="F425:F439"/>
    <mergeCell ref="G425:G439"/>
    <mergeCell ref="H425:H439"/>
    <mergeCell ref="I425:I439"/>
    <mergeCell ref="J425:J439"/>
    <mergeCell ref="K425:K439"/>
    <mergeCell ref="L425:L439"/>
    <mergeCell ref="M425:M439"/>
    <mergeCell ref="N425:N439"/>
    <mergeCell ref="O425:O439"/>
    <mergeCell ref="P425:P439"/>
    <mergeCell ref="Q425:Q439"/>
    <mergeCell ref="S425:S439"/>
    <mergeCell ref="T425:T439"/>
    <mergeCell ref="U425:U439"/>
    <mergeCell ref="V425:V439"/>
    <mergeCell ref="A464:A475"/>
    <mergeCell ref="B464:B475"/>
    <mergeCell ref="C464:C475"/>
    <mergeCell ref="D464:D475"/>
    <mergeCell ref="E464:E475"/>
    <mergeCell ref="F464:F475"/>
    <mergeCell ref="G464:G475"/>
    <mergeCell ref="H464:H475"/>
    <mergeCell ref="I464:I475"/>
    <mergeCell ref="J464:J475"/>
    <mergeCell ref="K464:K475"/>
    <mergeCell ref="L464:L475"/>
    <mergeCell ref="M464:M475"/>
    <mergeCell ref="N464:N475"/>
    <mergeCell ref="O464:O475"/>
    <mergeCell ref="P464:P475"/>
    <mergeCell ref="Q464:Q475"/>
    <mergeCell ref="S464:S475"/>
    <mergeCell ref="T464:T475"/>
    <mergeCell ref="U464:U475"/>
    <mergeCell ref="V464:V475"/>
    <mergeCell ref="A453:A455"/>
    <mergeCell ref="B453:B455"/>
    <mergeCell ref="C453:C455"/>
    <mergeCell ref="D453:D455"/>
    <mergeCell ref="E453:E455"/>
    <mergeCell ref="F453:F455"/>
    <mergeCell ref="G453:G455"/>
    <mergeCell ref="H453:H455"/>
    <mergeCell ref="I453:I455"/>
    <mergeCell ref="J453:J455"/>
    <mergeCell ref="K453:K455"/>
    <mergeCell ref="L453:L455"/>
    <mergeCell ref="M453:M455"/>
    <mergeCell ref="N453:N455"/>
    <mergeCell ref="O453:O455"/>
    <mergeCell ref="P453:P455"/>
    <mergeCell ref="Q453:Q455"/>
    <mergeCell ref="S453:S455"/>
    <mergeCell ref="T453:T455"/>
    <mergeCell ref="U453:U455"/>
    <mergeCell ref="V453:V455"/>
    <mergeCell ref="A456:A457"/>
    <mergeCell ref="B456:B457"/>
    <mergeCell ref="C456:C457"/>
    <mergeCell ref="D456:D457"/>
    <mergeCell ref="E456:E457"/>
    <mergeCell ref="F456:F457"/>
    <mergeCell ref="G456:G457"/>
    <mergeCell ref="H456:H457"/>
    <mergeCell ref="I456:I457"/>
    <mergeCell ref="J456:J457"/>
    <mergeCell ref="K456:K457"/>
    <mergeCell ref="L456:L457"/>
    <mergeCell ref="M456:M457"/>
    <mergeCell ref="N456:N457"/>
    <mergeCell ref="O456:O457"/>
    <mergeCell ref="P456:P457"/>
    <mergeCell ref="Q456:Q457"/>
    <mergeCell ref="S456:S457"/>
    <mergeCell ref="T456:T457"/>
    <mergeCell ref="U456:U457"/>
    <mergeCell ref="V456:V457"/>
    <mergeCell ref="A458:A459"/>
    <mergeCell ref="A460:A461"/>
    <mergeCell ref="B460:B461"/>
    <mergeCell ref="C460:C461"/>
    <mergeCell ref="D460:D461"/>
    <mergeCell ref="E460:E461"/>
    <mergeCell ref="F460:F461"/>
    <mergeCell ref="G460:G461"/>
    <mergeCell ref="H460:H461"/>
    <mergeCell ref="I460:I461"/>
    <mergeCell ref="J460:J461"/>
    <mergeCell ref="K460:K461"/>
    <mergeCell ref="L460:L461"/>
    <mergeCell ref="M460:M461"/>
    <mergeCell ref="N460:N461"/>
    <mergeCell ref="O460:O461"/>
    <mergeCell ref="P460:P461"/>
    <mergeCell ref="Q460:Q461"/>
    <mergeCell ref="S460:S461"/>
    <mergeCell ref="T460:T461"/>
    <mergeCell ref="U460:U461"/>
    <mergeCell ref="V460:V461"/>
    <mergeCell ref="A462:A463"/>
    <mergeCell ref="B462:B463"/>
    <mergeCell ref="C462:C463"/>
    <mergeCell ref="D462:D463"/>
    <mergeCell ref="E462:E463"/>
    <mergeCell ref="F462:F463"/>
    <mergeCell ref="G462:G463"/>
    <mergeCell ref="H462:H463"/>
    <mergeCell ref="I462:I463"/>
    <mergeCell ref="J462:J463"/>
    <mergeCell ref="K462:K463"/>
    <mergeCell ref="L462:L463"/>
    <mergeCell ref="M462:M463"/>
    <mergeCell ref="N462:N463"/>
    <mergeCell ref="O462:O463"/>
    <mergeCell ref="P462:P463"/>
    <mergeCell ref="Q462:Q463"/>
    <mergeCell ref="S462:S463"/>
    <mergeCell ref="T462:T463"/>
    <mergeCell ref="U462:U463"/>
    <mergeCell ref="V462:V463"/>
    <mergeCell ref="A476:A478"/>
    <mergeCell ref="B476:B478"/>
    <mergeCell ref="C476:C478"/>
    <mergeCell ref="D476:D478"/>
    <mergeCell ref="E476:E478"/>
    <mergeCell ref="F476:F478"/>
    <mergeCell ref="G476:G478"/>
    <mergeCell ref="H476:H478"/>
    <mergeCell ref="I476:I478"/>
    <mergeCell ref="J476:J478"/>
    <mergeCell ref="K476:K478"/>
    <mergeCell ref="L476:L478"/>
    <mergeCell ref="M476:M478"/>
    <mergeCell ref="N476:N478"/>
    <mergeCell ref="O476:O478"/>
    <mergeCell ref="P476:P478"/>
    <mergeCell ref="Q476:Q478"/>
    <mergeCell ref="S476:S478"/>
    <mergeCell ref="T476:T478"/>
    <mergeCell ref="U476:U478"/>
    <mergeCell ref="V476:V478"/>
    <mergeCell ref="A479:A482"/>
    <mergeCell ref="B479:B482"/>
    <mergeCell ref="C479:C482"/>
    <mergeCell ref="D479:D482"/>
    <mergeCell ref="E479:E482"/>
    <mergeCell ref="F479:F482"/>
    <mergeCell ref="G479:G482"/>
    <mergeCell ref="H479:H482"/>
    <mergeCell ref="I479:I482"/>
    <mergeCell ref="J479:J482"/>
    <mergeCell ref="K479:K482"/>
    <mergeCell ref="L479:L482"/>
    <mergeCell ref="M479:M482"/>
    <mergeCell ref="N479:N482"/>
    <mergeCell ref="O479:O482"/>
    <mergeCell ref="P479:P482"/>
    <mergeCell ref="Q479:Q482"/>
    <mergeCell ref="S479:S482"/>
    <mergeCell ref="T479:T482"/>
    <mergeCell ref="U479:U482"/>
    <mergeCell ref="V479:V482"/>
    <mergeCell ref="A483:A485"/>
    <mergeCell ref="B483:B485"/>
    <mergeCell ref="C483:C485"/>
    <mergeCell ref="D483:D485"/>
    <mergeCell ref="E483:E485"/>
    <mergeCell ref="F483:F485"/>
    <mergeCell ref="G483:G485"/>
    <mergeCell ref="H483:H485"/>
    <mergeCell ref="I483:I485"/>
    <mergeCell ref="J483:J485"/>
    <mergeCell ref="K483:K485"/>
    <mergeCell ref="L483:L485"/>
    <mergeCell ref="M483:M485"/>
    <mergeCell ref="N483:N485"/>
    <mergeCell ref="O483:O485"/>
    <mergeCell ref="P483:P485"/>
    <mergeCell ref="Q483:Q485"/>
    <mergeCell ref="S483:S485"/>
    <mergeCell ref="T483:T485"/>
    <mergeCell ref="U483:U485"/>
    <mergeCell ref="V483:V485"/>
    <mergeCell ref="A486:A488"/>
    <mergeCell ref="B486:B488"/>
    <mergeCell ref="C486:C488"/>
    <mergeCell ref="D486:D488"/>
    <mergeCell ref="E486:E488"/>
    <mergeCell ref="F486:F488"/>
    <mergeCell ref="G486:G488"/>
    <mergeCell ref="H486:H488"/>
    <mergeCell ref="I486:I488"/>
    <mergeCell ref="J486:J488"/>
    <mergeCell ref="K486:K488"/>
    <mergeCell ref="L486:L488"/>
    <mergeCell ref="M486:M488"/>
    <mergeCell ref="N486:N488"/>
    <mergeCell ref="O486:O488"/>
    <mergeCell ref="P486:P488"/>
    <mergeCell ref="Q486:Q488"/>
    <mergeCell ref="S486:S488"/>
    <mergeCell ref="T486:T488"/>
    <mergeCell ref="U486:U488"/>
    <mergeCell ref="V486:V488"/>
    <mergeCell ref="B510:B512"/>
    <mergeCell ref="C510:C512"/>
    <mergeCell ref="D510:D512"/>
    <mergeCell ref="E510:E512"/>
    <mergeCell ref="F510:F512"/>
    <mergeCell ref="G510:G512"/>
    <mergeCell ref="H510:H512"/>
    <mergeCell ref="I510:I512"/>
    <mergeCell ref="J510:J512"/>
    <mergeCell ref="K510:K512"/>
    <mergeCell ref="L510:L512"/>
    <mergeCell ref="M510:M512"/>
    <mergeCell ref="N510:N512"/>
    <mergeCell ref="O510:O512"/>
    <mergeCell ref="P510:P512"/>
    <mergeCell ref="Q510:Q512"/>
    <mergeCell ref="S510:S512"/>
    <mergeCell ref="T510:T512"/>
    <mergeCell ref="U510:U512"/>
    <mergeCell ref="V510:V512"/>
    <mergeCell ref="A513:A515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K515"/>
    <mergeCell ref="L513:L515"/>
    <mergeCell ref="M513:M515"/>
    <mergeCell ref="N513:N515"/>
    <mergeCell ref="O513:O515"/>
    <mergeCell ref="P513:P515"/>
    <mergeCell ref="Q513:Q515"/>
    <mergeCell ref="S513:S515"/>
    <mergeCell ref="T513:T515"/>
    <mergeCell ref="U513:U515"/>
    <mergeCell ref="V513:V515"/>
    <mergeCell ref="A516:A518"/>
    <mergeCell ref="B516:B518"/>
    <mergeCell ref="C516:C518"/>
    <mergeCell ref="D516:D518"/>
    <mergeCell ref="E516:E518"/>
    <mergeCell ref="F516:F518"/>
    <mergeCell ref="G516:G518"/>
    <mergeCell ref="H516:H518"/>
    <mergeCell ref="I516:I518"/>
    <mergeCell ref="J516:J518"/>
    <mergeCell ref="K516:K518"/>
    <mergeCell ref="L516:L518"/>
    <mergeCell ref="M516:M518"/>
    <mergeCell ref="N516:N518"/>
    <mergeCell ref="O516:O518"/>
    <mergeCell ref="P516:P518"/>
    <mergeCell ref="Q516:Q518"/>
    <mergeCell ref="S516:S518"/>
    <mergeCell ref="T516:T518"/>
    <mergeCell ref="U516:U518"/>
    <mergeCell ref="V516:V518"/>
    <mergeCell ref="A519:A521"/>
    <mergeCell ref="B519:B521"/>
    <mergeCell ref="C519:C521"/>
    <mergeCell ref="D519:D521"/>
    <mergeCell ref="E519:E521"/>
    <mergeCell ref="F519:F521"/>
    <mergeCell ref="G519:G521"/>
    <mergeCell ref="H519:H521"/>
    <mergeCell ref="I519:I521"/>
    <mergeCell ref="J519:J521"/>
    <mergeCell ref="K519:K521"/>
    <mergeCell ref="L519:L521"/>
    <mergeCell ref="M519:M521"/>
    <mergeCell ref="N519:N521"/>
    <mergeCell ref="O519:O521"/>
    <mergeCell ref="P519:P521"/>
    <mergeCell ref="Q519:Q521"/>
    <mergeCell ref="S519:S521"/>
    <mergeCell ref="T519:T521"/>
    <mergeCell ref="U519:U521"/>
    <mergeCell ref="V519:V521"/>
    <mergeCell ref="A522:A524"/>
    <mergeCell ref="B522:B524"/>
    <mergeCell ref="C522:C524"/>
    <mergeCell ref="D522:D524"/>
    <mergeCell ref="E522:E524"/>
    <mergeCell ref="F522:F524"/>
    <mergeCell ref="G522:G524"/>
    <mergeCell ref="H522:H524"/>
    <mergeCell ref="I522:I524"/>
    <mergeCell ref="J522:J524"/>
    <mergeCell ref="K522:K524"/>
    <mergeCell ref="L522:L524"/>
    <mergeCell ref="M522:M524"/>
    <mergeCell ref="N522:N524"/>
    <mergeCell ref="O522:O524"/>
    <mergeCell ref="P522:P524"/>
    <mergeCell ref="Q522:Q524"/>
    <mergeCell ref="S522:S524"/>
    <mergeCell ref="T522:T524"/>
    <mergeCell ref="U522:U524"/>
    <mergeCell ref="V522:V524"/>
    <mergeCell ref="A525:A527"/>
    <mergeCell ref="B525:B527"/>
    <mergeCell ref="C525:C527"/>
    <mergeCell ref="D525:D527"/>
    <mergeCell ref="E525:E527"/>
    <mergeCell ref="F525:F527"/>
    <mergeCell ref="G525:G527"/>
    <mergeCell ref="H525:H527"/>
    <mergeCell ref="I525:I527"/>
    <mergeCell ref="J525:J527"/>
    <mergeCell ref="K525:K527"/>
    <mergeCell ref="L525:L527"/>
    <mergeCell ref="M525:M527"/>
    <mergeCell ref="N525:N527"/>
    <mergeCell ref="O525:O527"/>
    <mergeCell ref="P525:P527"/>
    <mergeCell ref="Q525:Q527"/>
    <mergeCell ref="S525:S527"/>
    <mergeCell ref="T525:T527"/>
    <mergeCell ref="U525:U527"/>
    <mergeCell ref="V525:V527"/>
    <mergeCell ref="A528:A530"/>
    <mergeCell ref="B528:B530"/>
    <mergeCell ref="C528:C530"/>
    <mergeCell ref="D528:D530"/>
    <mergeCell ref="E528:E530"/>
    <mergeCell ref="F528:F530"/>
    <mergeCell ref="G528:G530"/>
    <mergeCell ref="H528:H530"/>
    <mergeCell ref="I528:I530"/>
    <mergeCell ref="J528:J530"/>
    <mergeCell ref="K528:K530"/>
    <mergeCell ref="L528:L530"/>
    <mergeCell ref="M528:M530"/>
    <mergeCell ref="N528:N530"/>
    <mergeCell ref="O528:O530"/>
    <mergeCell ref="P528:P530"/>
    <mergeCell ref="Q528:Q530"/>
    <mergeCell ref="S528:S530"/>
    <mergeCell ref="T528:T530"/>
    <mergeCell ref="U528:U530"/>
    <mergeCell ref="V528:V530"/>
    <mergeCell ref="A534:A536"/>
    <mergeCell ref="B534:B536"/>
    <mergeCell ref="C534:C536"/>
    <mergeCell ref="D534:D536"/>
    <mergeCell ref="E534:E536"/>
    <mergeCell ref="F534:F536"/>
    <mergeCell ref="G534:G536"/>
    <mergeCell ref="H534:H536"/>
    <mergeCell ref="I534:I536"/>
    <mergeCell ref="J534:J536"/>
    <mergeCell ref="K534:K536"/>
    <mergeCell ref="L534:L536"/>
    <mergeCell ref="M534:M536"/>
    <mergeCell ref="N534:N536"/>
    <mergeCell ref="O534:O536"/>
    <mergeCell ref="P534:P536"/>
    <mergeCell ref="Q534:Q536"/>
    <mergeCell ref="S534:S536"/>
    <mergeCell ref="T534:T536"/>
    <mergeCell ref="U534:U536"/>
    <mergeCell ref="V534:V536"/>
    <mergeCell ref="A531:A533"/>
    <mergeCell ref="B531:B533"/>
    <mergeCell ref="C531:C533"/>
    <mergeCell ref="D531:D533"/>
    <mergeCell ref="E531:E533"/>
    <mergeCell ref="F531:F533"/>
    <mergeCell ref="G531:G533"/>
    <mergeCell ref="H531:H533"/>
    <mergeCell ref="I531:I533"/>
    <mergeCell ref="J531:J533"/>
    <mergeCell ref="K531:K533"/>
    <mergeCell ref="L531:L533"/>
    <mergeCell ref="M531:M533"/>
    <mergeCell ref="N531:N533"/>
    <mergeCell ref="O531:O533"/>
    <mergeCell ref="P531:P533"/>
    <mergeCell ref="Q531:Q533"/>
    <mergeCell ref="S531:S533"/>
    <mergeCell ref="T531:T533"/>
    <mergeCell ref="U531:U533"/>
    <mergeCell ref="V531:V533"/>
    <mergeCell ref="A566:A567"/>
    <mergeCell ref="B566:B567"/>
    <mergeCell ref="C566:C567"/>
    <mergeCell ref="D566:D567"/>
    <mergeCell ref="E566:E567"/>
    <mergeCell ref="F566:F567"/>
    <mergeCell ref="G566:G567"/>
    <mergeCell ref="H566:H567"/>
    <mergeCell ref="I566:I567"/>
    <mergeCell ref="J566:J567"/>
    <mergeCell ref="K566:K567"/>
    <mergeCell ref="L566:L567"/>
    <mergeCell ref="M566:M567"/>
    <mergeCell ref="N566:N567"/>
    <mergeCell ref="O566:O567"/>
    <mergeCell ref="P566:P567"/>
    <mergeCell ref="Q566:Q567"/>
    <mergeCell ref="S566:S567"/>
    <mergeCell ref="T566:T567"/>
    <mergeCell ref="U566:U567"/>
    <mergeCell ref="V566:V567"/>
    <mergeCell ref="A577:A579"/>
    <mergeCell ref="B577:B579"/>
    <mergeCell ref="C577:C579"/>
    <mergeCell ref="D577:D579"/>
    <mergeCell ref="E577:E579"/>
    <mergeCell ref="F577:F579"/>
    <mergeCell ref="G577:G579"/>
    <mergeCell ref="H577:H579"/>
    <mergeCell ref="I577:I579"/>
    <mergeCell ref="J577:J579"/>
    <mergeCell ref="K577:K579"/>
    <mergeCell ref="L577:L579"/>
    <mergeCell ref="M577:M579"/>
    <mergeCell ref="N577:N579"/>
    <mergeCell ref="O577:O579"/>
    <mergeCell ref="P577:P579"/>
    <mergeCell ref="Q577:Q579"/>
    <mergeCell ref="S577:S579"/>
    <mergeCell ref="T577:T579"/>
    <mergeCell ref="U577:U579"/>
    <mergeCell ref="V577:V579"/>
    <mergeCell ref="A568:A576"/>
    <mergeCell ref="B568:B576"/>
    <mergeCell ref="C568:C576"/>
    <mergeCell ref="D568:D576"/>
    <mergeCell ref="E568:E576"/>
    <mergeCell ref="F568:F576"/>
    <mergeCell ref="G568:G576"/>
    <mergeCell ref="H568:H576"/>
    <mergeCell ref="I568:I576"/>
    <mergeCell ref="J568:J576"/>
    <mergeCell ref="K568:K576"/>
    <mergeCell ref="L568:L576"/>
    <mergeCell ref="M568:M576"/>
    <mergeCell ref="N568:N576"/>
    <mergeCell ref="O568:O576"/>
    <mergeCell ref="P568:P576"/>
    <mergeCell ref="Q568:Q576"/>
    <mergeCell ref="S568:S576"/>
    <mergeCell ref="T568:T576"/>
    <mergeCell ref="U568:U576"/>
    <mergeCell ref="V568:V576"/>
    <mergeCell ref="B586:B588"/>
    <mergeCell ref="C586:C588"/>
    <mergeCell ref="D586:D588"/>
    <mergeCell ref="E586:E588"/>
    <mergeCell ref="F586:F588"/>
    <mergeCell ref="G586:G588"/>
    <mergeCell ref="H586:H588"/>
    <mergeCell ref="I586:I588"/>
    <mergeCell ref="J586:J588"/>
    <mergeCell ref="K586:K588"/>
    <mergeCell ref="L586:L588"/>
    <mergeCell ref="M586:M588"/>
    <mergeCell ref="N586:N588"/>
    <mergeCell ref="O586:O588"/>
    <mergeCell ref="P586:P588"/>
    <mergeCell ref="Q586:Q588"/>
    <mergeCell ref="S586:S588"/>
    <mergeCell ref="T586:T588"/>
    <mergeCell ref="U586:U588"/>
    <mergeCell ref="V586:V588"/>
    <mergeCell ref="A589:A591"/>
    <mergeCell ref="B589:B591"/>
    <mergeCell ref="C589:C591"/>
    <mergeCell ref="D589:D591"/>
    <mergeCell ref="E589:E591"/>
    <mergeCell ref="F589:F591"/>
    <mergeCell ref="G589:G591"/>
    <mergeCell ref="H589:H591"/>
    <mergeCell ref="I589:I591"/>
    <mergeCell ref="J589:J591"/>
    <mergeCell ref="K589:K591"/>
    <mergeCell ref="L589:L591"/>
    <mergeCell ref="M589:M591"/>
    <mergeCell ref="N589:N591"/>
    <mergeCell ref="O589:O591"/>
    <mergeCell ref="P589:P591"/>
    <mergeCell ref="Q589:Q591"/>
    <mergeCell ref="S589:S591"/>
    <mergeCell ref="T589:T591"/>
    <mergeCell ref="U589:U591"/>
    <mergeCell ref="V589:V591"/>
    <mergeCell ref="A586:A588"/>
    <mergeCell ref="A592:A594"/>
    <mergeCell ref="B592:B594"/>
    <mergeCell ref="C592:C594"/>
    <mergeCell ref="D592:D594"/>
    <mergeCell ref="E592:E594"/>
    <mergeCell ref="F592:F594"/>
    <mergeCell ref="G592:G594"/>
    <mergeCell ref="H592:H594"/>
    <mergeCell ref="I592:I594"/>
    <mergeCell ref="J592:J594"/>
    <mergeCell ref="K592:K594"/>
    <mergeCell ref="L592:L594"/>
    <mergeCell ref="M592:M594"/>
    <mergeCell ref="N592:N594"/>
    <mergeCell ref="O592:O594"/>
    <mergeCell ref="P592:P594"/>
    <mergeCell ref="Q592:Q594"/>
    <mergeCell ref="S592:S594"/>
    <mergeCell ref="T592:T594"/>
    <mergeCell ref="U592:U594"/>
    <mergeCell ref="V592:V594"/>
    <mergeCell ref="A598:A600"/>
    <mergeCell ref="B598:B600"/>
    <mergeCell ref="C598:C600"/>
    <mergeCell ref="D598:D600"/>
    <mergeCell ref="E598:E600"/>
    <mergeCell ref="F598:F600"/>
    <mergeCell ref="G598:G600"/>
    <mergeCell ref="H598:H600"/>
    <mergeCell ref="I598:I600"/>
    <mergeCell ref="J598:J600"/>
    <mergeCell ref="K598:K600"/>
    <mergeCell ref="L598:L600"/>
    <mergeCell ref="M598:M600"/>
    <mergeCell ref="N598:N600"/>
    <mergeCell ref="O598:O600"/>
    <mergeCell ref="P598:P600"/>
    <mergeCell ref="Q598:Q600"/>
    <mergeCell ref="S598:S600"/>
    <mergeCell ref="T598:T600"/>
    <mergeCell ref="U598:U600"/>
    <mergeCell ref="V598:V600"/>
    <mergeCell ref="A595:A597"/>
    <mergeCell ref="B595:B597"/>
    <mergeCell ref="C595:C597"/>
    <mergeCell ref="D595:D597"/>
    <mergeCell ref="E595:E597"/>
    <mergeCell ref="F595:F597"/>
    <mergeCell ref="G595:G597"/>
    <mergeCell ref="H595:H597"/>
    <mergeCell ref="I595:I597"/>
    <mergeCell ref="J595:J597"/>
    <mergeCell ref="K595:K597"/>
    <mergeCell ref="L595:L597"/>
    <mergeCell ref="M595:M597"/>
    <mergeCell ref="N595:N597"/>
    <mergeCell ref="O595:O597"/>
    <mergeCell ref="P595:P597"/>
    <mergeCell ref="Q595:Q597"/>
    <mergeCell ref="S595:S597"/>
    <mergeCell ref="T595:T597"/>
    <mergeCell ref="U595:U597"/>
    <mergeCell ref="V595:V597"/>
    <mergeCell ref="A649:A663"/>
    <mergeCell ref="B649:B663"/>
    <mergeCell ref="C649:C663"/>
    <mergeCell ref="D649:D663"/>
    <mergeCell ref="E649:E663"/>
    <mergeCell ref="F649:F663"/>
    <mergeCell ref="G649:G663"/>
    <mergeCell ref="H649:H663"/>
    <mergeCell ref="I649:I663"/>
    <mergeCell ref="J649:J663"/>
    <mergeCell ref="K649:K663"/>
    <mergeCell ref="L649:L663"/>
    <mergeCell ref="M649:M663"/>
    <mergeCell ref="N649:N663"/>
    <mergeCell ref="O649:O663"/>
    <mergeCell ref="P649:P663"/>
    <mergeCell ref="Q649:Q663"/>
    <mergeCell ref="S649:S663"/>
    <mergeCell ref="T649:T663"/>
    <mergeCell ref="U649:U663"/>
    <mergeCell ref="V649:V663"/>
    <mergeCell ref="A666:A668"/>
    <mergeCell ref="B666:B668"/>
    <mergeCell ref="C666:C668"/>
    <mergeCell ref="D666:D668"/>
    <mergeCell ref="E666:E668"/>
    <mergeCell ref="F666:F668"/>
    <mergeCell ref="G666:G668"/>
    <mergeCell ref="H666:H668"/>
    <mergeCell ref="I666:I668"/>
    <mergeCell ref="J666:J668"/>
    <mergeCell ref="K666:K668"/>
    <mergeCell ref="L666:L668"/>
    <mergeCell ref="M666:M668"/>
    <mergeCell ref="N666:N668"/>
    <mergeCell ref="O666:O668"/>
    <mergeCell ref="P666:P668"/>
    <mergeCell ref="Q666:Q668"/>
    <mergeCell ref="S666:S668"/>
    <mergeCell ref="T666:T668"/>
    <mergeCell ref="U666:U668"/>
    <mergeCell ref="V666:V668"/>
    <mergeCell ref="A664:A665"/>
    <mergeCell ref="B664:B665"/>
    <mergeCell ref="C664:C665"/>
    <mergeCell ref="D664:D665"/>
    <mergeCell ref="E664:E665"/>
    <mergeCell ref="F664:F665"/>
    <mergeCell ref="G664:G665"/>
    <mergeCell ref="H664:H665"/>
    <mergeCell ref="I664:I665"/>
    <mergeCell ref="J664:J665"/>
    <mergeCell ref="K664:K665"/>
    <mergeCell ref="L664:L665"/>
    <mergeCell ref="M664:M665"/>
    <mergeCell ref="N664:N665"/>
    <mergeCell ref="O664:O665"/>
    <mergeCell ref="P664:P665"/>
    <mergeCell ref="Q664:Q665"/>
    <mergeCell ref="S664:S665"/>
    <mergeCell ref="T664:T665"/>
    <mergeCell ref="U664:U665"/>
    <mergeCell ref="V664:V665"/>
    <mergeCell ref="B687:B689"/>
    <mergeCell ref="C687:C689"/>
    <mergeCell ref="D687:D689"/>
    <mergeCell ref="E687:E689"/>
    <mergeCell ref="F687:F689"/>
    <mergeCell ref="G687:G689"/>
    <mergeCell ref="H687:H689"/>
    <mergeCell ref="I687:I689"/>
    <mergeCell ref="J687:J689"/>
    <mergeCell ref="K687:K689"/>
    <mergeCell ref="L687:L689"/>
    <mergeCell ref="M687:M689"/>
    <mergeCell ref="N687:N689"/>
    <mergeCell ref="O687:O689"/>
    <mergeCell ref="P687:P689"/>
    <mergeCell ref="Q687:Q689"/>
    <mergeCell ref="S687:S689"/>
    <mergeCell ref="T687:T689"/>
    <mergeCell ref="U687:U689"/>
    <mergeCell ref="V687:V689"/>
    <mergeCell ref="A690:A692"/>
    <mergeCell ref="B690:B692"/>
    <mergeCell ref="C690:C692"/>
    <mergeCell ref="D690:D692"/>
    <mergeCell ref="E690:E692"/>
    <mergeCell ref="F690:F692"/>
    <mergeCell ref="G690:G692"/>
    <mergeCell ref="H690:H692"/>
    <mergeCell ref="I690:I692"/>
    <mergeCell ref="J690:J692"/>
    <mergeCell ref="K690:K692"/>
    <mergeCell ref="L690:L692"/>
    <mergeCell ref="M690:M692"/>
    <mergeCell ref="N690:N692"/>
    <mergeCell ref="O690:O692"/>
    <mergeCell ref="P690:P692"/>
    <mergeCell ref="Q690:Q692"/>
    <mergeCell ref="S690:S692"/>
    <mergeCell ref="T690:T692"/>
    <mergeCell ref="U690:U692"/>
    <mergeCell ref="V690:V692"/>
    <mergeCell ref="A693:A694"/>
    <mergeCell ref="B693:B694"/>
    <mergeCell ref="C693:C694"/>
    <mergeCell ref="D693:D694"/>
    <mergeCell ref="E693:E694"/>
    <mergeCell ref="F693:F694"/>
    <mergeCell ref="G693:G694"/>
    <mergeCell ref="H693:H694"/>
    <mergeCell ref="I693:I694"/>
    <mergeCell ref="J693:J694"/>
    <mergeCell ref="K693:K694"/>
    <mergeCell ref="L693:L694"/>
    <mergeCell ref="M693:M694"/>
    <mergeCell ref="N693:N694"/>
    <mergeCell ref="O693:O694"/>
    <mergeCell ref="P693:P694"/>
    <mergeCell ref="Q693:Q694"/>
    <mergeCell ref="S693:S694"/>
    <mergeCell ref="T693:T694"/>
    <mergeCell ref="U693:U694"/>
    <mergeCell ref="V693:V694"/>
    <mergeCell ref="A695:A697"/>
    <mergeCell ref="B695:B697"/>
    <mergeCell ref="C695:C697"/>
    <mergeCell ref="D695:D697"/>
    <mergeCell ref="E695:E697"/>
    <mergeCell ref="F695:F697"/>
    <mergeCell ref="G695:G697"/>
    <mergeCell ref="H695:H697"/>
    <mergeCell ref="I695:I697"/>
    <mergeCell ref="J695:J697"/>
    <mergeCell ref="K695:K697"/>
    <mergeCell ref="L695:L697"/>
    <mergeCell ref="M695:M697"/>
    <mergeCell ref="N695:N697"/>
    <mergeCell ref="O695:O697"/>
    <mergeCell ref="P695:P697"/>
    <mergeCell ref="Q695:Q697"/>
    <mergeCell ref="S695:S697"/>
    <mergeCell ref="T695:T697"/>
    <mergeCell ref="U695:U697"/>
    <mergeCell ref="V695:V697"/>
    <mergeCell ref="A698:A699"/>
    <mergeCell ref="B698:B699"/>
    <mergeCell ref="C698:C699"/>
    <mergeCell ref="D698:D699"/>
    <mergeCell ref="E698:E699"/>
    <mergeCell ref="F698:F699"/>
    <mergeCell ref="G698:G699"/>
    <mergeCell ref="H698:H699"/>
    <mergeCell ref="I698:I699"/>
    <mergeCell ref="J698:J699"/>
    <mergeCell ref="K698:K699"/>
    <mergeCell ref="L698:L699"/>
    <mergeCell ref="M698:M699"/>
    <mergeCell ref="N698:N699"/>
    <mergeCell ref="O698:O699"/>
    <mergeCell ref="P698:P699"/>
    <mergeCell ref="Q698:Q699"/>
    <mergeCell ref="S698:S699"/>
    <mergeCell ref="T698:T699"/>
    <mergeCell ref="U698:U699"/>
    <mergeCell ref="V698:V699"/>
    <mergeCell ref="A700:A702"/>
    <mergeCell ref="B700:B702"/>
    <mergeCell ref="C700:C702"/>
    <mergeCell ref="D700:D702"/>
    <mergeCell ref="E700:E702"/>
    <mergeCell ref="F700:F702"/>
    <mergeCell ref="G700:G702"/>
    <mergeCell ref="H700:H702"/>
    <mergeCell ref="I700:I702"/>
    <mergeCell ref="J700:J702"/>
    <mergeCell ref="K700:K702"/>
    <mergeCell ref="L700:L702"/>
    <mergeCell ref="M700:M702"/>
    <mergeCell ref="N700:N702"/>
    <mergeCell ref="O700:O702"/>
    <mergeCell ref="P700:P702"/>
    <mergeCell ref="Q700:Q702"/>
    <mergeCell ref="S700:S702"/>
    <mergeCell ref="T700:T702"/>
    <mergeCell ref="U700:U702"/>
    <mergeCell ref="V700:V702"/>
    <mergeCell ref="A718:A720"/>
    <mergeCell ref="B718:B720"/>
    <mergeCell ref="C718:C720"/>
    <mergeCell ref="D718:D720"/>
    <mergeCell ref="E718:E720"/>
    <mergeCell ref="F718:F720"/>
    <mergeCell ref="G718:G720"/>
    <mergeCell ref="H718:H720"/>
    <mergeCell ref="I718:I720"/>
    <mergeCell ref="J718:J720"/>
    <mergeCell ref="K718:K720"/>
    <mergeCell ref="L718:L720"/>
    <mergeCell ref="M718:M720"/>
    <mergeCell ref="N718:N720"/>
    <mergeCell ref="O718:O720"/>
    <mergeCell ref="P718:P720"/>
    <mergeCell ref="Q718:Q720"/>
    <mergeCell ref="S718:S720"/>
    <mergeCell ref="T718:T720"/>
    <mergeCell ref="U718:U720"/>
    <mergeCell ref="V718:V720"/>
    <mergeCell ref="A721:A723"/>
    <mergeCell ref="B721:B723"/>
    <mergeCell ref="C721:C723"/>
    <mergeCell ref="D721:D723"/>
    <mergeCell ref="E721:E723"/>
    <mergeCell ref="F721:F723"/>
    <mergeCell ref="G721:G723"/>
    <mergeCell ref="H721:H723"/>
    <mergeCell ref="I721:I723"/>
    <mergeCell ref="J721:J723"/>
    <mergeCell ref="K721:K723"/>
    <mergeCell ref="L721:L723"/>
    <mergeCell ref="M721:M723"/>
    <mergeCell ref="N721:N723"/>
    <mergeCell ref="O721:O723"/>
    <mergeCell ref="P721:P723"/>
    <mergeCell ref="Q721:Q723"/>
    <mergeCell ref="S721:S723"/>
    <mergeCell ref="T721:T723"/>
    <mergeCell ref="U721:U723"/>
    <mergeCell ref="V721:V723"/>
    <mergeCell ref="A757:A759"/>
    <mergeCell ref="B757:B759"/>
    <mergeCell ref="C757:C759"/>
    <mergeCell ref="D757:D759"/>
    <mergeCell ref="E757:E759"/>
    <mergeCell ref="F757:F759"/>
    <mergeCell ref="G757:G759"/>
    <mergeCell ref="H757:H759"/>
    <mergeCell ref="I757:I759"/>
    <mergeCell ref="J757:J759"/>
    <mergeCell ref="K757:K759"/>
    <mergeCell ref="L757:L759"/>
    <mergeCell ref="M757:M759"/>
    <mergeCell ref="N757:N759"/>
    <mergeCell ref="O757:O759"/>
    <mergeCell ref="P757:P759"/>
    <mergeCell ref="Q757:Q759"/>
    <mergeCell ref="S757:S759"/>
    <mergeCell ref="T757:T759"/>
    <mergeCell ref="U757:U759"/>
    <mergeCell ref="V757:V759"/>
    <mergeCell ref="B788:B791"/>
    <mergeCell ref="C788:C791"/>
    <mergeCell ref="D788:D791"/>
    <mergeCell ref="E788:E791"/>
    <mergeCell ref="F788:F791"/>
    <mergeCell ref="G788:G791"/>
    <mergeCell ref="H788:H791"/>
    <mergeCell ref="I788:I791"/>
    <mergeCell ref="J788:J791"/>
    <mergeCell ref="K788:K791"/>
    <mergeCell ref="L788:L791"/>
    <mergeCell ref="M788:M791"/>
    <mergeCell ref="N788:N791"/>
    <mergeCell ref="O788:O791"/>
    <mergeCell ref="P788:P791"/>
    <mergeCell ref="Q788:Q791"/>
    <mergeCell ref="S788:S791"/>
    <mergeCell ref="T788:T791"/>
    <mergeCell ref="U788:U791"/>
    <mergeCell ref="V788:V791"/>
    <mergeCell ref="A792:A793"/>
    <mergeCell ref="B792:B793"/>
    <mergeCell ref="C792:C793"/>
    <mergeCell ref="D792:D793"/>
    <mergeCell ref="E792:E793"/>
    <mergeCell ref="F792:F793"/>
    <mergeCell ref="G792:G793"/>
    <mergeCell ref="H792:H793"/>
    <mergeCell ref="I792:I793"/>
    <mergeCell ref="J792:J793"/>
    <mergeCell ref="K792:K793"/>
    <mergeCell ref="L792:L793"/>
    <mergeCell ref="M792:M793"/>
    <mergeCell ref="N792:N793"/>
    <mergeCell ref="O792:O793"/>
    <mergeCell ref="P792:P793"/>
    <mergeCell ref="Q792:Q793"/>
    <mergeCell ref="S792:S793"/>
    <mergeCell ref="T792:T793"/>
    <mergeCell ref="U792:U793"/>
    <mergeCell ref="V792:V793"/>
    <mergeCell ref="V880:V881"/>
    <mergeCell ref="U880:U881"/>
    <mergeCell ref="T880:T881"/>
    <mergeCell ref="S880:S881"/>
    <mergeCell ref="Q880:Q881"/>
    <mergeCell ref="P880:P881"/>
    <mergeCell ref="O880:O881"/>
    <mergeCell ref="N880:N881"/>
    <mergeCell ref="M880:M881"/>
    <mergeCell ref="L880:L881"/>
    <mergeCell ref="K880:K881"/>
    <mergeCell ref="J880:J881"/>
    <mergeCell ref="I880:I881"/>
    <mergeCell ref="H880:H881"/>
    <mergeCell ref="G880:G881"/>
    <mergeCell ref="F880:F881"/>
    <mergeCell ref="E880:E881"/>
    <mergeCell ref="D880:D881"/>
    <mergeCell ref="C880:C881"/>
    <mergeCell ref="B880:B881"/>
    <mergeCell ref="A880:A881"/>
    <mergeCell ref="A877:A879"/>
    <mergeCell ref="B877:B879"/>
    <mergeCell ref="C877:C879"/>
    <mergeCell ref="D877:D879"/>
    <mergeCell ref="E877:E879"/>
    <mergeCell ref="F877:F879"/>
    <mergeCell ref="G877:G879"/>
    <mergeCell ref="H877:H879"/>
    <mergeCell ref="I877:I879"/>
    <mergeCell ref="J877:J879"/>
    <mergeCell ref="K877:K879"/>
    <mergeCell ref="L877:L879"/>
    <mergeCell ref="M877:M879"/>
    <mergeCell ref="N877:N879"/>
    <mergeCell ref="O877:O879"/>
    <mergeCell ref="P877:P879"/>
    <mergeCell ref="Q877:Q879"/>
    <mergeCell ref="S877:S879"/>
    <mergeCell ref="T877:T879"/>
    <mergeCell ref="U877:U879"/>
    <mergeCell ref="V877:V879"/>
    <mergeCell ref="A869:B869"/>
    <mergeCell ref="B915:B919"/>
    <mergeCell ref="C915:C919"/>
    <mergeCell ref="D915:D919"/>
    <mergeCell ref="E915:E919"/>
    <mergeCell ref="F915:F919"/>
    <mergeCell ref="G915:G919"/>
    <mergeCell ref="H915:H919"/>
    <mergeCell ref="I915:I919"/>
    <mergeCell ref="J915:J919"/>
    <mergeCell ref="K915:K919"/>
    <mergeCell ref="L915:L919"/>
    <mergeCell ref="M915:M919"/>
    <mergeCell ref="N915:N919"/>
    <mergeCell ref="O915:O919"/>
    <mergeCell ref="P915:P919"/>
    <mergeCell ref="Q915:Q919"/>
    <mergeCell ref="S915:S919"/>
    <mergeCell ref="T915:T919"/>
    <mergeCell ref="U915:U919"/>
    <mergeCell ref="V915:V919"/>
    <mergeCell ref="V913:V914"/>
    <mergeCell ref="A927:A929"/>
    <mergeCell ref="B927:B929"/>
    <mergeCell ref="C927:C929"/>
    <mergeCell ref="D927:D929"/>
    <mergeCell ref="E927:E929"/>
    <mergeCell ref="F927:F929"/>
    <mergeCell ref="G927:G929"/>
    <mergeCell ref="H927:H929"/>
    <mergeCell ref="I927:I929"/>
    <mergeCell ref="J927:J929"/>
    <mergeCell ref="K927:K929"/>
    <mergeCell ref="L927:L929"/>
    <mergeCell ref="M927:M929"/>
    <mergeCell ref="N927:N929"/>
    <mergeCell ref="O927:O929"/>
    <mergeCell ref="P927:P929"/>
    <mergeCell ref="Q927:Q929"/>
    <mergeCell ref="S927:S929"/>
    <mergeCell ref="T927:T929"/>
    <mergeCell ref="U927:U929"/>
    <mergeCell ref="V927:V929"/>
    <mergeCell ref="A1051:A1054"/>
    <mergeCell ref="B1051:B1054"/>
    <mergeCell ref="C1051:C1054"/>
    <mergeCell ref="D1051:D1054"/>
    <mergeCell ref="E1051:E1054"/>
    <mergeCell ref="F1051:F1054"/>
    <mergeCell ref="G1051:G1054"/>
    <mergeCell ref="H1051:H1054"/>
    <mergeCell ref="I1051:I1054"/>
    <mergeCell ref="J1051:J1054"/>
    <mergeCell ref="K1051:K1054"/>
    <mergeCell ref="L1051:L1054"/>
    <mergeCell ref="M1051:M1054"/>
    <mergeCell ref="N1051:N1054"/>
    <mergeCell ref="O1051:O1054"/>
    <mergeCell ref="P1051:P1054"/>
    <mergeCell ref="Q1051:Q1054"/>
    <mergeCell ref="S1051:S1054"/>
    <mergeCell ref="T1051:T1054"/>
    <mergeCell ref="U1051:U1054"/>
    <mergeCell ref="V1051:V1054"/>
    <mergeCell ref="A1047:A1050"/>
    <mergeCell ref="B1047:B1050"/>
    <mergeCell ref="C1047:C1050"/>
    <mergeCell ref="D1047:D1050"/>
    <mergeCell ref="E1047:E1050"/>
    <mergeCell ref="F1047:F1050"/>
    <mergeCell ref="G1047:G1050"/>
    <mergeCell ref="H1047:H1050"/>
    <mergeCell ref="I1047:I1050"/>
    <mergeCell ref="J1047:J1050"/>
    <mergeCell ref="K1047:K1050"/>
    <mergeCell ref="L1047:L1050"/>
    <mergeCell ref="M1047:M1050"/>
    <mergeCell ref="N1047:N1050"/>
    <mergeCell ref="O1047:O1050"/>
    <mergeCell ref="P1047:P1050"/>
    <mergeCell ref="Q1047:Q1050"/>
    <mergeCell ref="S1047:S1050"/>
    <mergeCell ref="T1047:T1050"/>
    <mergeCell ref="U1047:U1050"/>
    <mergeCell ref="V1047:V1050"/>
    <mergeCell ref="V1043:V1046"/>
    <mergeCell ref="T1104:T1107"/>
    <mergeCell ref="U1104:U1107"/>
    <mergeCell ref="V1104:V1107"/>
    <mergeCell ref="A1113:A1115"/>
    <mergeCell ref="B1113:B1115"/>
    <mergeCell ref="C1113:C1115"/>
    <mergeCell ref="D1113:D1115"/>
    <mergeCell ref="E1113:E1115"/>
    <mergeCell ref="F1113:F1115"/>
    <mergeCell ref="G1113:G1115"/>
    <mergeCell ref="H1113:H1115"/>
    <mergeCell ref="I1113:I1115"/>
    <mergeCell ref="J1113:J1115"/>
    <mergeCell ref="K1113:K1115"/>
    <mergeCell ref="L1113:L1115"/>
    <mergeCell ref="M1113:M1115"/>
    <mergeCell ref="N1113:N1115"/>
    <mergeCell ref="O1113:O1115"/>
    <mergeCell ref="P1113:P1115"/>
    <mergeCell ref="Q1113:Q1115"/>
    <mergeCell ref="S1113:S1115"/>
    <mergeCell ref="T1113:T1115"/>
    <mergeCell ref="U1113:U1115"/>
    <mergeCell ref="V1113:V1115"/>
    <mergeCell ref="A1140:A1142"/>
    <mergeCell ref="B1140:B1142"/>
    <mergeCell ref="C1140:C1142"/>
    <mergeCell ref="D1140:D1142"/>
    <mergeCell ref="E1140:E1142"/>
    <mergeCell ref="F1140:F1142"/>
    <mergeCell ref="G1140:G1142"/>
    <mergeCell ref="H1140:H1142"/>
    <mergeCell ref="I1140:I1142"/>
    <mergeCell ref="J1140:J1142"/>
    <mergeCell ref="K1140:K1142"/>
    <mergeCell ref="L1140:L1142"/>
    <mergeCell ref="M1140:M1142"/>
    <mergeCell ref="N1140:N1142"/>
    <mergeCell ref="O1140:O1142"/>
    <mergeCell ref="P1140:P1142"/>
    <mergeCell ref="Q1140:Q1142"/>
    <mergeCell ref="S1140:S1142"/>
    <mergeCell ref="T1140:T1142"/>
    <mergeCell ref="U1140:U1142"/>
    <mergeCell ref="V1140:V1142"/>
    <mergeCell ref="A1121:A1130"/>
    <mergeCell ref="B1121:B1130"/>
    <mergeCell ref="C1121:C1130"/>
    <mergeCell ref="D1121:D1130"/>
    <mergeCell ref="E1121:E1130"/>
    <mergeCell ref="F1121:F1130"/>
    <mergeCell ref="G1121:G1130"/>
    <mergeCell ref="H1121:H1130"/>
    <mergeCell ref="I1121:I1130"/>
    <mergeCell ref="J1121:J1130"/>
    <mergeCell ref="K1121:K1130"/>
    <mergeCell ref="L1121:L1130"/>
    <mergeCell ref="M1121:M1130"/>
    <mergeCell ref="N1121:N1130"/>
    <mergeCell ref="O1121:O1130"/>
    <mergeCell ref="P1121:P1130"/>
    <mergeCell ref="Q1121:Q1130"/>
    <mergeCell ref="S1121:S1130"/>
    <mergeCell ref="S1137:S1139"/>
    <mergeCell ref="T1137:T1139"/>
    <mergeCell ref="U1137:U1139"/>
    <mergeCell ref="V1137:V1139"/>
    <mergeCell ref="A1131:A1133"/>
    <mergeCell ref="B1131:B1133"/>
    <mergeCell ref="C1131:C1133"/>
    <mergeCell ref="D1131:D1133"/>
    <mergeCell ref="E1131:E1133"/>
    <mergeCell ref="F1131:F1133"/>
    <mergeCell ref="G1131:G1133"/>
    <mergeCell ref="H1131:H1133"/>
    <mergeCell ref="I1131:I1133"/>
    <mergeCell ref="J1131:J1133"/>
    <mergeCell ref="K1131:K1133"/>
    <mergeCell ref="L1131:L1133"/>
    <mergeCell ref="M1131:M1133"/>
    <mergeCell ref="N1131:N1133"/>
    <mergeCell ref="O1131:O1133"/>
    <mergeCell ref="P1131:P1133"/>
    <mergeCell ref="Q1131:Q1133"/>
    <mergeCell ref="S1131:S1133"/>
    <mergeCell ref="T1131:T1133"/>
    <mergeCell ref="U1131:U1133"/>
    <mergeCell ref="V1131:V1133"/>
    <mergeCell ref="A1134:A1136"/>
    <mergeCell ref="B1134:B1136"/>
    <mergeCell ref="C1134:C1136"/>
    <mergeCell ref="D1134:D1136"/>
    <mergeCell ref="E1134:E1136"/>
    <mergeCell ref="F1134:F1136"/>
    <mergeCell ref="G1134:G1136"/>
    <mergeCell ref="H1134:H1136"/>
    <mergeCell ref="I1134:I1136"/>
    <mergeCell ref="J1134:J1136"/>
    <mergeCell ref="K1134:K1136"/>
    <mergeCell ref="L1134:L1136"/>
    <mergeCell ref="M1134:M1136"/>
    <mergeCell ref="N1134:N1136"/>
    <mergeCell ref="O1134:O1136"/>
    <mergeCell ref="P1134:P1136"/>
    <mergeCell ref="Q1134:Q1136"/>
    <mergeCell ref="S1134:S1136"/>
    <mergeCell ref="T1134:T1136"/>
    <mergeCell ref="U1134:U1136"/>
    <mergeCell ref="V1134:V1136"/>
    <mergeCell ref="V1173:V1175"/>
    <mergeCell ref="A1170:A1172"/>
    <mergeCell ref="B1170:B1172"/>
    <mergeCell ref="C1170:C1172"/>
    <mergeCell ref="D1170:D1172"/>
    <mergeCell ref="E1170:E1172"/>
    <mergeCell ref="F1170:F1172"/>
    <mergeCell ref="G1170:G1172"/>
    <mergeCell ref="H1170:H1172"/>
    <mergeCell ref="I1170:I1172"/>
    <mergeCell ref="J1170:J1172"/>
    <mergeCell ref="K1170:K1172"/>
    <mergeCell ref="L1170:L1172"/>
    <mergeCell ref="M1170:M1172"/>
    <mergeCell ref="N1170:N1172"/>
    <mergeCell ref="O1170:O1172"/>
    <mergeCell ref="P1170:P1172"/>
    <mergeCell ref="Q1170:Q1172"/>
    <mergeCell ref="S1170:S1172"/>
    <mergeCell ref="T1170:T1172"/>
    <mergeCell ref="U1170:U1172"/>
    <mergeCell ref="V1170:V1172"/>
    <mergeCell ref="A1179:A1181"/>
    <mergeCell ref="B1179:B1181"/>
    <mergeCell ref="C1179:C1181"/>
    <mergeCell ref="D1179:D1181"/>
    <mergeCell ref="E1179:E1181"/>
    <mergeCell ref="F1179:F1181"/>
    <mergeCell ref="G1179:G1181"/>
    <mergeCell ref="H1179:H1181"/>
    <mergeCell ref="I1179:I1181"/>
    <mergeCell ref="J1179:J1181"/>
    <mergeCell ref="K1179:K1181"/>
    <mergeCell ref="L1179:L1181"/>
    <mergeCell ref="M1179:M1181"/>
    <mergeCell ref="N1179:N1181"/>
    <mergeCell ref="O1179:O1181"/>
    <mergeCell ref="P1179:P1181"/>
    <mergeCell ref="Q1179:Q1181"/>
    <mergeCell ref="S1179:S1181"/>
    <mergeCell ref="T1179:T1181"/>
    <mergeCell ref="U1179:U1181"/>
    <mergeCell ref="V1179:V1181"/>
    <mergeCell ref="A1246:A1247"/>
    <mergeCell ref="B1246:B1247"/>
    <mergeCell ref="C1246:C1247"/>
    <mergeCell ref="D1246:D1247"/>
    <mergeCell ref="E1246:E1247"/>
    <mergeCell ref="F1246:F1247"/>
    <mergeCell ref="G1246:G1247"/>
    <mergeCell ref="H1246:H1247"/>
    <mergeCell ref="I1246:I1247"/>
    <mergeCell ref="J1246:J1247"/>
    <mergeCell ref="K1246:K1247"/>
    <mergeCell ref="L1246:L1247"/>
    <mergeCell ref="M1246:M1247"/>
    <mergeCell ref="N1246:N1247"/>
    <mergeCell ref="O1246:O1247"/>
    <mergeCell ref="P1246:P1247"/>
    <mergeCell ref="Q1246:Q1247"/>
    <mergeCell ref="S1246:S1247"/>
    <mergeCell ref="T1246:T1247"/>
    <mergeCell ref="U1246:U1247"/>
    <mergeCell ref="V1246:V1247"/>
    <mergeCell ref="A1242:A1243"/>
    <mergeCell ref="B1242:B1243"/>
    <mergeCell ref="C1242:C1243"/>
    <mergeCell ref="D1242:D1243"/>
    <mergeCell ref="E1242:E1243"/>
    <mergeCell ref="F1242:F1243"/>
    <mergeCell ref="G1242:G1243"/>
    <mergeCell ref="H1242:H1243"/>
    <mergeCell ref="I1242:I1243"/>
    <mergeCell ref="J1242:J1243"/>
    <mergeCell ref="K1242:K1243"/>
    <mergeCell ref="L1242:L1243"/>
    <mergeCell ref="M1242:M1243"/>
    <mergeCell ref="N1242:N1243"/>
    <mergeCell ref="O1242:O1243"/>
    <mergeCell ref="P1242:P1243"/>
    <mergeCell ref="Q1242:Q1243"/>
    <mergeCell ref="S1242:S1243"/>
    <mergeCell ref="T1242:T1243"/>
    <mergeCell ref="U1242:U1243"/>
    <mergeCell ref="V1242:V1243"/>
    <mergeCell ref="A1244:A1245"/>
    <mergeCell ref="B1244:B1245"/>
    <mergeCell ref="C1244:C1245"/>
    <mergeCell ref="D1244:D1245"/>
    <mergeCell ref="E1244:E1245"/>
    <mergeCell ref="F1244:F1245"/>
    <mergeCell ref="G1244:G1245"/>
    <mergeCell ref="H1244:H1245"/>
    <mergeCell ref="I1244:I1245"/>
    <mergeCell ref="J1244:J1245"/>
    <mergeCell ref="K1244:K1245"/>
    <mergeCell ref="L1244:L1245"/>
    <mergeCell ref="M1244:M1245"/>
    <mergeCell ref="N1244:N1245"/>
    <mergeCell ref="O1244:O1245"/>
    <mergeCell ref="P1244:P1245"/>
    <mergeCell ref="Q1244:Q1245"/>
    <mergeCell ref="S1244:S1245"/>
    <mergeCell ref="T1244:T1245"/>
    <mergeCell ref="U1244:U1245"/>
    <mergeCell ref="V1244:V1245"/>
    <mergeCell ref="A1253:A1254"/>
    <mergeCell ref="B1253:B1254"/>
    <mergeCell ref="C1253:C1254"/>
    <mergeCell ref="D1253:D1254"/>
    <mergeCell ref="E1253:E1254"/>
    <mergeCell ref="F1253:F1254"/>
    <mergeCell ref="G1253:G1254"/>
    <mergeCell ref="H1253:H1254"/>
    <mergeCell ref="I1253:I1254"/>
    <mergeCell ref="J1253:J1254"/>
    <mergeCell ref="K1253:K1254"/>
    <mergeCell ref="L1253:L1254"/>
    <mergeCell ref="M1253:M1254"/>
    <mergeCell ref="N1253:N1254"/>
    <mergeCell ref="O1253:O1254"/>
    <mergeCell ref="P1253:P1254"/>
    <mergeCell ref="Q1253:Q1254"/>
    <mergeCell ref="S1253:S1254"/>
    <mergeCell ref="T1253:T1254"/>
    <mergeCell ref="U1253:U1254"/>
    <mergeCell ref="V1253:V1254"/>
    <mergeCell ref="A1249:A1250"/>
    <mergeCell ref="B1249:B1250"/>
    <mergeCell ref="C1249:C1250"/>
    <mergeCell ref="D1249:D1250"/>
    <mergeCell ref="E1249:E1250"/>
    <mergeCell ref="F1249:F1250"/>
    <mergeCell ref="G1249:G1250"/>
    <mergeCell ref="H1249:H1250"/>
    <mergeCell ref="I1249:I1250"/>
    <mergeCell ref="J1249:J1250"/>
    <mergeCell ref="K1249:K1250"/>
    <mergeCell ref="L1249:L1250"/>
    <mergeCell ref="M1249:M1250"/>
    <mergeCell ref="N1249:N1250"/>
    <mergeCell ref="O1249:O1250"/>
    <mergeCell ref="P1249:P1250"/>
    <mergeCell ref="Q1249:Q1250"/>
    <mergeCell ref="S1249:S1250"/>
    <mergeCell ref="T1249:T1250"/>
    <mergeCell ref="U1249:U1250"/>
    <mergeCell ref="V1249:V1250"/>
    <mergeCell ref="A1251:A1252"/>
    <mergeCell ref="B1251:B1252"/>
    <mergeCell ref="C1251:C1252"/>
    <mergeCell ref="D1251:D1252"/>
    <mergeCell ref="E1251:E1252"/>
    <mergeCell ref="F1251:F1252"/>
    <mergeCell ref="G1251:G1252"/>
    <mergeCell ref="H1251:H1252"/>
    <mergeCell ref="I1251:I1252"/>
    <mergeCell ref="J1251:J1252"/>
    <mergeCell ref="K1251:K1252"/>
    <mergeCell ref="L1251:L1252"/>
    <mergeCell ref="M1251:M1252"/>
    <mergeCell ref="N1251:N1252"/>
    <mergeCell ref="O1251:O1252"/>
    <mergeCell ref="P1251:P1252"/>
    <mergeCell ref="Q1251:Q1252"/>
    <mergeCell ref="S1251:S1252"/>
    <mergeCell ref="T1251:T1252"/>
    <mergeCell ref="U1251:U1252"/>
    <mergeCell ref="V1251:V1252"/>
    <mergeCell ref="A1256:A1257"/>
    <mergeCell ref="B1256:B1257"/>
    <mergeCell ref="C1256:C1257"/>
    <mergeCell ref="D1256:D1257"/>
    <mergeCell ref="E1256:E1257"/>
    <mergeCell ref="F1256:F1257"/>
    <mergeCell ref="G1256:G1257"/>
    <mergeCell ref="H1256:H1257"/>
    <mergeCell ref="I1256:I1257"/>
    <mergeCell ref="J1256:J1257"/>
    <mergeCell ref="K1256:K1257"/>
    <mergeCell ref="L1256:L1257"/>
    <mergeCell ref="M1256:M1257"/>
    <mergeCell ref="N1256:N1257"/>
    <mergeCell ref="O1256:O1257"/>
    <mergeCell ref="P1256:P1257"/>
    <mergeCell ref="Q1256:Q1257"/>
    <mergeCell ref="S1256:S1257"/>
    <mergeCell ref="T1256:T1257"/>
    <mergeCell ref="U1256:U1257"/>
    <mergeCell ref="V1256:V1257"/>
    <mergeCell ref="A1258:A1259"/>
    <mergeCell ref="B1258:B1259"/>
    <mergeCell ref="C1258:C1259"/>
    <mergeCell ref="D1258:D1259"/>
    <mergeCell ref="E1258:E1259"/>
    <mergeCell ref="F1258:F1259"/>
    <mergeCell ref="G1258:G1259"/>
    <mergeCell ref="H1258:H1259"/>
    <mergeCell ref="I1258:I1259"/>
    <mergeCell ref="J1258:J1259"/>
    <mergeCell ref="K1258:K1259"/>
    <mergeCell ref="L1258:L1259"/>
    <mergeCell ref="M1258:M1259"/>
    <mergeCell ref="N1258:N1259"/>
    <mergeCell ref="O1258:O1259"/>
    <mergeCell ref="P1258:P1259"/>
    <mergeCell ref="Q1258:Q1259"/>
    <mergeCell ref="S1258:S1259"/>
    <mergeCell ref="T1258:T1259"/>
    <mergeCell ref="U1258:U1259"/>
    <mergeCell ref="V1258:V1259"/>
    <mergeCell ref="A1260:A1261"/>
    <mergeCell ref="B1260:B1261"/>
    <mergeCell ref="C1260:C1261"/>
    <mergeCell ref="D1260:D1261"/>
    <mergeCell ref="E1260:E1261"/>
    <mergeCell ref="F1260:F1261"/>
    <mergeCell ref="G1260:G1261"/>
    <mergeCell ref="H1260:H1261"/>
    <mergeCell ref="I1260:I1261"/>
    <mergeCell ref="J1260:J1261"/>
    <mergeCell ref="K1260:K1261"/>
    <mergeCell ref="L1260:L1261"/>
    <mergeCell ref="M1260:M1261"/>
    <mergeCell ref="N1260:N1261"/>
    <mergeCell ref="O1260:O1261"/>
    <mergeCell ref="P1260:P1261"/>
    <mergeCell ref="Q1260:Q1261"/>
    <mergeCell ref="S1260:S1261"/>
    <mergeCell ref="T1260:T1261"/>
    <mergeCell ref="U1260:U1261"/>
    <mergeCell ref="V1260:V1261"/>
    <mergeCell ref="A1262:A1264"/>
    <mergeCell ref="B1262:B1264"/>
    <mergeCell ref="C1262:C1264"/>
    <mergeCell ref="D1262:D1264"/>
    <mergeCell ref="E1262:E1264"/>
    <mergeCell ref="F1262:F1264"/>
    <mergeCell ref="G1262:G1264"/>
    <mergeCell ref="H1262:H1264"/>
    <mergeCell ref="I1262:I1264"/>
    <mergeCell ref="J1262:J1264"/>
    <mergeCell ref="K1262:K1264"/>
    <mergeCell ref="L1262:L1264"/>
    <mergeCell ref="M1262:M1264"/>
    <mergeCell ref="N1262:N1264"/>
    <mergeCell ref="O1262:O1264"/>
    <mergeCell ref="P1262:P1264"/>
    <mergeCell ref="Q1262:Q1264"/>
    <mergeCell ref="S1262:S1264"/>
    <mergeCell ref="T1262:T1264"/>
    <mergeCell ref="U1262:U1264"/>
    <mergeCell ref="V1262:V1264"/>
    <mergeCell ref="A1265:A1268"/>
    <mergeCell ref="B1265:B1268"/>
    <mergeCell ref="C1265:C1268"/>
    <mergeCell ref="D1265:D1268"/>
    <mergeCell ref="E1265:E1268"/>
    <mergeCell ref="F1265:F1268"/>
    <mergeCell ref="G1265:G1268"/>
    <mergeCell ref="H1265:H1268"/>
    <mergeCell ref="I1265:I1268"/>
    <mergeCell ref="J1265:J1268"/>
    <mergeCell ref="K1265:K1268"/>
    <mergeCell ref="L1265:L1268"/>
    <mergeCell ref="M1265:M1268"/>
    <mergeCell ref="N1265:N1268"/>
    <mergeCell ref="O1265:O1268"/>
    <mergeCell ref="P1265:P1268"/>
    <mergeCell ref="Q1265:Q1268"/>
    <mergeCell ref="S1265:S1268"/>
    <mergeCell ref="T1265:T1268"/>
    <mergeCell ref="U1265:U1268"/>
    <mergeCell ref="V1265:V1268"/>
    <mergeCell ref="A1269:A1272"/>
    <mergeCell ref="B1269:B1272"/>
    <mergeCell ref="C1269:C1272"/>
    <mergeCell ref="D1269:D1272"/>
    <mergeCell ref="E1269:E1272"/>
    <mergeCell ref="F1269:F1272"/>
    <mergeCell ref="G1269:G1272"/>
    <mergeCell ref="H1269:H1272"/>
    <mergeCell ref="I1269:I1272"/>
    <mergeCell ref="J1269:J1272"/>
    <mergeCell ref="K1269:K1272"/>
    <mergeCell ref="L1269:L1272"/>
    <mergeCell ref="M1269:M1272"/>
    <mergeCell ref="N1269:N1272"/>
    <mergeCell ref="O1269:O1272"/>
    <mergeCell ref="P1269:P1272"/>
    <mergeCell ref="Q1269:Q1272"/>
    <mergeCell ref="S1269:S1272"/>
    <mergeCell ref="T1269:T1272"/>
    <mergeCell ref="U1269:U1272"/>
    <mergeCell ref="V1269:V1272"/>
    <mergeCell ref="A1273:A1274"/>
    <mergeCell ref="B1273:B1274"/>
    <mergeCell ref="C1273:C1274"/>
    <mergeCell ref="D1273:D1274"/>
    <mergeCell ref="E1273:E1274"/>
    <mergeCell ref="F1273:F1274"/>
    <mergeCell ref="G1273:G1274"/>
    <mergeCell ref="H1273:H1274"/>
    <mergeCell ref="I1273:I1274"/>
    <mergeCell ref="J1273:J1274"/>
    <mergeCell ref="K1273:K1274"/>
    <mergeCell ref="L1273:L1274"/>
    <mergeCell ref="M1273:M1274"/>
    <mergeCell ref="N1273:N1274"/>
    <mergeCell ref="O1273:O1274"/>
    <mergeCell ref="P1273:P1274"/>
    <mergeCell ref="Q1273:Q1274"/>
    <mergeCell ref="S1273:S1274"/>
    <mergeCell ref="T1273:T1274"/>
    <mergeCell ref="U1273:U1274"/>
    <mergeCell ref="V1273:V1274"/>
    <mergeCell ref="A1275:A1276"/>
    <mergeCell ref="B1275:B1276"/>
    <mergeCell ref="C1275:C1276"/>
    <mergeCell ref="D1275:D1276"/>
    <mergeCell ref="E1275:E1276"/>
    <mergeCell ref="F1275:F1276"/>
    <mergeCell ref="G1275:G1276"/>
    <mergeCell ref="H1275:H1276"/>
    <mergeCell ref="I1275:I1276"/>
    <mergeCell ref="J1275:J1276"/>
    <mergeCell ref="K1275:K1276"/>
    <mergeCell ref="L1275:L1276"/>
    <mergeCell ref="M1275:M1276"/>
    <mergeCell ref="N1275:N1276"/>
    <mergeCell ref="O1275:O1276"/>
    <mergeCell ref="P1275:P1276"/>
    <mergeCell ref="Q1275:Q1276"/>
    <mergeCell ref="S1275:S1276"/>
    <mergeCell ref="T1275:T1276"/>
    <mergeCell ref="U1275:U1276"/>
    <mergeCell ref="V1275:V1276"/>
    <mergeCell ref="S1353:S1355"/>
    <mergeCell ref="T1353:T1355"/>
    <mergeCell ref="U1353:U1355"/>
    <mergeCell ref="V1353:V1355"/>
    <mergeCell ref="A1277:A1280"/>
    <mergeCell ref="B1277:B1280"/>
    <mergeCell ref="C1277:C1280"/>
    <mergeCell ref="D1277:D1280"/>
    <mergeCell ref="E1277:E1280"/>
    <mergeCell ref="F1277:F1280"/>
    <mergeCell ref="G1277:G1280"/>
    <mergeCell ref="H1277:H1280"/>
    <mergeCell ref="I1277:I1280"/>
    <mergeCell ref="J1277:J1280"/>
    <mergeCell ref="K1277:K1280"/>
    <mergeCell ref="L1277:L1280"/>
    <mergeCell ref="M1277:M1280"/>
    <mergeCell ref="N1277:N1280"/>
    <mergeCell ref="O1277:O1280"/>
    <mergeCell ref="P1277:P1280"/>
    <mergeCell ref="Q1277:Q1280"/>
    <mergeCell ref="S1277:S1280"/>
    <mergeCell ref="T1277:T1280"/>
    <mergeCell ref="U1277:U1280"/>
    <mergeCell ref="V1277:V1280"/>
    <mergeCell ref="A1347:A1349"/>
    <mergeCell ref="B1347:B1349"/>
    <mergeCell ref="C1347:C1349"/>
    <mergeCell ref="D1347:D1349"/>
    <mergeCell ref="E1347:E1349"/>
    <mergeCell ref="F1347:F1349"/>
    <mergeCell ref="G1347:G1349"/>
    <mergeCell ref="H1347:H1349"/>
    <mergeCell ref="I1347:I1349"/>
    <mergeCell ref="J1347:J1349"/>
    <mergeCell ref="K1347:K1349"/>
    <mergeCell ref="L1347:L1349"/>
    <mergeCell ref="M1347:M1349"/>
    <mergeCell ref="N1347:N1349"/>
    <mergeCell ref="O1347:O1349"/>
    <mergeCell ref="P1347:P1349"/>
    <mergeCell ref="Q1347:Q1349"/>
    <mergeCell ref="S1347:S1349"/>
    <mergeCell ref="T1347:T1349"/>
    <mergeCell ref="U1347:U1349"/>
    <mergeCell ref="V1347:V1349"/>
    <mergeCell ref="A1338:A1343"/>
    <mergeCell ref="B1338:B1343"/>
    <mergeCell ref="C1338:C1343"/>
    <mergeCell ref="D1338:D1343"/>
    <mergeCell ref="E1338:E1343"/>
    <mergeCell ref="F1338:F1343"/>
    <mergeCell ref="G1338:G1343"/>
    <mergeCell ref="H1338:H1343"/>
    <mergeCell ref="I1338:I1343"/>
    <mergeCell ref="J1338:J1343"/>
    <mergeCell ref="K1338:K1343"/>
    <mergeCell ref="L1338:L1343"/>
    <mergeCell ref="M1338:M1343"/>
    <mergeCell ref="N1338:N1343"/>
    <mergeCell ref="O1338:O1343"/>
    <mergeCell ref="P1338:P1343"/>
    <mergeCell ref="Q1338:Q1343"/>
    <mergeCell ref="S1338:S1343"/>
    <mergeCell ref="T1425:T1430"/>
    <mergeCell ref="U1425:U1430"/>
    <mergeCell ref="V1425:V1430"/>
    <mergeCell ref="A1444:V1444"/>
    <mergeCell ref="A1445:A1448"/>
    <mergeCell ref="B1445:B1448"/>
    <mergeCell ref="C1445:C1448"/>
    <mergeCell ref="D1445:D1448"/>
    <mergeCell ref="E1445:E1448"/>
    <mergeCell ref="F1445:F1448"/>
    <mergeCell ref="G1445:G1448"/>
    <mergeCell ref="H1445:H1448"/>
    <mergeCell ref="I1445:I1448"/>
    <mergeCell ref="J1445:J1448"/>
    <mergeCell ref="K1445:K1448"/>
    <mergeCell ref="L1445:L1448"/>
    <mergeCell ref="M1445:M1448"/>
    <mergeCell ref="N1445:N1448"/>
    <mergeCell ref="O1445:O1448"/>
    <mergeCell ref="P1445:P1448"/>
    <mergeCell ref="Q1445:Q1448"/>
    <mergeCell ref="S1445:S1448"/>
    <mergeCell ref="T1445:T1448"/>
    <mergeCell ref="U1445:U1448"/>
    <mergeCell ref="V1445:V1448"/>
    <mergeCell ref="A1449:B1449"/>
    <mergeCell ref="A1350:A1352"/>
    <mergeCell ref="B1350:B1352"/>
    <mergeCell ref="C1350:C1352"/>
    <mergeCell ref="D1350:D1352"/>
    <mergeCell ref="E1350:E1352"/>
    <mergeCell ref="F1350:F1352"/>
    <mergeCell ref="G1350:G1352"/>
    <mergeCell ref="H1350:H1352"/>
    <mergeCell ref="I1350:I1352"/>
    <mergeCell ref="J1350:J1352"/>
    <mergeCell ref="K1350:K1352"/>
    <mergeCell ref="L1350:L1352"/>
    <mergeCell ref="M1350:M1352"/>
    <mergeCell ref="N1350:N1352"/>
    <mergeCell ref="O1350:O1352"/>
    <mergeCell ref="P1350:P1352"/>
    <mergeCell ref="Q1350:Q1352"/>
    <mergeCell ref="S1350:S1352"/>
    <mergeCell ref="T1350:T1352"/>
    <mergeCell ref="U1350:U1352"/>
    <mergeCell ref="V1350:V1352"/>
    <mergeCell ref="A1353:A1355"/>
    <mergeCell ref="B1353:B1355"/>
    <mergeCell ref="C1353:C1355"/>
    <mergeCell ref="D1353:D1355"/>
    <mergeCell ref="E1353:E1355"/>
    <mergeCell ref="F1353:F1355"/>
    <mergeCell ref="G1353:G1355"/>
    <mergeCell ref="H1353:H1355"/>
    <mergeCell ref="I1353:I1355"/>
    <mergeCell ref="J1353:J1355"/>
    <mergeCell ref="K1353:K1355"/>
    <mergeCell ref="L1353:L1355"/>
    <mergeCell ref="M1353:M1355"/>
    <mergeCell ref="N1353:N1355"/>
    <mergeCell ref="O1353:O1355"/>
    <mergeCell ref="P1353:P1355"/>
    <mergeCell ref="Q1353:Q1355"/>
    <mergeCell ref="A1621:A1632"/>
    <mergeCell ref="B1621:B1632"/>
    <mergeCell ref="C1621:C1632"/>
    <mergeCell ref="D1621:D1632"/>
    <mergeCell ref="E1621:E1632"/>
    <mergeCell ref="F1621:F1632"/>
    <mergeCell ref="G1621:G1632"/>
    <mergeCell ref="H1621:H1632"/>
    <mergeCell ref="I1621:I1632"/>
    <mergeCell ref="J1621:J1632"/>
    <mergeCell ref="K1621:K1632"/>
    <mergeCell ref="L1621:L1632"/>
    <mergeCell ref="M1621:M1632"/>
    <mergeCell ref="N1621:N1632"/>
    <mergeCell ref="O1621:O1632"/>
    <mergeCell ref="P1621:P1632"/>
    <mergeCell ref="Q1621:Q1632"/>
    <mergeCell ref="S1621:S1632"/>
    <mergeCell ref="T1621:T1632"/>
    <mergeCell ref="U1621:U1632"/>
    <mergeCell ref="V1621:V1632"/>
    <mergeCell ref="A1671:A1685"/>
    <mergeCell ref="B1671:B1685"/>
    <mergeCell ref="C1671:C1685"/>
    <mergeCell ref="D1671:D1685"/>
    <mergeCell ref="E1671:E1685"/>
    <mergeCell ref="F1671:F1685"/>
    <mergeCell ref="G1671:G1685"/>
    <mergeCell ref="H1671:H1685"/>
    <mergeCell ref="I1671:I1685"/>
    <mergeCell ref="J1671:J1685"/>
    <mergeCell ref="K1671:K1685"/>
    <mergeCell ref="L1671:L1685"/>
    <mergeCell ref="M1671:M1685"/>
    <mergeCell ref="N1671:N1685"/>
    <mergeCell ref="O1671:O1685"/>
    <mergeCell ref="P1671:P1685"/>
    <mergeCell ref="Q1671:Q1685"/>
    <mergeCell ref="S1671:S1685"/>
    <mergeCell ref="T1671:T1685"/>
    <mergeCell ref="U1671:U1685"/>
    <mergeCell ref="V1671:V1685"/>
    <mergeCell ref="A1662:A1664"/>
    <mergeCell ref="B1662:B1664"/>
    <mergeCell ref="C1662:C1664"/>
    <mergeCell ref="D1662:D1664"/>
    <mergeCell ref="E1662:E1664"/>
    <mergeCell ref="F1662:F1664"/>
    <mergeCell ref="G1662:G1664"/>
    <mergeCell ref="H1662:H1664"/>
    <mergeCell ref="I1662:I1664"/>
    <mergeCell ref="J1662:J1664"/>
    <mergeCell ref="K1662:K1664"/>
    <mergeCell ref="L1662:L1664"/>
    <mergeCell ref="M1662:M1664"/>
    <mergeCell ref="N1662:N1664"/>
    <mergeCell ref="O1662:O1664"/>
    <mergeCell ref="P1662:P1664"/>
    <mergeCell ref="Q1662:Q1664"/>
    <mergeCell ref="S1662:S1664"/>
    <mergeCell ref="T1662:T1664"/>
    <mergeCell ref="U1662:U1664"/>
    <mergeCell ref="V1662:V1664"/>
    <mergeCell ref="A1665:A1667"/>
    <mergeCell ref="A1743:A1745"/>
    <mergeCell ref="B1743:B1745"/>
    <mergeCell ref="C1743:C1745"/>
    <mergeCell ref="D1743:D1745"/>
    <mergeCell ref="E1743:E1745"/>
    <mergeCell ref="F1743:F1745"/>
    <mergeCell ref="G1743:G1745"/>
    <mergeCell ref="H1743:H1745"/>
    <mergeCell ref="I1743:I1745"/>
    <mergeCell ref="J1743:J1745"/>
    <mergeCell ref="K1743:K1745"/>
    <mergeCell ref="L1743:L1745"/>
    <mergeCell ref="M1743:M1745"/>
    <mergeCell ref="N1743:N1745"/>
    <mergeCell ref="O1743:O1745"/>
    <mergeCell ref="P1743:P1745"/>
    <mergeCell ref="Q1743:Q1745"/>
    <mergeCell ref="S1743:S1745"/>
    <mergeCell ref="T1743:T1745"/>
    <mergeCell ref="U1743:U1745"/>
    <mergeCell ref="V1743:V1745"/>
    <mergeCell ref="A1731:A1742"/>
    <mergeCell ref="B1731:B1742"/>
    <mergeCell ref="C1731:C1742"/>
    <mergeCell ref="D1731:D1742"/>
    <mergeCell ref="E1731:E1742"/>
    <mergeCell ref="F1731:F1742"/>
    <mergeCell ref="G1731:G1742"/>
    <mergeCell ref="H1731:H1742"/>
    <mergeCell ref="I1731:I1742"/>
    <mergeCell ref="J1731:J1742"/>
    <mergeCell ref="K1731:K1742"/>
    <mergeCell ref="L1731:L1742"/>
    <mergeCell ref="M1731:M1742"/>
    <mergeCell ref="N1731:N1742"/>
    <mergeCell ref="O1731:O1742"/>
    <mergeCell ref="P1731:P1742"/>
    <mergeCell ref="Q1731:Q1742"/>
    <mergeCell ref="S1731:S1742"/>
    <mergeCell ref="T1731:T1742"/>
    <mergeCell ref="U1731:U1742"/>
    <mergeCell ref="V1731:V1742"/>
    <mergeCell ref="A1950:A1952"/>
    <mergeCell ref="B1950:B1952"/>
    <mergeCell ref="C1950:C1952"/>
    <mergeCell ref="D1950:D1952"/>
    <mergeCell ref="E1950:E1952"/>
    <mergeCell ref="F1950:F1952"/>
    <mergeCell ref="G1950:G1952"/>
    <mergeCell ref="H1950:H1952"/>
    <mergeCell ref="I1950:I1952"/>
    <mergeCell ref="J1950:J1952"/>
    <mergeCell ref="K1950:K1952"/>
    <mergeCell ref="L1950:L1952"/>
    <mergeCell ref="M1950:M1952"/>
    <mergeCell ref="N1950:N1952"/>
    <mergeCell ref="O1950:O1952"/>
    <mergeCell ref="P1950:P1952"/>
    <mergeCell ref="Q1950:Q1952"/>
    <mergeCell ref="S1950:S1952"/>
    <mergeCell ref="T1950:T1952"/>
    <mergeCell ref="U1950:U1952"/>
    <mergeCell ref="V1950:V1952"/>
    <mergeCell ref="A1953:A1955"/>
    <mergeCell ref="B1953:B1955"/>
    <mergeCell ref="C1953:C1955"/>
    <mergeCell ref="D1953:D1955"/>
    <mergeCell ref="E1953:E1955"/>
    <mergeCell ref="F1953:F1955"/>
    <mergeCell ref="G1953:G1955"/>
    <mergeCell ref="H1953:H1955"/>
    <mergeCell ref="I1953:I1955"/>
    <mergeCell ref="J1953:J1955"/>
    <mergeCell ref="K1953:K1955"/>
    <mergeCell ref="L1953:L1955"/>
    <mergeCell ref="M1953:M1955"/>
    <mergeCell ref="N1953:N1955"/>
    <mergeCell ref="O1953:O1955"/>
    <mergeCell ref="P1953:P1955"/>
    <mergeCell ref="Q1953:Q1955"/>
    <mergeCell ref="S1953:S1955"/>
    <mergeCell ref="T1953:T1955"/>
    <mergeCell ref="U1953:U1955"/>
    <mergeCell ref="V1953:V1955"/>
    <mergeCell ref="A1986:A1988"/>
    <mergeCell ref="B1986:B1988"/>
    <mergeCell ref="C1986:C1988"/>
    <mergeCell ref="D1986:D1988"/>
    <mergeCell ref="E1986:E1988"/>
    <mergeCell ref="F1986:F1988"/>
    <mergeCell ref="G1986:G1988"/>
    <mergeCell ref="H1986:H1988"/>
    <mergeCell ref="I1986:I1988"/>
    <mergeCell ref="J1986:J1988"/>
    <mergeCell ref="K1986:K1988"/>
    <mergeCell ref="L1986:L1988"/>
    <mergeCell ref="M1986:M1988"/>
    <mergeCell ref="N1986:N1988"/>
    <mergeCell ref="O1986:O1988"/>
    <mergeCell ref="P1986:P1988"/>
    <mergeCell ref="Q1986:Q1988"/>
    <mergeCell ref="S1986:S1988"/>
    <mergeCell ref="T1986:T1988"/>
    <mergeCell ref="U1986:U1988"/>
    <mergeCell ref="V1986:V1988"/>
    <mergeCell ref="A1956:A1958"/>
    <mergeCell ref="B1956:B1958"/>
    <mergeCell ref="C1956:C1958"/>
    <mergeCell ref="D1956:D1958"/>
    <mergeCell ref="E1956:E1958"/>
    <mergeCell ref="F1956:F1958"/>
    <mergeCell ref="G1956:G1958"/>
    <mergeCell ref="H1956:H1958"/>
    <mergeCell ref="I1956:I1958"/>
    <mergeCell ref="J1956:J1958"/>
    <mergeCell ref="K1956:K1958"/>
    <mergeCell ref="L1956:L1958"/>
    <mergeCell ref="M1956:M1958"/>
    <mergeCell ref="N1956:N1958"/>
    <mergeCell ref="O1956:O1958"/>
    <mergeCell ref="P1956:P1958"/>
    <mergeCell ref="Q1956:Q1958"/>
    <mergeCell ref="S1956:S1958"/>
    <mergeCell ref="T1956:T1958"/>
    <mergeCell ref="U1956:U1958"/>
    <mergeCell ref="V1956:V1958"/>
    <mergeCell ref="A1983:A1985"/>
    <mergeCell ref="B1983:B1985"/>
    <mergeCell ref="C1983:C1985"/>
    <mergeCell ref="D1983:D1985"/>
    <mergeCell ref="E1983:E1985"/>
    <mergeCell ref="F1983:F1985"/>
    <mergeCell ref="G1983:G1985"/>
    <mergeCell ref="H1983:H1985"/>
    <mergeCell ref="I1983:I1985"/>
    <mergeCell ref="J1983:J1985"/>
    <mergeCell ref="K1983:K1985"/>
    <mergeCell ref="L1983:L1985"/>
    <mergeCell ref="M1983:M1985"/>
    <mergeCell ref="N1983:N1985"/>
    <mergeCell ref="O1983:O1985"/>
    <mergeCell ref="P1983:P1985"/>
    <mergeCell ref="Q1983:Q1985"/>
    <mergeCell ref="S1983:S1985"/>
    <mergeCell ref="T1983:T1985"/>
    <mergeCell ref="U1983:U1985"/>
    <mergeCell ref="V1983:V1985"/>
    <mergeCell ref="A1959:A1967"/>
    <mergeCell ref="A3405:A3408"/>
    <mergeCell ref="B3405:B3408"/>
    <mergeCell ref="C3405:C3408"/>
    <mergeCell ref="D3405:D3408"/>
    <mergeCell ref="E3405:E3408"/>
    <mergeCell ref="F3405:F3408"/>
    <mergeCell ref="G3405:G3408"/>
    <mergeCell ref="H3405:H3408"/>
    <mergeCell ref="I3405:I3408"/>
    <mergeCell ref="J3405:J3408"/>
    <mergeCell ref="K3405:K3408"/>
    <mergeCell ref="L3405:L3408"/>
    <mergeCell ref="M3405:M3408"/>
    <mergeCell ref="N3405:N3408"/>
    <mergeCell ref="O3405:O3408"/>
    <mergeCell ref="P3405:P3408"/>
    <mergeCell ref="Q3405:Q3408"/>
    <mergeCell ref="S3405:S3408"/>
    <mergeCell ref="T3405:T3408"/>
    <mergeCell ref="U3405:U3408"/>
    <mergeCell ref="V3405:V3408"/>
    <mergeCell ref="A3416:A3417"/>
    <mergeCell ref="B3416:B3417"/>
    <mergeCell ref="C3416:C3417"/>
    <mergeCell ref="D3416:D3417"/>
    <mergeCell ref="E3416:E3417"/>
    <mergeCell ref="F3416:F3417"/>
    <mergeCell ref="G3416:G3417"/>
    <mergeCell ref="H3416:H3417"/>
    <mergeCell ref="I3416:I3417"/>
    <mergeCell ref="J3416:J3417"/>
    <mergeCell ref="K3416:K3417"/>
    <mergeCell ref="L3416:L3417"/>
    <mergeCell ref="M3416:M3417"/>
    <mergeCell ref="N3416:N3417"/>
    <mergeCell ref="O3416:O3417"/>
    <mergeCell ref="P3416:P3417"/>
    <mergeCell ref="Q3416:Q3417"/>
    <mergeCell ref="S3416:S3417"/>
    <mergeCell ref="T3416:T3417"/>
    <mergeCell ref="U3416:U3417"/>
    <mergeCell ref="V3416:V3417"/>
    <mergeCell ref="A3413:B3413"/>
    <mergeCell ref="A3414:V3414"/>
    <mergeCell ref="P3418:P3422"/>
    <mergeCell ref="Q3418:Q3422"/>
    <mergeCell ref="S3418:S3422"/>
    <mergeCell ref="T3418:T3422"/>
    <mergeCell ref="U3418:U3422"/>
    <mergeCell ref="V3418:V3422"/>
    <mergeCell ref="A3425:A3426"/>
    <mergeCell ref="B3425:B3426"/>
    <mergeCell ref="C3425:C3426"/>
    <mergeCell ref="D3425:D3426"/>
    <mergeCell ref="E3425:E3426"/>
    <mergeCell ref="F3425:F3426"/>
    <mergeCell ref="G3425:G3426"/>
    <mergeCell ref="H3425:H3426"/>
    <mergeCell ref="I3425:I3426"/>
    <mergeCell ref="J3425:J3426"/>
    <mergeCell ref="K3425:K3426"/>
    <mergeCell ref="L3425:L3426"/>
    <mergeCell ref="M3425:M3426"/>
    <mergeCell ref="N3425:N3426"/>
    <mergeCell ref="O3425:O3426"/>
    <mergeCell ref="P3425:P3426"/>
    <mergeCell ref="Q3425:Q3426"/>
    <mergeCell ref="S3425:S3426"/>
    <mergeCell ref="T3425:T3426"/>
    <mergeCell ref="U3425:U3426"/>
    <mergeCell ref="V3425:V3426"/>
    <mergeCell ref="A3427:A3428"/>
    <mergeCell ref="B3427:B3428"/>
    <mergeCell ref="C3427:C3428"/>
    <mergeCell ref="D3427:D3428"/>
    <mergeCell ref="E3427:E3428"/>
    <mergeCell ref="F3427:F3428"/>
    <mergeCell ref="G3427:G3428"/>
    <mergeCell ref="H3427:H3428"/>
    <mergeCell ref="I3427:I3428"/>
    <mergeCell ref="J3427:J3428"/>
    <mergeCell ref="K3427:K3428"/>
    <mergeCell ref="L3427:L3428"/>
    <mergeCell ref="M3427:M3428"/>
    <mergeCell ref="N3427:N3428"/>
    <mergeCell ref="O3427:O3428"/>
    <mergeCell ref="P3427:P3428"/>
    <mergeCell ref="Q3427:Q3428"/>
    <mergeCell ref="S3427:S3428"/>
    <mergeCell ref="T3427:T3428"/>
    <mergeCell ref="U3427:U3428"/>
    <mergeCell ref="V3427:V3428"/>
    <mergeCell ref="A3423:B3423"/>
    <mergeCell ref="A3424:V3424"/>
    <mergeCell ref="A3418:A3422"/>
    <mergeCell ref="B3418:B3422"/>
    <mergeCell ref="C3418:C3422"/>
    <mergeCell ref="D3418:D3422"/>
    <mergeCell ref="E3418:E3422"/>
    <mergeCell ref="F3418:F3422"/>
    <mergeCell ref="G3418:G3422"/>
    <mergeCell ref="H3418:H3422"/>
    <mergeCell ref="I3418:I3422"/>
    <mergeCell ref="J3418:J3422"/>
    <mergeCell ref="K3418:K3422"/>
    <mergeCell ref="L3418:L3422"/>
    <mergeCell ref="M3418:M3422"/>
    <mergeCell ref="N3418:N3422"/>
    <mergeCell ref="A3429:A3430"/>
    <mergeCell ref="B3429:B3430"/>
    <mergeCell ref="C3429:C3430"/>
    <mergeCell ref="D3429:D3430"/>
    <mergeCell ref="E3429:E3430"/>
    <mergeCell ref="F3429:F3430"/>
    <mergeCell ref="G3429:G3430"/>
    <mergeCell ref="H3429:H3430"/>
    <mergeCell ref="I3429:I3430"/>
    <mergeCell ref="J3429:J3430"/>
    <mergeCell ref="K3429:K3430"/>
    <mergeCell ref="L3429:L3430"/>
    <mergeCell ref="M3429:M3430"/>
    <mergeCell ref="N3429:N3430"/>
    <mergeCell ref="O3429:O3430"/>
    <mergeCell ref="P3429:P3430"/>
    <mergeCell ref="Q3429:Q3430"/>
    <mergeCell ref="S3429:S3430"/>
    <mergeCell ref="T3429:T3430"/>
    <mergeCell ref="U3429:U3430"/>
    <mergeCell ref="V3429:V3430"/>
    <mergeCell ref="A3431:A3432"/>
    <mergeCell ref="B3431:B3432"/>
    <mergeCell ref="C3431:C3432"/>
    <mergeCell ref="D3431:D3432"/>
    <mergeCell ref="E3431:E3432"/>
    <mergeCell ref="F3431:F3432"/>
    <mergeCell ref="G3431:G3432"/>
    <mergeCell ref="H3431:H3432"/>
    <mergeCell ref="I3431:I3432"/>
    <mergeCell ref="J3431:J3432"/>
    <mergeCell ref="K3431:K3432"/>
    <mergeCell ref="L3431:L3432"/>
    <mergeCell ref="M3431:M3432"/>
    <mergeCell ref="N3431:N3432"/>
    <mergeCell ref="O3431:O3432"/>
    <mergeCell ref="P3431:P3432"/>
    <mergeCell ref="Q3431:Q3432"/>
    <mergeCell ref="S3431:S3432"/>
    <mergeCell ref="T3431:T3432"/>
    <mergeCell ref="U3431:U3432"/>
    <mergeCell ref="V3431:V3432"/>
    <mergeCell ref="A3433:A3434"/>
    <mergeCell ref="B3433:B3434"/>
    <mergeCell ref="C3433:C3434"/>
    <mergeCell ref="D3433:D3434"/>
    <mergeCell ref="E3433:E3434"/>
    <mergeCell ref="F3433:F3434"/>
    <mergeCell ref="G3433:G3434"/>
    <mergeCell ref="H3433:H3434"/>
    <mergeCell ref="I3433:I3434"/>
    <mergeCell ref="J3433:J3434"/>
    <mergeCell ref="K3433:K3434"/>
    <mergeCell ref="L3433:L3434"/>
    <mergeCell ref="M3433:M3434"/>
    <mergeCell ref="N3433:N3434"/>
    <mergeCell ref="O3433:O3434"/>
    <mergeCell ref="P3433:P3434"/>
    <mergeCell ref="Q3433:Q3434"/>
    <mergeCell ref="S3433:S3434"/>
    <mergeCell ref="T3433:T3434"/>
    <mergeCell ref="U3433:U3434"/>
    <mergeCell ref="V3433:V3434"/>
    <mergeCell ref="A3436:A3437"/>
    <mergeCell ref="B3436:B3437"/>
    <mergeCell ref="C3436:C3437"/>
    <mergeCell ref="D3436:D3437"/>
    <mergeCell ref="E3436:E3437"/>
    <mergeCell ref="F3436:F3437"/>
    <mergeCell ref="G3436:G3437"/>
    <mergeCell ref="H3436:H3437"/>
    <mergeCell ref="I3436:I3437"/>
    <mergeCell ref="J3436:J3437"/>
    <mergeCell ref="K3436:K3437"/>
    <mergeCell ref="L3436:L3437"/>
    <mergeCell ref="M3436:M3437"/>
    <mergeCell ref="N3436:N3437"/>
    <mergeCell ref="O3436:O3437"/>
    <mergeCell ref="P3436:P3437"/>
    <mergeCell ref="Q3436:Q3437"/>
    <mergeCell ref="S3436:S3437"/>
    <mergeCell ref="T3436:T3437"/>
    <mergeCell ref="U3436:U3437"/>
    <mergeCell ref="V3436:V3437"/>
    <mergeCell ref="A3438:A3443"/>
    <mergeCell ref="B3438:B3443"/>
    <mergeCell ref="C3438:C3443"/>
    <mergeCell ref="D3438:D3443"/>
    <mergeCell ref="E3438:E3443"/>
    <mergeCell ref="F3438:F3443"/>
    <mergeCell ref="G3438:G3443"/>
    <mergeCell ref="H3438:H3443"/>
    <mergeCell ref="I3438:I3443"/>
    <mergeCell ref="J3438:J3443"/>
    <mergeCell ref="K3438:K3443"/>
    <mergeCell ref="L3438:L3443"/>
    <mergeCell ref="M3438:M3443"/>
    <mergeCell ref="N3438:N3443"/>
    <mergeCell ref="O3438:O3443"/>
    <mergeCell ref="P3438:P3443"/>
    <mergeCell ref="Q3438:Q3443"/>
    <mergeCell ref="S3438:S3443"/>
    <mergeCell ref="T3438:T3443"/>
    <mergeCell ref="U3438:U3443"/>
    <mergeCell ref="V3438:V3443"/>
    <mergeCell ref="A3444:A3445"/>
    <mergeCell ref="B3444:B3445"/>
    <mergeCell ref="C3444:C3445"/>
    <mergeCell ref="D3444:D3445"/>
    <mergeCell ref="E3444:E3445"/>
    <mergeCell ref="F3444:F3445"/>
    <mergeCell ref="G3444:G3445"/>
    <mergeCell ref="H3444:H3445"/>
    <mergeCell ref="I3444:I3445"/>
    <mergeCell ref="J3444:J3445"/>
    <mergeCell ref="K3444:K3445"/>
    <mergeCell ref="L3444:L3445"/>
    <mergeCell ref="M3444:M3445"/>
    <mergeCell ref="N3444:N3445"/>
    <mergeCell ref="O3444:O3445"/>
    <mergeCell ref="P3444:P3445"/>
    <mergeCell ref="Q3444:Q3445"/>
    <mergeCell ref="S3444:S3445"/>
    <mergeCell ref="T3444:T3445"/>
    <mergeCell ref="U3444:U3445"/>
    <mergeCell ref="V3444:V3445"/>
    <mergeCell ref="U3453:U3455"/>
    <mergeCell ref="V3453:V3455"/>
    <mergeCell ref="A3457:V3457"/>
    <mergeCell ref="A3458:A3463"/>
    <mergeCell ref="B3458:B3463"/>
    <mergeCell ref="C3458:C3463"/>
    <mergeCell ref="D3458:D3463"/>
    <mergeCell ref="E3458:E3463"/>
    <mergeCell ref="F3458:F3463"/>
    <mergeCell ref="G3458:G3463"/>
    <mergeCell ref="H3458:H3463"/>
    <mergeCell ref="I3458:I3463"/>
    <mergeCell ref="J3458:J3463"/>
    <mergeCell ref="K3458:K3463"/>
    <mergeCell ref="L3458:L3463"/>
    <mergeCell ref="M3458:M3463"/>
    <mergeCell ref="N3458:N3463"/>
    <mergeCell ref="O3458:O3463"/>
    <mergeCell ref="P3458:P3463"/>
    <mergeCell ref="Q3458:Q3463"/>
    <mergeCell ref="S3458:S3463"/>
    <mergeCell ref="T3458:T3463"/>
    <mergeCell ref="U3458:U3463"/>
    <mergeCell ref="V3458:V3463"/>
    <mergeCell ref="A3464:A3469"/>
    <mergeCell ref="B3464:B3469"/>
    <mergeCell ref="C3464:C3469"/>
    <mergeCell ref="D3464:D3469"/>
    <mergeCell ref="E3464:E3469"/>
    <mergeCell ref="F3464:F3469"/>
    <mergeCell ref="G3464:G3469"/>
    <mergeCell ref="H3464:H3469"/>
    <mergeCell ref="I3464:I3469"/>
    <mergeCell ref="J3464:J3469"/>
    <mergeCell ref="K3464:K3469"/>
    <mergeCell ref="L3464:L3469"/>
    <mergeCell ref="M3464:M3469"/>
    <mergeCell ref="N3464:N3469"/>
    <mergeCell ref="O3464:O3469"/>
    <mergeCell ref="P3464:P3469"/>
    <mergeCell ref="Q3464:Q3469"/>
    <mergeCell ref="S3464:S3469"/>
    <mergeCell ref="T3464:T3469"/>
    <mergeCell ref="U3464:U3469"/>
    <mergeCell ref="V3464:V3469"/>
    <mergeCell ref="A3471:B3471"/>
    <mergeCell ref="A3473:V3473"/>
    <mergeCell ref="A3474:A3475"/>
    <mergeCell ref="B3474:B3475"/>
    <mergeCell ref="C3474:C3475"/>
    <mergeCell ref="D3474:D3475"/>
    <mergeCell ref="E3474:E3475"/>
    <mergeCell ref="F3474:F3475"/>
    <mergeCell ref="G3474:G3475"/>
    <mergeCell ref="H3474:H3475"/>
    <mergeCell ref="I3474:I3475"/>
    <mergeCell ref="J3474:J3475"/>
    <mergeCell ref="K3474:K3475"/>
    <mergeCell ref="L3474:L3475"/>
    <mergeCell ref="M3474:M3475"/>
    <mergeCell ref="N3474:N3475"/>
    <mergeCell ref="O3474:O3475"/>
    <mergeCell ref="P3474:P3475"/>
    <mergeCell ref="Q3474:Q3475"/>
    <mergeCell ref="S3474:S3475"/>
    <mergeCell ref="T3474:T3475"/>
    <mergeCell ref="U3474:U3475"/>
    <mergeCell ref="V3474:V3475"/>
    <mergeCell ref="A3476:A3477"/>
    <mergeCell ref="B3476:B3477"/>
    <mergeCell ref="C3476:C3477"/>
    <mergeCell ref="D3476:D3477"/>
    <mergeCell ref="E3476:E3477"/>
    <mergeCell ref="F3476:F3477"/>
    <mergeCell ref="G3476:G3477"/>
    <mergeCell ref="H3476:H3477"/>
    <mergeCell ref="I3476:I3477"/>
    <mergeCell ref="J3476:J3477"/>
    <mergeCell ref="K3476:K3477"/>
    <mergeCell ref="L3476:L3477"/>
    <mergeCell ref="M3476:M3477"/>
    <mergeCell ref="N3476:N3477"/>
    <mergeCell ref="O3476:O3477"/>
    <mergeCell ref="P3476:P3477"/>
    <mergeCell ref="Q3476:Q3477"/>
    <mergeCell ref="S3476:S3477"/>
    <mergeCell ref="T3476:T3477"/>
    <mergeCell ref="U3476:U3477"/>
    <mergeCell ref="V3476:V3477"/>
    <mergeCell ref="A3479:A3480"/>
    <mergeCell ref="B3479:B3480"/>
    <mergeCell ref="C3479:C3480"/>
    <mergeCell ref="D3479:D3480"/>
    <mergeCell ref="E3479:E3480"/>
    <mergeCell ref="F3479:F3480"/>
    <mergeCell ref="G3479:G3480"/>
    <mergeCell ref="H3479:H3480"/>
    <mergeCell ref="I3479:I3480"/>
    <mergeCell ref="J3479:J3480"/>
    <mergeCell ref="K3479:K3480"/>
    <mergeCell ref="L3479:L3480"/>
    <mergeCell ref="M3479:M3480"/>
    <mergeCell ref="N3479:N3480"/>
    <mergeCell ref="O3479:O3480"/>
    <mergeCell ref="P3479:P3480"/>
    <mergeCell ref="Q3479:Q3480"/>
    <mergeCell ref="S3479:S3480"/>
    <mergeCell ref="T3479:T3480"/>
    <mergeCell ref="U3479:U3480"/>
    <mergeCell ref="V3479:V3480"/>
    <mergeCell ref="A3482:A3483"/>
    <mergeCell ref="B3482:B3483"/>
    <mergeCell ref="C3482:C3483"/>
    <mergeCell ref="D3482:D3483"/>
    <mergeCell ref="E3482:E3483"/>
    <mergeCell ref="F3482:F3483"/>
    <mergeCell ref="G3482:G3483"/>
    <mergeCell ref="H3482:H3483"/>
    <mergeCell ref="I3482:I3483"/>
    <mergeCell ref="J3482:J3483"/>
    <mergeCell ref="K3482:K3483"/>
    <mergeCell ref="L3482:L3483"/>
    <mergeCell ref="M3482:M3483"/>
    <mergeCell ref="N3482:N3483"/>
    <mergeCell ref="O3482:O3483"/>
    <mergeCell ref="P3482:P3483"/>
    <mergeCell ref="Q3482:Q3483"/>
    <mergeCell ref="S3482:S3483"/>
    <mergeCell ref="T3482:T3483"/>
    <mergeCell ref="U3482:U3483"/>
    <mergeCell ref="V3482:V3483"/>
    <mergeCell ref="A3484:A3485"/>
    <mergeCell ref="B3484:B3485"/>
    <mergeCell ref="C3484:C3485"/>
    <mergeCell ref="D3484:D3485"/>
    <mergeCell ref="E3484:E3485"/>
    <mergeCell ref="F3484:F3485"/>
    <mergeCell ref="G3484:G3485"/>
    <mergeCell ref="H3484:H3485"/>
    <mergeCell ref="I3484:I3485"/>
    <mergeCell ref="J3484:J3485"/>
    <mergeCell ref="K3484:K3485"/>
    <mergeCell ref="L3484:L3485"/>
    <mergeCell ref="M3484:M3485"/>
    <mergeCell ref="N3484:N3485"/>
    <mergeCell ref="O3484:O3485"/>
    <mergeCell ref="P3484:P3485"/>
    <mergeCell ref="Q3484:Q3485"/>
    <mergeCell ref="S3484:S3485"/>
    <mergeCell ref="T3484:T3485"/>
    <mergeCell ref="U3484:U3485"/>
    <mergeCell ref="V3484:V3485"/>
    <mergeCell ref="A3486:A3487"/>
    <mergeCell ref="B3486:B3487"/>
    <mergeCell ref="C3486:C3487"/>
    <mergeCell ref="D3486:D3487"/>
    <mergeCell ref="E3486:E3487"/>
    <mergeCell ref="F3486:F3487"/>
    <mergeCell ref="G3486:G3487"/>
    <mergeCell ref="H3486:H3487"/>
    <mergeCell ref="I3486:I3487"/>
    <mergeCell ref="J3486:J3487"/>
    <mergeCell ref="K3486:K3487"/>
    <mergeCell ref="L3486:L3487"/>
    <mergeCell ref="M3486:M3487"/>
    <mergeCell ref="N3486:N3487"/>
    <mergeCell ref="O3486:O3487"/>
    <mergeCell ref="P3486:P3487"/>
    <mergeCell ref="Q3486:Q3487"/>
    <mergeCell ref="S3486:S3487"/>
    <mergeCell ref="T3486:T3487"/>
    <mergeCell ref="U3486:U3487"/>
    <mergeCell ref="V3486:V3487"/>
    <mergeCell ref="A3488:A3489"/>
    <mergeCell ref="B3488:B3489"/>
    <mergeCell ref="C3488:C3489"/>
    <mergeCell ref="D3488:D3489"/>
    <mergeCell ref="E3488:E3489"/>
    <mergeCell ref="F3488:F3489"/>
    <mergeCell ref="G3488:G3489"/>
    <mergeCell ref="H3488:H3489"/>
    <mergeCell ref="I3488:I3489"/>
    <mergeCell ref="J3488:J3489"/>
    <mergeCell ref="K3488:K3489"/>
    <mergeCell ref="L3488:L3489"/>
    <mergeCell ref="M3488:M3489"/>
    <mergeCell ref="N3488:N3489"/>
    <mergeCell ref="O3488:O3489"/>
    <mergeCell ref="P3488:P3489"/>
    <mergeCell ref="Q3488:Q3489"/>
    <mergeCell ref="S3488:S3489"/>
    <mergeCell ref="T3488:T3489"/>
    <mergeCell ref="U3488:U3489"/>
    <mergeCell ref="V3488:V3489"/>
    <mergeCell ref="A3490:A3491"/>
    <mergeCell ref="B3490:B3491"/>
    <mergeCell ref="C3490:C3491"/>
    <mergeCell ref="D3490:D3491"/>
    <mergeCell ref="E3490:E3491"/>
    <mergeCell ref="F3490:F3491"/>
    <mergeCell ref="G3490:G3491"/>
    <mergeCell ref="H3490:H3491"/>
    <mergeCell ref="I3490:I3491"/>
    <mergeCell ref="J3490:J3491"/>
    <mergeCell ref="K3490:K3491"/>
    <mergeCell ref="L3490:L3491"/>
    <mergeCell ref="M3490:M3491"/>
    <mergeCell ref="N3490:N3491"/>
    <mergeCell ref="O3490:O3491"/>
    <mergeCell ref="P3490:P3491"/>
    <mergeCell ref="Q3490:Q3491"/>
    <mergeCell ref="S3490:S3491"/>
    <mergeCell ref="T3490:T3491"/>
    <mergeCell ref="U3490:U3491"/>
    <mergeCell ref="V3490:V3491"/>
    <mergeCell ref="A3492:A3493"/>
    <mergeCell ref="B3492:B3493"/>
    <mergeCell ref="C3492:C3493"/>
    <mergeCell ref="D3492:D3493"/>
    <mergeCell ref="E3492:E3493"/>
    <mergeCell ref="F3492:F3493"/>
    <mergeCell ref="G3492:G3493"/>
    <mergeCell ref="H3492:H3493"/>
    <mergeCell ref="I3492:I3493"/>
    <mergeCell ref="J3492:J3493"/>
    <mergeCell ref="K3492:K3493"/>
    <mergeCell ref="L3492:L3493"/>
    <mergeCell ref="M3492:M3493"/>
    <mergeCell ref="N3492:N3493"/>
    <mergeCell ref="O3492:O3493"/>
    <mergeCell ref="P3492:P3493"/>
    <mergeCell ref="Q3492:Q3493"/>
    <mergeCell ref="S3492:S3493"/>
    <mergeCell ref="T3492:T3493"/>
    <mergeCell ref="U3492:U3493"/>
    <mergeCell ref="V3492:V3493"/>
    <mergeCell ref="A3495:A3496"/>
    <mergeCell ref="B3495:B3496"/>
    <mergeCell ref="C3495:C3496"/>
    <mergeCell ref="D3495:D3496"/>
    <mergeCell ref="E3495:E3496"/>
    <mergeCell ref="F3495:F3496"/>
    <mergeCell ref="G3495:G3496"/>
    <mergeCell ref="H3495:H3496"/>
    <mergeCell ref="I3495:I3496"/>
    <mergeCell ref="J3495:J3496"/>
    <mergeCell ref="K3495:K3496"/>
    <mergeCell ref="L3495:L3496"/>
    <mergeCell ref="M3495:M3496"/>
    <mergeCell ref="N3495:N3496"/>
    <mergeCell ref="O3495:O3496"/>
    <mergeCell ref="P3495:P3496"/>
    <mergeCell ref="Q3495:Q3496"/>
    <mergeCell ref="S3495:S3496"/>
    <mergeCell ref="T3495:T3496"/>
    <mergeCell ref="U3495:U3496"/>
    <mergeCell ref="V3495:V3496"/>
    <mergeCell ref="A3497:A3498"/>
    <mergeCell ref="B3497:B3498"/>
    <mergeCell ref="C3497:C3498"/>
    <mergeCell ref="D3497:D3498"/>
    <mergeCell ref="E3497:E3498"/>
    <mergeCell ref="F3497:F3498"/>
    <mergeCell ref="G3497:G3498"/>
    <mergeCell ref="H3497:H3498"/>
    <mergeCell ref="I3497:I3498"/>
    <mergeCell ref="J3497:J3498"/>
    <mergeCell ref="K3497:K3498"/>
    <mergeCell ref="L3497:L3498"/>
    <mergeCell ref="M3497:M3498"/>
    <mergeCell ref="N3497:N3498"/>
    <mergeCell ref="O3497:O3498"/>
    <mergeCell ref="P3497:P3498"/>
    <mergeCell ref="Q3497:Q3498"/>
    <mergeCell ref="S3497:S3498"/>
    <mergeCell ref="T3497:T3498"/>
    <mergeCell ref="U3497:U3498"/>
    <mergeCell ref="V3497:V3498"/>
    <mergeCell ref="A3503:A3504"/>
    <mergeCell ref="B3503:B3504"/>
    <mergeCell ref="C3503:C3504"/>
    <mergeCell ref="D3503:D3504"/>
    <mergeCell ref="E3503:E3504"/>
    <mergeCell ref="F3503:F3504"/>
    <mergeCell ref="G3503:G3504"/>
    <mergeCell ref="H3503:H3504"/>
    <mergeCell ref="I3503:I3504"/>
    <mergeCell ref="J3503:J3504"/>
    <mergeCell ref="K3503:K3504"/>
    <mergeCell ref="L3503:L3504"/>
    <mergeCell ref="M3503:M3504"/>
    <mergeCell ref="N3503:N3504"/>
    <mergeCell ref="O3503:O3504"/>
    <mergeCell ref="P3503:P3504"/>
    <mergeCell ref="Q3503:Q3504"/>
    <mergeCell ref="S3503:S3504"/>
    <mergeCell ref="T3503:T3504"/>
    <mergeCell ref="U3503:U3504"/>
    <mergeCell ref="V3503:V3504"/>
    <mergeCell ref="A3499:A3500"/>
    <mergeCell ref="B3499:B3500"/>
    <mergeCell ref="C3499:C3500"/>
    <mergeCell ref="D3499:D3500"/>
    <mergeCell ref="E3499:E3500"/>
    <mergeCell ref="F3499:F3500"/>
    <mergeCell ref="G3499:G3500"/>
    <mergeCell ref="H3499:H3500"/>
    <mergeCell ref="I3499:I3500"/>
    <mergeCell ref="J3499:J3500"/>
    <mergeCell ref="K3499:K3500"/>
    <mergeCell ref="L3499:L3500"/>
    <mergeCell ref="M3499:M3500"/>
    <mergeCell ref="N3499:N3500"/>
    <mergeCell ref="O3499:O3500"/>
    <mergeCell ref="P3499:P3500"/>
    <mergeCell ref="Q3499:Q3500"/>
    <mergeCell ref="S3499:S3500"/>
    <mergeCell ref="T3499:T3500"/>
    <mergeCell ref="U3499:U3500"/>
    <mergeCell ref="V3499:V3500"/>
    <mergeCell ref="A3501:A3502"/>
    <mergeCell ref="B3501:B3502"/>
    <mergeCell ref="C3501:C3502"/>
    <mergeCell ref="D3501:D3502"/>
    <mergeCell ref="E3501:E3502"/>
    <mergeCell ref="F3501:F3502"/>
    <mergeCell ref="G3501:G3502"/>
    <mergeCell ref="H3501:H3502"/>
    <mergeCell ref="I3501:I3502"/>
    <mergeCell ref="J3501:J3502"/>
    <mergeCell ref="K3501:K3502"/>
    <mergeCell ref="L3501:L3502"/>
    <mergeCell ref="M3501:M3502"/>
    <mergeCell ref="N3501:N3502"/>
    <mergeCell ref="O3501:O3502"/>
    <mergeCell ref="P3501:P3502"/>
    <mergeCell ref="Q3501:Q3502"/>
    <mergeCell ref="S3501:S3502"/>
    <mergeCell ref="T3501:T3502"/>
    <mergeCell ref="U3501:U3502"/>
    <mergeCell ref="V3501:V3502"/>
    <mergeCell ref="A3506:A3507"/>
    <mergeCell ref="B3506:B3507"/>
    <mergeCell ref="C3506:C3507"/>
    <mergeCell ref="D3506:D3507"/>
    <mergeCell ref="E3506:E3507"/>
    <mergeCell ref="F3506:F3507"/>
    <mergeCell ref="G3506:G3507"/>
    <mergeCell ref="H3506:H3507"/>
    <mergeCell ref="I3506:I3507"/>
    <mergeCell ref="J3506:J3507"/>
    <mergeCell ref="K3506:K3507"/>
    <mergeCell ref="L3506:L3507"/>
    <mergeCell ref="M3506:M3507"/>
    <mergeCell ref="N3506:N3507"/>
    <mergeCell ref="O3506:O3507"/>
    <mergeCell ref="P3506:P3507"/>
    <mergeCell ref="Q3506:Q3507"/>
    <mergeCell ref="S3506:S3507"/>
    <mergeCell ref="T3506:T3507"/>
    <mergeCell ref="U3506:U3507"/>
    <mergeCell ref="V3506:V3507"/>
    <mergeCell ref="A3522:B3522"/>
    <mergeCell ref="A3523:V3523"/>
    <mergeCell ref="A3524:A3525"/>
    <mergeCell ref="B3524:B3525"/>
    <mergeCell ref="C3524:C3525"/>
    <mergeCell ref="D3524:D3525"/>
    <mergeCell ref="E3524:E3525"/>
    <mergeCell ref="F3524:F3525"/>
    <mergeCell ref="G3524:G3525"/>
    <mergeCell ref="H3524:H3525"/>
    <mergeCell ref="I3524:I3525"/>
    <mergeCell ref="J3524:J3525"/>
    <mergeCell ref="A3508:B3508"/>
    <mergeCell ref="A3509:V3509"/>
    <mergeCell ref="A3510:A3511"/>
    <mergeCell ref="B3510:B3511"/>
    <mergeCell ref="C3510:C3511"/>
    <mergeCell ref="D3510:D3511"/>
    <mergeCell ref="E3510:E3511"/>
    <mergeCell ref="F3510:F3511"/>
    <mergeCell ref="G3510:G3511"/>
    <mergeCell ref="H3510:H3511"/>
    <mergeCell ref="I3510:I3511"/>
    <mergeCell ref="J3510:J3511"/>
    <mergeCell ref="K3510:K3511"/>
    <mergeCell ref="L3510:L3511"/>
    <mergeCell ref="M3510:M3511"/>
    <mergeCell ref="N3510:N3511"/>
    <mergeCell ref="O3510:O3511"/>
    <mergeCell ref="P3510:P3511"/>
    <mergeCell ref="Q3510:Q3511"/>
    <mergeCell ref="S3510:S3511"/>
    <mergeCell ref="T3510:T3511"/>
    <mergeCell ref="U3510:U3511"/>
    <mergeCell ref="V3510:V3511"/>
    <mergeCell ref="A3512:B3512"/>
    <mergeCell ref="A3513:V3513"/>
    <mergeCell ref="A3514:A3515"/>
    <mergeCell ref="B3514:B3515"/>
    <mergeCell ref="C3514:C3515"/>
    <mergeCell ref="D3514:D3515"/>
    <mergeCell ref="E3514:E3515"/>
    <mergeCell ref="F3514:F3515"/>
    <mergeCell ref="G3514:G3515"/>
    <mergeCell ref="H3514:H3515"/>
    <mergeCell ref="I3514:I3515"/>
    <mergeCell ref="J3514:J3515"/>
    <mergeCell ref="K3514:K3515"/>
    <mergeCell ref="L3514:L3515"/>
    <mergeCell ref="M3514:M3515"/>
    <mergeCell ref="N3514:N3515"/>
    <mergeCell ref="O3514:O3515"/>
    <mergeCell ref="P3514:P3515"/>
    <mergeCell ref="Q3514:Q3515"/>
    <mergeCell ref="S3514:S3515"/>
    <mergeCell ref="T3514:T3515"/>
    <mergeCell ref="U3514:U3515"/>
    <mergeCell ref="V3514:V3515"/>
    <mergeCell ref="A3516:A3517"/>
    <mergeCell ref="B3516:B3517"/>
    <mergeCell ref="C3516:C3517"/>
    <mergeCell ref="D3516:D3517"/>
    <mergeCell ref="E3516:E3517"/>
    <mergeCell ref="F3516:F3517"/>
    <mergeCell ref="G3516:G3517"/>
    <mergeCell ref="H3516:H3517"/>
    <mergeCell ref="I3516:I3517"/>
    <mergeCell ref="J3516:J3517"/>
    <mergeCell ref="K3516:K3517"/>
    <mergeCell ref="L3516:L3517"/>
    <mergeCell ref="M3516:M3517"/>
    <mergeCell ref="N3516:N3517"/>
    <mergeCell ref="O3516:O3517"/>
    <mergeCell ref="P3516:P3517"/>
    <mergeCell ref="Q3516:Q3517"/>
    <mergeCell ref="S3516:S3517"/>
    <mergeCell ref="T3516:T3517"/>
    <mergeCell ref="U3516:U3517"/>
    <mergeCell ref="V3516:V3517"/>
    <mergeCell ref="A3518:B3518"/>
    <mergeCell ref="A3519:V3519"/>
    <mergeCell ref="A3520:A3521"/>
    <mergeCell ref="B3520:B3521"/>
    <mergeCell ref="C3520:C3521"/>
    <mergeCell ref="D3520:D3521"/>
    <mergeCell ref="E3520:E3521"/>
    <mergeCell ref="F3520:F3521"/>
    <mergeCell ref="G3520:G3521"/>
    <mergeCell ref="H3520:H3521"/>
    <mergeCell ref="I3520:I3521"/>
    <mergeCell ref="J3520:J3521"/>
    <mergeCell ref="K3520:K3521"/>
    <mergeCell ref="L3520:L3521"/>
    <mergeCell ref="M3520:M3521"/>
    <mergeCell ref="N3520:N3521"/>
    <mergeCell ref="O3520:O3521"/>
    <mergeCell ref="P3520:P3521"/>
    <mergeCell ref="Q3520:Q3521"/>
    <mergeCell ref="S3520:S3521"/>
    <mergeCell ref="T3520:T3521"/>
    <mergeCell ref="U3520:U3521"/>
    <mergeCell ref="V3520:V3521"/>
    <mergeCell ref="K3524:K3525"/>
    <mergeCell ref="L3524:L3525"/>
    <mergeCell ref="M3524:M3525"/>
    <mergeCell ref="N3524:N3525"/>
    <mergeCell ref="O3524:O3525"/>
    <mergeCell ref="P3524:P3525"/>
    <mergeCell ref="Q3524:Q3525"/>
    <mergeCell ref="S3524:S3525"/>
    <mergeCell ref="T3524:T3525"/>
    <mergeCell ref="U3524:U3525"/>
    <mergeCell ref="V3524:V3525"/>
    <mergeCell ref="A3532:B3532"/>
    <mergeCell ref="A3526:A3527"/>
    <mergeCell ref="B3526:B3527"/>
    <mergeCell ref="C3526:C3527"/>
    <mergeCell ref="D3526:D3527"/>
    <mergeCell ref="E3526:E3527"/>
    <mergeCell ref="F3526:F3527"/>
    <mergeCell ref="G3526:G3527"/>
    <mergeCell ref="H3526:H3527"/>
    <mergeCell ref="I3526:I3527"/>
    <mergeCell ref="J3526:J3527"/>
    <mergeCell ref="K3526:K3527"/>
    <mergeCell ref="L3526:L3527"/>
    <mergeCell ref="M3526:M3527"/>
    <mergeCell ref="N3526:N3527"/>
    <mergeCell ref="O3526:O3527"/>
    <mergeCell ref="P3526:P3527"/>
    <mergeCell ref="Q3526:Q3527"/>
    <mergeCell ref="S3526:S3527"/>
    <mergeCell ref="T3526:T3527"/>
    <mergeCell ref="U3526:U3527"/>
    <mergeCell ref="V3526:V3527"/>
    <mergeCell ref="A3528:B3528"/>
    <mergeCell ref="A3529:V3529"/>
    <mergeCell ref="A3530:A3531"/>
    <mergeCell ref="B3530:B3531"/>
    <mergeCell ref="C3530:C3531"/>
    <mergeCell ref="D3530:D3531"/>
    <mergeCell ref="E3530:E3531"/>
    <mergeCell ref="F3530:F3531"/>
    <mergeCell ref="G3530:G3531"/>
    <mergeCell ref="H3530:H3531"/>
    <mergeCell ref="I3530:I3531"/>
    <mergeCell ref="J3530:J3531"/>
    <mergeCell ref="K3530:K3531"/>
    <mergeCell ref="L3530:L3531"/>
    <mergeCell ref="M3530:M3531"/>
    <mergeCell ref="N3530:N3531"/>
    <mergeCell ref="O3530:O3531"/>
    <mergeCell ref="P3530:P3531"/>
    <mergeCell ref="Q3530:Q3531"/>
    <mergeCell ref="S3530:S3531"/>
    <mergeCell ref="T3530:T3531"/>
    <mergeCell ref="U3530:U3531"/>
    <mergeCell ref="V3530:V3531"/>
  </mergeCells>
  <pageMargins left="0.39370078740157483" right="0.39370078740157483" top="0.39370078740157483" bottom="0.39370078740157483" header="0" footer="0.51181102362204722"/>
  <pageSetup paperSize="9" scale="36" fitToHeight="0" orientation="landscape" useFirstPageNumber="1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на публикацию</vt:lpstr>
      <vt:lpstr>'на публикацию'!_ФильтрБазыДанных</vt:lpstr>
      <vt:lpstr>'на публикацию'!Область_печати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FastReport.NET</dc:creator>
  <dc:description/>
  <cp:lastModifiedBy>kostinata</cp:lastModifiedBy>
  <cp:revision>5</cp:revision>
  <cp:lastPrinted>2026-03-19T06:23:25Z</cp:lastPrinted>
  <dcterms:created xsi:type="dcterms:W3CDTF">2025-02-14T13:00:00Z</dcterms:created>
  <dcterms:modified xsi:type="dcterms:W3CDTF">2026-03-20T09:45:16Z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